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critorio\ARCHIVOS TRABAJO 2020\JULIO ESTADISTICAS\Boletines y Resúmenes estadísticos\"/>
    </mc:Choice>
  </mc:AlternateContent>
  <bookViews>
    <workbookView xWindow="0" yWindow="0" windowWidth="20490" windowHeight="7155"/>
  </bookViews>
  <sheets>
    <sheet name="EIU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[2]Casos!#REF!</definedName>
    <definedName name="aaaaaa">#REF!</definedName>
    <definedName name="AB">#REF!</definedName>
    <definedName name="ABAN">#REF!</definedName>
    <definedName name="ABANCAY">#REF!</definedName>
    <definedName name="AMES">'[3]Base 2012'!$E$1</definedName>
    <definedName name="AÑO">#REF!</definedName>
    <definedName name="AÑOS">#REF!</definedName>
    <definedName name="_xlnm.Print_Area" localSheetId="0">EIU!$A$1:$R$125</definedName>
    <definedName name="AUTORIA">#REF!</definedName>
    <definedName name="CEM">#REF!</definedName>
    <definedName name="conocimiento_caso">#REF!</definedName>
    <definedName name="D">#REF!</definedName>
    <definedName name="DDD">[2]Casos!#REF!</definedName>
    <definedName name="DE">#REF!</definedName>
    <definedName name="DEPA">#REF!</definedName>
    <definedName name="dia">#REF!</definedName>
    <definedName name="DIST">[4]Casos!#REF!</definedName>
    <definedName name="DISTRITO">#REF!</definedName>
    <definedName name="DPTO">[4]Casos!#REF!</definedName>
    <definedName name="DR">#REF!</definedName>
    <definedName name="dsadadssaas">[5]Casos!#REF!</definedName>
    <definedName name="E">#REF!</definedName>
    <definedName name="EEE">[2]Casos!#REF!</definedName>
    <definedName name="GÉNERO">#REF!</definedName>
    <definedName name="genero1">#REF!</definedName>
    <definedName name="GENRO">#REF!</definedName>
    <definedName name="GENRO21">#REF!</definedName>
    <definedName name="GGGGG">'[6]Base 2012'!$B$1</definedName>
    <definedName name="GGGGGGGGGG">'[6]Base 2012'!$D$1</definedName>
    <definedName name="GRADO">#REF!</definedName>
    <definedName name="HIJOS">#REF!</definedName>
    <definedName name="HOMICIDIO">#REF!</definedName>
    <definedName name="HOMICIDIO1">#REF!</definedName>
    <definedName name="J">[7]Casos!#REF!</definedName>
    <definedName name="JULIO">[4]Casos!#REF!</definedName>
    <definedName name="LABOR">#REF!</definedName>
    <definedName name="LUGAR">#REF!</definedName>
    <definedName name="Marca_temporal">#REF!</definedName>
    <definedName name="MEDIDAS">#REF!</definedName>
    <definedName name="Mes">[8]Participantes!#REF!</definedName>
    <definedName name="N">#REF!</definedName>
    <definedName name="NDDDSFDSF">#REF!</definedName>
    <definedName name="Nro_de_oficio">#REF!</definedName>
    <definedName name="OK">#REF!</definedName>
    <definedName name="PROV">[4]Casos!#REF!</definedName>
    <definedName name="PROVINCIA">#REF!</definedName>
    <definedName name="RESPUESTA">#REF!</definedName>
    <definedName name="RITA">[2]Casos!#REF!</definedName>
    <definedName name="S">#REF!</definedName>
    <definedName name="SEXO">#REF!</definedName>
    <definedName name="SITUACION">#REF!</definedName>
    <definedName name="SS">#REF!</definedName>
    <definedName name="SSS">[5]Casos!#REF!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Tentativa">#REF!</definedName>
    <definedName name="VINCULO">#REF!</definedName>
    <definedName name="VINCULO_A">#REF!</definedName>
    <definedName name="XX">[10]Casos!#REF!</definedName>
    <definedName name="ZONA">[4]Casos!#REF!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4" i="1" l="1"/>
  <c r="D124" i="1"/>
  <c r="C124" i="1"/>
  <c r="B123" i="1"/>
  <c r="B122" i="1"/>
  <c r="B121" i="1"/>
  <c r="B120" i="1"/>
  <c r="B124" i="1" s="1"/>
  <c r="E113" i="1"/>
  <c r="D113" i="1"/>
  <c r="C113" i="1"/>
  <c r="B112" i="1"/>
  <c r="B111" i="1"/>
  <c r="B110" i="1"/>
  <c r="B109" i="1"/>
  <c r="B113" i="1" s="1"/>
  <c r="B114" i="1" s="1"/>
  <c r="B108" i="1"/>
  <c r="F98" i="1"/>
  <c r="E98" i="1"/>
  <c r="D98" i="1"/>
  <c r="C98" i="1"/>
  <c r="C99" i="1" s="1"/>
  <c r="N97" i="1"/>
  <c r="B97" i="1"/>
  <c r="N96" i="1"/>
  <c r="B96" i="1"/>
  <c r="N95" i="1"/>
  <c r="B95" i="1"/>
  <c r="N94" i="1"/>
  <c r="B94" i="1"/>
  <c r="N93" i="1"/>
  <c r="B93" i="1"/>
  <c r="B92" i="1"/>
  <c r="B91" i="1"/>
  <c r="R90" i="1"/>
  <c r="Q90" i="1"/>
  <c r="P90" i="1"/>
  <c r="O90" i="1"/>
  <c r="O91" i="1" s="1"/>
  <c r="B90" i="1"/>
  <c r="N89" i="1"/>
  <c r="B89" i="1"/>
  <c r="B98" i="1" s="1"/>
  <c r="N88" i="1"/>
  <c r="N90" i="1" s="1"/>
  <c r="N91" i="1" s="1"/>
  <c r="B88" i="1"/>
  <c r="J72" i="1"/>
  <c r="I72" i="1"/>
  <c r="H72" i="1"/>
  <c r="G72" i="1"/>
  <c r="F72" i="1"/>
  <c r="E72" i="1"/>
  <c r="D72" i="1"/>
  <c r="C72" i="1"/>
  <c r="N59" i="1" s="1"/>
  <c r="B71" i="1"/>
  <c r="B70" i="1"/>
  <c r="B69" i="1"/>
  <c r="B68" i="1"/>
  <c r="B67" i="1"/>
  <c r="B66" i="1"/>
  <c r="B65" i="1"/>
  <c r="B64" i="1"/>
  <c r="B63" i="1"/>
  <c r="B62" i="1"/>
  <c r="N61" i="1"/>
  <c r="B61" i="1"/>
  <c r="N60" i="1"/>
  <c r="B60" i="1"/>
  <c r="B72" i="1" s="1"/>
  <c r="G51" i="1"/>
  <c r="F51" i="1"/>
  <c r="E51" i="1"/>
  <c r="D51" i="1"/>
  <c r="C51" i="1"/>
  <c r="B50" i="1"/>
  <c r="B49" i="1"/>
  <c r="B48" i="1"/>
  <c r="B47" i="1"/>
  <c r="B46" i="1"/>
  <c r="B45" i="1"/>
  <c r="B44" i="1"/>
  <c r="B43" i="1"/>
  <c r="B42" i="1"/>
  <c r="B41" i="1"/>
  <c r="B40" i="1"/>
  <c r="B39" i="1"/>
  <c r="B51" i="1" s="1"/>
  <c r="D21" i="1"/>
  <c r="C21" i="1"/>
  <c r="B20" i="1"/>
  <c r="B19" i="1"/>
  <c r="N18" i="1"/>
  <c r="M18" i="1"/>
  <c r="L18" i="1"/>
  <c r="B18" i="1"/>
  <c r="K17" i="1"/>
  <c r="B17" i="1"/>
  <c r="B21" i="1" s="1"/>
  <c r="K16" i="1"/>
  <c r="K18" i="1" s="1"/>
  <c r="K19" i="1" s="1"/>
  <c r="B16" i="1"/>
  <c r="G52" i="1" l="1"/>
  <c r="C52" i="1"/>
  <c r="F52" i="1"/>
  <c r="B52" i="1"/>
  <c r="D52" i="1"/>
  <c r="B73" i="1"/>
  <c r="H73" i="1"/>
  <c r="C73" i="1"/>
  <c r="D73" i="1"/>
  <c r="G73" i="1"/>
  <c r="E73" i="1"/>
  <c r="I73" i="1"/>
  <c r="Q91" i="1"/>
  <c r="B99" i="1"/>
  <c r="R91" i="1"/>
  <c r="D99" i="1"/>
  <c r="P91" i="1"/>
  <c r="C114" i="1"/>
  <c r="B22" i="1"/>
  <c r="D22" i="1"/>
  <c r="C22" i="1"/>
  <c r="M19" i="1"/>
  <c r="E52" i="1"/>
  <c r="F73" i="1"/>
  <c r="J73" i="1"/>
  <c r="E99" i="1"/>
  <c r="D114" i="1"/>
  <c r="N19" i="1"/>
  <c r="F99" i="1"/>
  <c r="E114" i="1"/>
  <c r="N72" i="1"/>
  <c r="N73" i="1" l="1"/>
  <c r="O73" i="1" l="1"/>
  <c r="O61" i="1"/>
  <c r="O59" i="1"/>
  <c r="O60" i="1"/>
  <c r="O72" i="1"/>
</calcChain>
</file>

<file path=xl/sharedStrings.xml><?xml version="1.0" encoding="utf-8"?>
<sst xmlns="http://schemas.openxmlformats.org/spreadsheetml/2006/main" count="139" uniqueCount="82">
  <si>
    <r>
      <t>CASOS ATENDIDOS</t>
    </r>
    <r>
      <rPr>
        <b/>
        <sz val="17"/>
        <color indexed="9"/>
        <rFont val="Arial"/>
        <family val="2"/>
      </rPr>
      <t xml:space="preserve"> A PERSONAS AFECTADAS POR HECHOS DE VIOLENCIA CONTRA LAS MUJERES, LOS INTEGRANTES </t>
    </r>
  </si>
  <si>
    <t>DEL GRUPO FAMILIAR Y PERSONAS AFECTADAS POR VIOLENCIA SEXUAL - EQUIPO ITINERANTE DE URGENCIA (EIU)</t>
  </si>
  <si>
    <t>POBLACIÓN TOTAL</t>
  </si>
  <si>
    <t>Periodo : Estado de emergencia 16 de marzo al 31 de julio, 2020</t>
  </si>
  <si>
    <t>CARACTERÍSTICAS DE LOS CASOS ATENDIDOS</t>
  </si>
  <si>
    <t>Casos atendidos por sexo</t>
  </si>
  <si>
    <t>Casos atendidos por grupo de edad y sexo</t>
  </si>
  <si>
    <t xml:space="preserve">Mes </t>
  </si>
  <si>
    <t>Total</t>
  </si>
  <si>
    <t>Mujer</t>
  </si>
  <si>
    <t>Hombre</t>
  </si>
  <si>
    <t>Sexo</t>
  </si>
  <si>
    <t>NNA</t>
  </si>
  <si>
    <t>Adultos/as</t>
  </si>
  <si>
    <t>Adultos/as Mayores</t>
  </si>
  <si>
    <t>Marzo</t>
  </si>
  <si>
    <t>Abril</t>
  </si>
  <si>
    <t>Mayo</t>
  </si>
  <si>
    <t>Junio</t>
  </si>
  <si>
    <t>%</t>
  </si>
  <si>
    <t>Julio</t>
  </si>
  <si>
    <t>Casos atendidos por condición del caso según mes</t>
  </si>
  <si>
    <t>Nuevo</t>
  </si>
  <si>
    <t>Reingreso</t>
  </si>
  <si>
    <t>Reincidente</t>
  </si>
  <si>
    <t>Derivado</t>
  </si>
  <si>
    <t>Continuador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</si>
  <si>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</si>
  <si>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</si>
  <si>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</si>
  <si>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</si>
  <si>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</si>
  <si>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</si>
  <si>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</si>
  <si>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</si>
  <si>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</si>
  <si>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</si>
  <si>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</si>
  <si>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</si>
  <si>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Casos atendidos por grupos de edad de la persona usuaria según mes</t>
  </si>
  <si>
    <t>Mes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</si>
  <si>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</si>
  <si>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</si>
  <si>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</si>
  <si>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</si>
  <si>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</si>
  <si>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</si>
  <si>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</si>
  <si>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 +
años</t>
  </si>
  <si>
    <t>Niños y niñas</t>
  </si>
  <si>
    <t>Adolescentes</t>
  </si>
  <si>
    <t>Personas Adultas</t>
  </si>
  <si>
    <t>Personas Adultas Mayores</t>
  </si>
  <si>
    <r>
      <rPr>
        <b/>
        <sz val="10"/>
        <rFont val="Arial Narrow"/>
        <family val="2"/>
      </rPr>
      <t>/1</t>
    </r>
    <r>
      <rPr>
        <sz val="10"/>
        <rFont val="Arial Narrow"/>
        <family val="2"/>
      </rPr>
      <t xml:space="preserve"> Todos los cuadros están referidos a casos nuevos, reingresos, reincidentes, derivados y continuadores.</t>
    </r>
  </si>
  <si>
    <r>
      <rPr>
        <b/>
        <sz val="10"/>
        <rFont val="Arial Narrow"/>
        <family val="2"/>
      </rPr>
      <t>/2</t>
    </r>
    <r>
      <rPr>
        <sz val="10"/>
        <rFont val="Arial Narrow"/>
        <family val="2"/>
      </rPr>
      <t xml:space="preserve"> En cumplimiento con el Decreto Supremo N° 044-2020-PCM, los CEM no se encuentran operando en Estado de Emergencia Nacional, pero como servicios escenciales están funcionando los Equipos Itinerantes de Urgencia aprobado con Resolución de la Dirección Ejecutiva N° 20-2020.MIMP-AURORA-DE.</t>
    </r>
  </si>
  <si>
    <t>Casos atendidos por tipo de violencia</t>
  </si>
  <si>
    <t>Casos atendidos por tipo de violencia y sexo</t>
  </si>
  <si>
    <t>Violencia
Económica o Patrimonial</t>
  </si>
  <si>
    <t>Violencia
Psicológica</t>
  </si>
  <si>
    <t>Violencia
Física</t>
  </si>
  <si>
    <t>Violencia
Sexual</t>
  </si>
  <si>
    <t>Mujeres</t>
  </si>
  <si>
    <t>Hombres</t>
  </si>
  <si>
    <t>Agosto</t>
  </si>
  <si>
    <t>Setiembre</t>
  </si>
  <si>
    <t>Octubre</t>
  </si>
  <si>
    <t>Noviembre</t>
  </si>
  <si>
    <t>Diciembre</t>
  </si>
  <si>
    <t>Casos de violación sexual, según grupo de edad</t>
  </si>
  <si>
    <t>Casos de violación sexual</t>
  </si>
  <si>
    <t>Psicológica</t>
  </si>
  <si>
    <t>Física</t>
  </si>
  <si>
    <t>Sexual</t>
  </si>
  <si>
    <t>Económica o patrimonial</t>
  </si>
  <si>
    <t>Número de acciones en la atención del caso por mes según tipo de servicio del CEM que realizó la acción</t>
  </si>
  <si>
    <t>Servicio</t>
  </si>
  <si>
    <t>Enero</t>
  </si>
  <si>
    <t>Febrero</t>
  </si>
  <si>
    <t>Admisión</t>
  </si>
  <si>
    <t>Psicología</t>
  </si>
  <si>
    <t>Social</t>
  </si>
  <si>
    <t>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</si>
</sst>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5"/>
      <color theme="1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7"/>
      <color theme="0"/>
      <name val="Arial"/>
      <family val="2"/>
    </font>
    <font>
      <b/>
      <sz val="17"/>
      <color indexed="9"/>
      <name val="Arial"/>
      <family val="2"/>
    </font>
    <font>
      <b/>
      <u/>
      <sz val="15"/>
      <color theme="0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b/>
      <sz val="12"/>
      <color rgb="FFFF808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color theme="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4"/>
      <color indexed="9"/>
      <name val="Arial"/>
      <family val="2"/>
    </font>
    <font>
      <sz val="8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medium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hair">
        <color rgb="FF305496"/>
      </top>
      <bottom style="thin">
        <color theme="2" tint="-0.249977111117893"/>
      </bottom>
      <diagonal/>
    </border>
    <border>
      <left/>
      <right/>
      <top style="thin">
        <color theme="2" tint="-0.249977111117893"/>
      </top>
      <bottom style="thin">
        <color theme="2" tint="-0.249977111117893"/>
      </bottom>
      <diagonal/>
    </border>
    <border>
      <left/>
      <right/>
      <top style="thin">
        <color theme="2" tint="-0.249977111117893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111">
    <xf numFmtId="0" fontId="0" fillId="0" borderId="0" xfId="0"/>
    <xf numFmtId="0" fontId="2" fillId="2" borderId="0" xfId="2" applyFill="1" applyAlignment="1">
      <alignment vertical="center"/>
    </xf>
    <xf numFmtId="0" fontId="0" fillId="2" borderId="0" xfId="0" applyFill="1" applyAlignment="1">
      <alignment vertical="center"/>
    </xf>
    <xf numFmtId="0" fontId="3" fillId="2" borderId="0" xfId="2" applyFont="1" applyFill="1" applyAlignment="1">
      <alignment horizontal="center" vertical="center" wrapText="1"/>
    </xf>
    <xf numFmtId="0" fontId="4" fillId="2" borderId="0" xfId="3" applyFont="1" applyFill="1" applyAlignment="1">
      <alignment horizontal="centerContinuous" vertical="center"/>
    </xf>
    <xf numFmtId="0" fontId="2" fillId="2" borderId="0" xfId="2" applyFill="1" applyAlignment="1">
      <alignment horizontal="centerContinuous" vertical="center"/>
    </xf>
    <xf numFmtId="0" fontId="5" fillId="3" borderId="0" xfId="2" applyFont="1" applyFill="1" applyAlignment="1">
      <alignment horizontal="centerContinuous" vertical="center"/>
    </xf>
    <xf numFmtId="0" fontId="2" fillId="3" borderId="0" xfId="2" applyFill="1" applyAlignment="1">
      <alignment vertical="center"/>
    </xf>
    <xf numFmtId="0" fontId="0" fillId="3" borderId="0" xfId="0" applyFill="1" applyAlignment="1">
      <alignment vertical="center"/>
    </xf>
    <xf numFmtId="0" fontId="6" fillId="3" borderId="0" xfId="2" applyFont="1" applyFill="1" applyAlignment="1">
      <alignment horizontal="center" vertical="center"/>
    </xf>
    <xf numFmtId="0" fontId="8" fillId="3" borderId="0" xfId="2" applyFont="1" applyFill="1" applyAlignment="1">
      <alignment horizontal="center" vertical="center"/>
    </xf>
    <xf numFmtId="0" fontId="9" fillId="3" borderId="0" xfId="2" applyFont="1" applyFill="1" applyAlignment="1">
      <alignment horizontal="center" vertical="center"/>
    </xf>
    <xf numFmtId="0" fontId="10" fillId="3" borderId="0" xfId="2" applyFont="1" applyFill="1" applyAlignment="1">
      <alignment horizontal="centerContinuous" vertical="center"/>
    </xf>
    <xf numFmtId="0" fontId="11" fillId="3" borderId="0" xfId="2" applyFont="1" applyFill="1" applyAlignment="1">
      <alignment horizontal="centerContinuous" vertical="center"/>
    </xf>
    <xf numFmtId="0" fontId="9" fillId="4" borderId="1" xfId="2" applyFont="1" applyFill="1" applyBorder="1" applyAlignment="1" applyProtection="1">
      <alignment vertical="center"/>
      <protection hidden="1"/>
    </xf>
    <xf numFmtId="0" fontId="12" fillId="2" borderId="1" xfId="2" applyFont="1" applyFill="1" applyBorder="1" applyAlignment="1">
      <alignment vertical="center"/>
    </xf>
    <xf numFmtId="0" fontId="12" fillId="2" borderId="0" xfId="2" applyFont="1" applyFill="1" applyAlignment="1">
      <alignment vertical="center"/>
    </xf>
    <xf numFmtId="0" fontId="13" fillId="2" borderId="0" xfId="2" applyFont="1" applyFill="1" applyAlignment="1">
      <alignment vertical="center"/>
    </xf>
    <xf numFmtId="0" fontId="4" fillId="2" borderId="0" xfId="2" applyFont="1" applyFill="1" applyAlignment="1">
      <alignment vertical="center"/>
    </xf>
    <xf numFmtId="0" fontId="14" fillId="4" borderId="0" xfId="2" applyFont="1" applyFill="1" applyAlignment="1">
      <alignment horizontal="left" vertical="center"/>
    </xf>
    <xf numFmtId="0" fontId="14" fillId="4" borderId="0" xfId="2" applyFont="1" applyFill="1" applyAlignment="1">
      <alignment horizontal="center" vertical="center"/>
    </xf>
    <xf numFmtId="0" fontId="11" fillId="4" borderId="0" xfId="2" applyFont="1" applyFill="1" applyAlignment="1">
      <alignment horizontal="center" vertical="center" wrapText="1"/>
    </xf>
    <xf numFmtId="0" fontId="14" fillId="4" borderId="0" xfId="2" applyFont="1" applyFill="1" applyAlignment="1">
      <alignment horizontal="center" vertical="center" wrapText="1"/>
    </xf>
    <xf numFmtId="0" fontId="14" fillId="4" borderId="0" xfId="2" applyFont="1" applyFill="1" applyAlignment="1">
      <alignment vertical="center" wrapText="1"/>
    </xf>
    <xf numFmtId="0" fontId="15" fillId="5" borderId="0" xfId="2" applyFont="1" applyFill="1" applyAlignment="1">
      <alignment vertical="center" wrapText="1"/>
    </xf>
    <xf numFmtId="3" fontId="15" fillId="5" borderId="2" xfId="2" applyNumberFormat="1" applyFont="1" applyFill="1" applyBorder="1" applyAlignment="1">
      <alignment horizontal="center" vertical="center"/>
    </xf>
    <xf numFmtId="3" fontId="16" fillId="5" borderId="2" xfId="2" applyNumberFormat="1" applyFont="1" applyFill="1" applyBorder="1" applyAlignment="1">
      <alignment horizontal="center" vertical="center"/>
    </xf>
    <xf numFmtId="0" fontId="15" fillId="5" borderId="2" xfId="2" applyFont="1" applyFill="1" applyBorder="1" applyAlignment="1">
      <alignment horizontal="justify" vertical="center"/>
    </xf>
    <xf numFmtId="0" fontId="2" fillId="2" borderId="0" xfId="2" applyFill="1" applyAlignment="1">
      <alignment horizontal="center" vertical="center"/>
    </xf>
    <xf numFmtId="0" fontId="15" fillId="5" borderId="3" xfId="2" applyFont="1" applyFill="1" applyBorder="1" applyAlignment="1">
      <alignment horizontal="left" vertical="center"/>
    </xf>
    <xf numFmtId="0" fontId="14" fillId="4" borderId="4" xfId="2" applyFont="1" applyFill="1" applyBorder="1" applyAlignment="1">
      <alignment horizontal="left" vertical="center"/>
    </xf>
    <xf numFmtId="3" fontId="14" fillId="4" borderId="4" xfId="2" applyNumberFormat="1" applyFont="1" applyFill="1" applyBorder="1" applyAlignment="1">
      <alignment horizontal="center" vertical="center"/>
    </xf>
    <xf numFmtId="0" fontId="15" fillId="5" borderId="5" xfId="2" applyFont="1" applyFill="1" applyBorder="1" applyAlignment="1">
      <alignment horizontal="left" vertical="center"/>
    </xf>
    <xf numFmtId="9" fontId="15" fillId="5" borderId="5" xfId="4" applyFont="1" applyFill="1" applyBorder="1" applyAlignment="1">
      <alignment horizontal="center" vertical="center"/>
    </xf>
    <xf numFmtId="164" fontId="15" fillId="5" borderId="5" xfId="4" applyNumberFormat="1" applyFont="1" applyFill="1" applyBorder="1" applyAlignment="1">
      <alignment horizontal="center" vertical="center"/>
    </xf>
    <xf numFmtId="3" fontId="14" fillId="4" borderId="0" xfId="2" applyNumberFormat="1" applyFont="1" applyFill="1" applyAlignment="1">
      <alignment horizontal="center" vertical="center"/>
    </xf>
    <xf numFmtId="0" fontId="15" fillId="5" borderId="1" xfId="2" applyFont="1" applyFill="1" applyBorder="1" applyAlignment="1">
      <alignment vertical="center"/>
    </xf>
    <xf numFmtId="9" fontId="15" fillId="5" borderId="1" xfId="4" applyFont="1" applyFill="1" applyBorder="1" applyAlignment="1">
      <alignment horizontal="center" vertical="center"/>
    </xf>
    <xf numFmtId="164" fontId="15" fillId="5" borderId="1" xfId="1" applyNumberFormat="1" applyFont="1" applyFill="1" applyBorder="1" applyAlignment="1">
      <alignment horizontal="center" vertical="center"/>
    </xf>
    <xf numFmtId="164" fontId="15" fillId="5" borderId="1" xfId="4" applyNumberFormat="1" applyFont="1" applyFill="1" applyBorder="1" applyAlignment="1">
      <alignment horizontal="center" vertical="center"/>
    </xf>
    <xf numFmtId="0" fontId="15" fillId="6" borderId="0" xfId="2" applyFont="1" applyFill="1" applyAlignment="1">
      <alignment vertical="center"/>
    </xf>
    <xf numFmtId="164" fontId="15" fillId="6" borderId="0" xfId="4" applyNumberFormat="1" applyFont="1" applyFill="1" applyAlignment="1">
      <alignment horizontal="center" vertical="center"/>
    </xf>
    <xf numFmtId="0" fontId="2" fillId="6" borderId="0" xfId="2" applyFill="1" applyAlignment="1">
      <alignment vertical="center"/>
    </xf>
    <xf numFmtId="0" fontId="13" fillId="2" borderId="1" xfId="2" applyFont="1" applyFill="1" applyBorder="1" applyAlignment="1">
      <alignment vertical="center"/>
    </xf>
    <xf numFmtId="0" fontId="13" fillId="2" borderId="0" xfId="2" applyFont="1" applyFill="1" applyAlignment="1">
      <alignment horizontal="left" vertical="center"/>
    </xf>
    <xf numFmtId="0" fontId="17" fillId="4" borderId="0" xfId="2" applyFont="1" applyFill="1" applyAlignment="1">
      <alignment horizontal="center" vertical="center"/>
    </xf>
    <xf numFmtId="0" fontId="11" fillId="6" borderId="0" xfId="2" applyFont="1" applyFill="1" applyAlignment="1">
      <alignment vertical="center" wrapText="1"/>
    </xf>
    <xf numFmtId="0" fontId="4" fillId="6" borderId="0" xfId="2" applyFont="1" applyFill="1" applyAlignment="1">
      <alignment horizontal="left" vertical="center"/>
    </xf>
    <xf numFmtId="0" fontId="15" fillId="5" borderId="2" xfId="2" applyFont="1" applyFill="1" applyBorder="1" applyAlignment="1">
      <alignment horizontal="left" vertical="center"/>
    </xf>
    <xf numFmtId="0" fontId="15" fillId="6" borderId="0" xfId="2" applyFont="1" applyFill="1" applyAlignment="1">
      <alignment horizontal="left" vertical="center"/>
    </xf>
    <xf numFmtId="0" fontId="2" fillId="6" borderId="0" xfId="2" applyFill="1" applyAlignment="1">
      <alignment horizontal="center" vertical="center"/>
    </xf>
    <xf numFmtId="3" fontId="4" fillId="6" borderId="0" xfId="2" applyNumberFormat="1" applyFont="1" applyFill="1" applyAlignment="1">
      <alignment horizontal="center" vertical="center"/>
    </xf>
    <xf numFmtId="3" fontId="2" fillId="6" borderId="0" xfId="2" applyNumberFormat="1" applyFill="1" applyAlignment="1">
      <alignment horizontal="center" vertical="center"/>
    </xf>
    <xf numFmtId="0" fontId="15" fillId="5" borderId="6" xfId="2" applyFont="1" applyFill="1" applyBorder="1" applyAlignment="1">
      <alignment horizontal="left" vertical="center"/>
    </xf>
    <xf numFmtId="3" fontId="15" fillId="5" borderId="6" xfId="2" applyNumberFormat="1" applyFont="1" applyFill="1" applyBorder="1" applyAlignment="1">
      <alignment horizontal="center" vertical="center"/>
    </xf>
    <xf numFmtId="3" fontId="16" fillId="5" borderId="6" xfId="2" applyNumberFormat="1" applyFont="1" applyFill="1" applyBorder="1" applyAlignment="1">
      <alignment horizontal="center" vertical="center"/>
    </xf>
    <xf numFmtId="9" fontId="2" fillId="2" borderId="0" xfId="4" applyFill="1" applyAlignment="1">
      <alignment horizontal="center" vertical="center"/>
    </xf>
    <xf numFmtId="0" fontId="4" fillId="5" borderId="1" xfId="2" applyFont="1" applyFill="1" applyBorder="1" applyAlignment="1">
      <alignment vertical="center"/>
    </xf>
    <xf numFmtId="164" fontId="4" fillId="5" borderId="1" xfId="4" applyNumberFormat="1" applyFont="1" applyFill="1" applyBorder="1" applyAlignment="1">
      <alignment horizontal="center" vertical="center"/>
    </xf>
    <xf numFmtId="9" fontId="4" fillId="2" borderId="0" xfId="4" applyFont="1" applyFill="1" applyAlignment="1">
      <alignment horizontal="center" vertical="center"/>
    </xf>
    <xf numFmtId="0" fontId="14" fillId="6" borderId="0" xfId="2" applyFont="1" applyFill="1" applyAlignment="1">
      <alignment horizontal="left" vertical="center"/>
    </xf>
    <xf numFmtId="0" fontId="18" fillId="2" borderId="1" xfId="2" applyFont="1" applyFill="1" applyBorder="1" applyAlignment="1">
      <alignment vertical="center"/>
    </xf>
    <xf numFmtId="0" fontId="18" fillId="2" borderId="0" xfId="2" applyFont="1" applyFill="1" applyAlignment="1">
      <alignment vertical="center"/>
    </xf>
    <xf numFmtId="0" fontId="19" fillId="2" borderId="0" xfId="2" applyFont="1" applyFill="1" applyAlignment="1">
      <alignment horizontal="left" vertical="center"/>
    </xf>
    <xf numFmtId="3" fontId="19" fillId="2" borderId="0" xfId="2" applyNumberFormat="1" applyFont="1" applyFill="1" applyAlignment="1">
      <alignment horizontal="center" vertical="center"/>
    </xf>
    <xf numFmtId="9" fontId="19" fillId="2" borderId="0" xfId="4" applyFont="1" applyFill="1" applyAlignment="1">
      <alignment horizontal="center" vertical="center"/>
    </xf>
    <xf numFmtId="0" fontId="5" fillId="2" borderId="0" xfId="2" applyFont="1" applyFill="1" applyAlignment="1">
      <alignment vertical="center"/>
    </xf>
    <xf numFmtId="0" fontId="5" fillId="2" borderId="0" xfId="2" applyFont="1" applyFill="1" applyAlignment="1">
      <alignment horizontal="center" vertical="center"/>
    </xf>
    <xf numFmtId="3" fontId="15" fillId="5" borderId="3" xfId="2" applyNumberFormat="1" applyFont="1" applyFill="1" applyBorder="1" applyAlignment="1">
      <alignment horizontal="center" vertical="center"/>
    </xf>
    <xf numFmtId="0" fontId="2" fillId="2" borderId="0" xfId="2" applyFill="1" applyAlignment="1">
      <alignment horizontal="left" vertical="center"/>
    </xf>
    <xf numFmtId="0" fontId="19" fillId="2" borderId="0" xfId="2" applyFont="1" applyFill="1" applyAlignment="1">
      <alignment horizontal="center" vertical="center"/>
    </xf>
    <xf numFmtId="9" fontId="19" fillId="2" borderId="0" xfId="2" applyNumberFormat="1" applyFont="1" applyFill="1" applyAlignment="1">
      <alignment horizontal="center" vertical="center"/>
    </xf>
    <xf numFmtId="0" fontId="15" fillId="5" borderId="7" xfId="2" applyFont="1" applyFill="1" applyBorder="1" applyAlignment="1">
      <alignment horizontal="left" vertical="center"/>
    </xf>
    <xf numFmtId="3" fontId="15" fillId="5" borderId="7" xfId="2" applyNumberFormat="1" applyFont="1" applyFill="1" applyBorder="1" applyAlignment="1">
      <alignment horizontal="center" vertical="center"/>
    </xf>
    <xf numFmtId="3" fontId="16" fillId="5" borderId="7" xfId="2" applyNumberFormat="1" applyFont="1" applyFill="1" applyBorder="1" applyAlignment="1">
      <alignment horizontal="center" vertical="center"/>
    </xf>
    <xf numFmtId="0" fontId="15" fillId="5" borderId="8" xfId="2" applyFont="1" applyFill="1" applyBorder="1" applyAlignment="1">
      <alignment horizontal="left" vertical="center"/>
    </xf>
    <xf numFmtId="3" fontId="15" fillId="5" borderId="8" xfId="2" applyNumberFormat="1" applyFont="1" applyFill="1" applyBorder="1" applyAlignment="1">
      <alignment horizontal="center" vertical="center"/>
    </xf>
    <xf numFmtId="3" fontId="16" fillId="5" borderId="8" xfId="2" applyNumberFormat="1" applyFont="1" applyFill="1" applyBorder="1" applyAlignment="1">
      <alignment horizontal="center" vertical="center"/>
    </xf>
    <xf numFmtId="3" fontId="15" fillId="5" borderId="9" xfId="2" applyNumberFormat="1" applyFont="1" applyFill="1" applyBorder="1" applyAlignment="1">
      <alignment horizontal="center" vertical="center"/>
    </xf>
    <xf numFmtId="164" fontId="19" fillId="2" borderId="0" xfId="4" applyNumberFormat="1" applyFont="1" applyFill="1" applyAlignment="1">
      <alignment horizontal="center" vertical="center"/>
    </xf>
    <xf numFmtId="0" fontId="20" fillId="2" borderId="0" xfId="2" applyFont="1" applyFill="1" applyAlignment="1">
      <alignment vertical="center"/>
    </xf>
    <xf numFmtId="3" fontId="2" fillId="2" borderId="0" xfId="2" applyNumberFormat="1" applyFill="1" applyAlignment="1">
      <alignment vertical="center"/>
    </xf>
    <xf numFmtId="0" fontId="19" fillId="2" borderId="0" xfId="2" applyFont="1" applyFill="1" applyAlignment="1">
      <alignment vertical="center"/>
    </xf>
    <xf numFmtId="0" fontId="20" fillId="2" borderId="0" xfId="2" applyFont="1" applyFill="1" applyAlignment="1">
      <alignment horizontal="left" vertical="center" wrapText="1"/>
    </xf>
    <xf numFmtId="3" fontId="5" fillId="2" borderId="0" xfId="2" applyNumberFormat="1" applyFont="1" applyFill="1" applyAlignment="1">
      <alignment horizontal="center" vertical="center"/>
    </xf>
    <xf numFmtId="9" fontId="5" fillId="2" borderId="0" xfId="4" applyFont="1" applyFill="1" applyAlignment="1">
      <alignment horizontal="center" vertical="center"/>
    </xf>
    <xf numFmtId="0" fontId="10" fillId="2" borderId="1" xfId="2" applyFont="1" applyFill="1" applyBorder="1" applyAlignment="1">
      <alignment vertical="center"/>
    </xf>
    <xf numFmtId="0" fontId="22" fillId="2" borderId="0" xfId="2" applyFont="1" applyFill="1" applyAlignment="1">
      <alignment horizontal="center" vertical="center"/>
    </xf>
    <xf numFmtId="0" fontId="14" fillId="4" borderId="0" xfId="2" applyFont="1" applyFill="1" applyAlignment="1">
      <alignment horizontal="left" vertical="center"/>
    </xf>
    <xf numFmtId="0" fontId="14" fillId="4" borderId="0" xfId="2" applyFont="1" applyFill="1" applyAlignment="1">
      <alignment horizontal="center" vertical="center"/>
    </xf>
    <xf numFmtId="0" fontId="11" fillId="4" borderId="0" xfId="2" applyFont="1" applyFill="1" applyAlignment="1">
      <alignment horizontal="center" vertical="center" wrapText="1"/>
    </xf>
    <xf numFmtId="0" fontId="14" fillId="4" borderId="0" xfId="2" applyFont="1" applyFill="1" applyAlignment="1">
      <alignment horizontal="center" vertical="center" wrapText="1"/>
    </xf>
    <xf numFmtId="0" fontId="16" fillId="2" borderId="0" xfId="2" applyFont="1" applyFill="1" applyAlignment="1">
      <alignment vertical="center"/>
    </xf>
    <xf numFmtId="3" fontId="16" fillId="2" borderId="0" xfId="2" applyNumberFormat="1" applyFont="1" applyFill="1" applyAlignment="1">
      <alignment horizontal="left" vertical="center"/>
    </xf>
    <xf numFmtId="0" fontId="15" fillId="5" borderId="3" xfId="2" applyFont="1" applyFill="1" applyBorder="1" applyAlignment="1">
      <alignment horizontal="justify" vertical="center"/>
    </xf>
    <xf numFmtId="0" fontId="2" fillId="2" borderId="1" xfId="2" applyFill="1" applyBorder="1" applyAlignment="1">
      <alignment vertical="center"/>
    </xf>
    <xf numFmtId="0" fontId="14" fillId="4" borderId="0" xfId="2" applyFont="1" applyFill="1" applyAlignment="1">
      <alignment vertical="center"/>
    </xf>
    <xf numFmtId="0" fontId="23" fillId="2" borderId="0" xfId="2" applyFont="1" applyFill="1" applyAlignment="1">
      <alignment horizontal="center" vertical="center" wrapText="1"/>
    </xf>
    <xf numFmtId="3" fontId="14" fillId="4" borderId="4" xfId="2" applyNumberFormat="1" applyFont="1" applyFill="1" applyBorder="1" applyAlignment="1">
      <alignment horizontal="left" vertical="center"/>
    </xf>
    <xf numFmtId="0" fontId="11" fillId="6" borderId="0" xfId="2" applyFont="1" applyFill="1" applyAlignment="1">
      <alignment horizontal="center" vertical="center" wrapText="1"/>
    </xf>
    <xf numFmtId="0" fontId="11" fillId="6" borderId="0" xfId="2" applyFont="1" applyFill="1" applyAlignment="1">
      <alignment horizontal="center" vertical="center"/>
    </xf>
    <xf numFmtId="0" fontId="12" fillId="6" borderId="1" xfId="2" applyFont="1" applyFill="1" applyBorder="1" applyAlignment="1">
      <alignment vertical="center"/>
    </xf>
    <xf numFmtId="0" fontId="14" fillId="4" borderId="0" xfId="2" applyFont="1" applyFill="1" applyAlignment="1">
      <alignment horizontal="right" vertical="center"/>
    </xf>
    <xf numFmtId="0" fontId="15" fillId="5" borderId="2" xfId="2" applyFont="1" applyFill="1" applyBorder="1" applyAlignment="1">
      <alignment vertical="center"/>
    </xf>
    <xf numFmtId="3" fontId="15" fillId="5" borderId="2" xfId="2" applyNumberFormat="1" applyFont="1" applyFill="1" applyBorder="1" applyAlignment="1">
      <alignment vertical="center"/>
    </xf>
    <xf numFmtId="3" fontId="16" fillId="5" borderId="2" xfId="2" applyNumberFormat="1" applyFont="1" applyFill="1" applyBorder="1" applyAlignment="1">
      <alignment vertical="center"/>
    </xf>
    <xf numFmtId="0" fontId="15" fillId="5" borderId="3" xfId="2" applyFont="1" applyFill="1" applyBorder="1" applyAlignment="1">
      <alignment vertical="center"/>
    </xf>
    <xf numFmtId="0" fontId="15" fillId="5" borderId="0" xfId="2" applyFont="1" applyFill="1" applyAlignment="1">
      <alignment vertical="center"/>
    </xf>
    <xf numFmtId="3" fontId="15" fillId="5" borderId="6" xfId="2" applyNumberFormat="1" applyFont="1" applyFill="1" applyBorder="1" applyAlignment="1">
      <alignment vertical="center"/>
    </xf>
    <xf numFmtId="3" fontId="16" fillId="5" borderId="6" xfId="2" applyNumberFormat="1" applyFont="1" applyFill="1" applyBorder="1" applyAlignment="1">
      <alignment vertical="center"/>
    </xf>
    <xf numFmtId="3" fontId="14" fillId="4" borderId="0" xfId="2" applyNumberFormat="1" applyFont="1" applyFill="1" applyAlignment="1">
      <alignment horizontal="right" vertical="center"/>
    </xf>
  </cellXfs>
  <cellStyles count="5">
    <cellStyle name="Normal" xfId="0" builtinId="0"/>
    <cellStyle name="Normal 2 3" xfId="2"/>
    <cellStyle name="Normal_Directorio CEMs - agos - 2009 - UGTAI" xfId="3"/>
    <cellStyle name="Porcentaje" xfId="1" builtinId="5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39393872361546"/>
          <c:y val="1.0660176568837984E-2"/>
          <c:w val="0.62607808119606567"/>
          <c:h val="0.98933975593878432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bg1">
                  <a:lumMod val="85000"/>
                </a:schemeClr>
              </a:fgClr>
              <a:bgClr>
                <a:srgbClr val="969696"/>
              </a:bgClr>
            </a:pattFill>
            <a:ln w="12700">
              <a:solidFill>
                <a:srgbClr val="969696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1.236713078166004E-3"/>
                  <c:y val="-6.7628555377496484E-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88E-4622-8127-EA9547136E3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4"/>
              <c:pt idx="0">
                <c:v>Niños y niñas</c:v>
              </c:pt>
              <c:pt idx="1">
                <c:v>Adolescentes</c:v>
              </c:pt>
              <c:pt idx="2">
                <c:v>Personas Adultas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Personas Adultas Mayores</c:v>
              </c:pt>
            </c:strLit>
          </c:cat>
          <c:val>
            <c:numLit>
              <c:formatCode>General</c:formatCode>
              <c:ptCount val="14"/>
              <c:pt idx="0">
                <c:v>6810</c:v>
              </c:pt>
              <c:pt idx="1">
                <c:v>5204</c:v>
              </c:pt>
              <c:pt idx="2">
                <c:v>27094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2694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88E-4622-8127-EA9547136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91"/>
        <c:overlap val="12"/>
        <c:axId val="596844128"/>
        <c:axId val="596844520"/>
      </c:barChart>
      <c:catAx>
        <c:axId val="59684412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es-PE"/>
          </a:p>
        </c:txPr>
        <c:crossAx val="596844520"/>
        <c:crosses val="autoZero"/>
        <c:auto val="0"/>
        <c:lblAlgn val="ctr"/>
        <c:lblOffset val="100"/>
        <c:noMultiLvlLbl val="0"/>
      </c:catAx>
      <c:valAx>
        <c:axId val="59684452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596844128"/>
        <c:crosses val="autoZero"/>
        <c:crossBetween val="between"/>
      </c:valAx>
      <c:spPr>
        <a:solidFill>
          <a:srgbClr val="FFFFFF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33" r="0.75000000000000233" t="1" header="0" footer="0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11799075163439"/>
          <c:y val="0"/>
          <c:w val="0.82335894077596483"/>
          <c:h val="1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30548C"/>
            </a:solidFill>
            <a:ln w="12700">
              <a:solidFill>
                <a:srgbClr val="30548C"/>
              </a:solidFill>
            </a:ln>
          </c:spPr>
          <c:invertIfNegative val="0"/>
          <c:dLbls>
            <c:dLbl>
              <c:idx val="0"/>
              <c:layout>
                <c:manualLayout>
                  <c:x val="0.39976182075740574"/>
                  <c:y val="-4.319614758388981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9D2-47D0-A1D8-E1E4C456537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26806980502914163"/>
                  <c:y val="-1.295847299302159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9D2-47D0-A1D8-E1E4C456537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4077539028414561E-2"/>
                  <c:y val="-4.319614758388981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9D2-47D0-A1D8-E1E4C456537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>
                    <a:solidFill>
                      <a:sysClr val="windowText" lastClr="000000"/>
                    </a:solidFill>
                    <a:latin typeface="Arial Narrow" pitchFamily="34" charset="0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EIU!$C$107:$E$107</c:f>
              <c:strCache>
                <c:ptCount val="3"/>
                <c:pt idx="0">
                  <c:v>NNA</c:v>
                </c:pt>
                <c:pt idx="1">
                  <c:v>Adultos/as</c:v>
                </c:pt>
                <c:pt idx="2">
                  <c:v>Adultos/as Mayores</c:v>
                </c:pt>
              </c:strCache>
            </c:strRef>
          </c:cat>
          <c:val>
            <c:numRef>
              <c:f>EIU!$C$114:$E$114</c:f>
              <c:numCache>
                <c:formatCode>0.0%</c:formatCode>
                <c:ptCount val="3"/>
                <c:pt idx="0">
                  <c:v>0.71412037037037035</c:v>
                </c:pt>
                <c:pt idx="1">
                  <c:v>0.27893518518518517</c:v>
                </c:pt>
                <c:pt idx="2">
                  <c:v>6.9444444444444441E-3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9D2-47D0-A1D8-E1E4C4565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6845304"/>
        <c:axId val="596845696"/>
      </c:barChart>
      <c:catAx>
        <c:axId val="59684530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es-PE"/>
          </a:p>
        </c:txPr>
        <c:crossAx val="596845696"/>
        <c:crosses val="autoZero"/>
        <c:auto val="1"/>
        <c:lblAlgn val="ctr"/>
        <c:lblOffset val="100"/>
        <c:noMultiLvlLbl val="0"/>
      </c:catAx>
      <c:valAx>
        <c:axId val="596845696"/>
        <c:scaling>
          <c:orientation val="minMax"/>
        </c:scaling>
        <c:delete val="1"/>
        <c:axPos val="t"/>
        <c:numFmt formatCode="0.0%" sourceLinked="1"/>
        <c:majorTickMark val="out"/>
        <c:minorTickMark val="none"/>
        <c:tickLblPos val="nextTo"/>
        <c:crossAx val="5968453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según sexo de la persona usuaria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(Porcentaje)</a:t>
            </a:r>
          </a:p>
        </c:rich>
      </c:tx>
      <c:layout>
        <c:manualLayout>
          <c:xMode val="edge"/>
          <c:yMode val="edge"/>
          <c:x val="0.1481927708646669"/>
          <c:y val="7.2255900755265035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465767804719571"/>
          <c:y val="0.27055826354738782"/>
          <c:w val="0.48346294898069242"/>
          <c:h val="0.67064710834648356"/>
        </c:manualLayout>
      </c:layout>
      <c:pieChart>
        <c:varyColors val="1"/>
        <c:ser>
          <c:idx val="0"/>
          <c:order val="0"/>
          <c:spPr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305496"/>
              </a:solidFill>
              <a:ln w="63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B7A-4809-A782-E1C9486EA5DB}"/>
              </c:ext>
            </c:extLst>
          </c:dPt>
          <c:dPt>
            <c:idx val="1"/>
            <c:bubble3D val="0"/>
            <c:explosion val="9"/>
            <c:spPr>
              <a:solidFill>
                <a:srgbClr val="DDEBF7"/>
              </a:solidFill>
              <a:ln w="63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B7A-4809-A782-E1C9486EA5DB}"/>
              </c:ext>
            </c:extLst>
          </c:dPt>
          <c:dLbls>
            <c:dLbl>
              <c:idx val="0"/>
              <c:layout>
                <c:manualLayout>
                  <c:x val="9.6893515879935502E-3"/>
                  <c:y val="0.1582714043016576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B7A-4809-A782-E1C9486EA5DB}"/>
                </c:ext>
                <c:ext xmlns:c15="http://schemas.microsoft.com/office/drawing/2012/chart" uri="{CE6537A1-D6FC-4f65-9D91-7224C49458BB}">
                  <c15:layout>
                    <c:manualLayout>
                      <c:w val="0.18070323817897443"/>
                      <c:h val="0.29814171507244014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2.9250120289054552E-2"/>
                  <c:y val="-0.1420567022726564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B7A-4809-A782-E1C9486EA5DB}"/>
                </c:ext>
                <c:ext xmlns:c15="http://schemas.microsoft.com/office/drawing/2012/chart" uri="{CE6537A1-D6FC-4f65-9D91-7224C49458BB}">
                  <c15:layout>
                    <c:manualLayout>
                      <c:w val="0.235648334860041"/>
                      <c:h val="0.2729837235956411"/>
                    </c:manualLayout>
                  </c15:layout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EIU!$C$15:$D$15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EIU!$C$21:$D$21</c:f>
              <c:numCache>
                <c:formatCode>#,##0</c:formatCode>
                <c:ptCount val="2"/>
                <c:pt idx="0">
                  <c:v>9631</c:v>
                </c:pt>
                <c:pt idx="1">
                  <c:v>1498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B7A-4809-A782-E1C9486EA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01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052546108340098"/>
          <c:y val="0"/>
          <c:w val="0.6550901341608506"/>
          <c:h val="0.98496821230679499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rgbClr val="30548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 i="0">
                    <a:solidFill>
                      <a:sysClr val="windowText" lastClr="000000"/>
                    </a:solidFill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EIU!$L$15:$N$15</c:f>
              <c:strCache>
                <c:ptCount val="3"/>
                <c:pt idx="0">
                  <c:v>NNA</c:v>
                </c:pt>
                <c:pt idx="1">
                  <c:v>Adultos/as</c:v>
                </c:pt>
                <c:pt idx="2">
                  <c:v>Adultos/as Mayores</c:v>
                </c:pt>
              </c:strCache>
            </c:strRef>
          </c:cat>
          <c:val>
            <c:numRef>
              <c:f>EIU!$L$19:$N$19</c:f>
              <c:numCache>
                <c:formatCode>0.0%</c:formatCode>
                <c:ptCount val="3"/>
                <c:pt idx="0">
                  <c:v>0.32600000000000001</c:v>
                </c:pt>
                <c:pt idx="1">
                  <c:v>0.62512355108275675</c:v>
                </c:pt>
                <c:pt idx="2">
                  <c:v>5.1127684428070808E-2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E3-4EA6-BDD8-5C5507C2F0F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96846872"/>
        <c:axId val="596847264"/>
      </c:barChart>
      <c:catAx>
        <c:axId val="5968468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596847264"/>
        <c:crosses val="autoZero"/>
        <c:auto val="1"/>
        <c:lblAlgn val="ctr"/>
        <c:lblOffset val="100"/>
        <c:noMultiLvlLbl val="0"/>
      </c:catAx>
      <c:valAx>
        <c:axId val="596847264"/>
        <c:scaling>
          <c:orientation val="minMax"/>
        </c:scaling>
        <c:delete val="1"/>
        <c:axPos val="t"/>
        <c:numFmt formatCode="0.0%" sourceLinked="1"/>
        <c:majorTickMark val="none"/>
        <c:minorTickMark val="none"/>
        <c:tickLblPos val="nextTo"/>
        <c:crossAx val="596846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6006778801489134"/>
          <c:y val="2.2976620230163537E-2"/>
          <c:w val="0.46915812505326049"/>
          <c:h val="0.9622518877448010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EIU!$C$86:$F$86</c:f>
              <c:strCache>
                <c:ptCount val="4"/>
                <c:pt idx="0">
                  <c:v>Violencia
Económica o Patrimonial</c:v>
                </c:pt>
                <c:pt idx="1">
                  <c:v>Violencia
Psicológica</c:v>
                </c:pt>
                <c:pt idx="2">
                  <c:v>Violencia
Física</c:v>
                </c:pt>
                <c:pt idx="3">
                  <c:v>Violencia
Sexual</c:v>
                </c:pt>
              </c:strCache>
            </c:strRef>
          </c:cat>
          <c:val>
            <c:numRef>
              <c:f>EIU!$C$87:$F$87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1C-42E1-8A79-8F67C565FCCD}"/>
            </c:ext>
          </c:extLst>
        </c:ser>
        <c:ser>
          <c:idx val="1"/>
          <c:order val="1"/>
          <c:spPr>
            <a:solidFill>
              <a:srgbClr val="30548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>
                    <a:solidFill>
                      <a:sysClr val="windowText" lastClr="000000"/>
                    </a:solidFill>
                    <a:latin typeface="Arial Narrow" pitchFamily="34" charset="0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EIU!$C$86:$F$86</c:f>
              <c:strCache>
                <c:ptCount val="4"/>
                <c:pt idx="0">
                  <c:v>Violencia
Económica o Patrimonial</c:v>
                </c:pt>
                <c:pt idx="1">
                  <c:v>Violencia
Psicológica</c:v>
                </c:pt>
                <c:pt idx="2">
                  <c:v>Violencia
Física</c:v>
                </c:pt>
                <c:pt idx="3">
                  <c:v>Violencia
Sexual</c:v>
                </c:pt>
              </c:strCache>
            </c:strRef>
          </c:cat>
          <c:val>
            <c:numRef>
              <c:f>EIU!$C$99:$F$99</c:f>
              <c:numCache>
                <c:formatCode>0.0%</c:formatCode>
                <c:ptCount val="4"/>
                <c:pt idx="0">
                  <c:v>2.9652259861622787E-3</c:v>
                </c:pt>
                <c:pt idx="1">
                  <c:v>0.36867643094617664</c:v>
                </c:pt>
                <c:pt idx="2">
                  <c:v>0.48027675442537515</c:v>
                </c:pt>
                <c:pt idx="3">
                  <c:v>0.14808158864228593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61C-42E1-8A79-8F67C565FC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6848048"/>
        <c:axId val="596848440"/>
      </c:barChart>
      <c:catAx>
        <c:axId val="5968480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>
                <a:solidFill>
                  <a:sysClr val="windowText" lastClr="000000"/>
                </a:solidFill>
                <a:latin typeface="Arial Narrow" pitchFamily="34" charset="0"/>
              </a:defRPr>
            </a:pPr>
            <a:endParaRPr lang="es-PE"/>
          </a:p>
        </c:txPr>
        <c:crossAx val="596848440"/>
        <c:crosses val="autoZero"/>
        <c:auto val="1"/>
        <c:lblAlgn val="ctr"/>
        <c:lblOffset val="100"/>
        <c:noMultiLvlLbl val="0"/>
      </c:catAx>
      <c:valAx>
        <c:axId val="596848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9684804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microsoft.com/office/2007/relationships/hdphoto" Target="../media/hdphoto2.wdp"/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jpg"/><Relationship Id="rId5" Type="http://schemas.microsoft.com/office/2007/relationships/hdphoto" Target="../media/hdphoto1.wdp"/><Relationship Id="rId10" Type="http://schemas.openxmlformats.org/officeDocument/2006/relationships/chart" Target="../charts/chart5.xml"/><Relationship Id="rId4" Type="http://schemas.openxmlformats.org/officeDocument/2006/relationships/image" Target="../media/image1.png"/><Relationship Id="rId9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71437</xdr:colOff>
      <xdr:row>56</xdr:row>
      <xdr:rowOff>154782</xdr:rowOff>
    </xdr:from>
    <xdr:to>
      <xdr:col>17</xdr:col>
      <xdr:colOff>83344</xdr:colOff>
      <xdr:row>80</xdr:row>
      <xdr:rowOff>0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xmlns="" id="{BE7B03D1-DCD7-417D-AC5E-53F29BC7AA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379118</xdr:colOff>
      <xdr:row>106</xdr:row>
      <xdr:rowOff>76629</xdr:rowOff>
    </xdr:from>
    <xdr:to>
      <xdr:col>13</xdr:col>
      <xdr:colOff>699407</xdr:colOff>
      <xdr:row>115</xdr:row>
      <xdr:rowOff>0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xmlns="" id="{8A1085F2-27E8-4BB8-A843-5D77F5954E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876302</xdr:colOff>
      <xdr:row>12</xdr:row>
      <xdr:rowOff>48987</xdr:rowOff>
    </xdr:from>
    <xdr:to>
      <xdr:col>8</xdr:col>
      <xdr:colOff>557893</xdr:colOff>
      <xdr:row>25</xdr:row>
      <xdr:rowOff>176893</xdr:rowOff>
    </xdr:to>
    <xdr:graphicFrame macro="">
      <xdr:nvGraphicFramePr>
        <xdr:cNvPr id="4" name="Gráfico 1">
          <a:extLst>
            <a:ext uri="{FF2B5EF4-FFF2-40B4-BE49-F238E27FC236}">
              <a16:creationId xmlns:a16="http://schemas.microsoft.com/office/drawing/2014/main" xmlns="" id="{C371838F-9340-4610-A02F-EC6F51B16E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139836</xdr:colOff>
      <xdr:row>54</xdr:row>
      <xdr:rowOff>90488</xdr:rowOff>
    </xdr:from>
    <xdr:to>
      <xdr:col>16</xdr:col>
      <xdr:colOff>542925</xdr:colOff>
      <xdr:row>54</xdr:row>
      <xdr:rowOff>523874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xmlns="" id="{66FC9812-DD82-4410-A3DD-6370B9A70EBB}"/>
            </a:ext>
          </a:extLst>
        </xdr:cNvPr>
        <xdr:cNvSpPr txBox="1"/>
      </xdr:nvSpPr>
      <xdr:spPr>
        <a:xfrm>
          <a:off x="139836" y="5162550"/>
          <a:ext cx="14500089" cy="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i="0">
              <a:solidFill>
                <a:schemeClr val="tx1"/>
              </a:solidFill>
            </a:rPr>
            <a:t>Casos </a:t>
          </a:r>
          <a:r>
            <a:rPr lang="es-MX" b="1" i="0">
              <a:solidFill>
                <a:schemeClr val="tx1"/>
              </a:solidFill>
            </a:rPr>
            <a:t>"Nuevos" </a:t>
          </a:r>
          <a:r>
            <a:rPr lang="es-MX" i="0">
              <a:solidFill>
                <a:schemeClr val="tx1"/>
              </a:solidFill>
            </a:rPr>
            <a:t>de personas que acuden por primera vez a un CEM, casos </a:t>
          </a:r>
          <a:r>
            <a:rPr lang="es-MX" b="1" i="0">
              <a:solidFill>
                <a:schemeClr val="tx1"/>
              </a:solidFill>
            </a:rPr>
            <a:t>"Reingresos" </a:t>
          </a:r>
          <a:r>
            <a:rPr lang="es-MX" i="0">
              <a:solidFill>
                <a:schemeClr val="tx1"/>
              </a:solidFill>
            </a:rPr>
            <a:t>de personas agredidas por otra persona por primera vez, casos </a:t>
          </a:r>
          <a:r>
            <a:rPr lang="es-MX" b="1" i="0">
              <a:solidFill>
                <a:schemeClr val="tx1"/>
              </a:solidFill>
            </a:rPr>
            <a:t>"Reincidentes" </a:t>
          </a:r>
          <a:r>
            <a:rPr lang="es-MX" i="0">
              <a:solidFill>
                <a:schemeClr val="tx1"/>
              </a:solidFill>
            </a:rPr>
            <a:t>de personas que reinciden en violencia con la misma persona agresora, casos </a:t>
          </a:r>
          <a:r>
            <a:rPr lang="es-MX" b="1" i="0">
              <a:solidFill>
                <a:schemeClr val="tx1"/>
              </a:solidFill>
            </a:rPr>
            <a:t>"Derivados" </a:t>
          </a:r>
          <a:r>
            <a:rPr lang="es-MX" i="0">
              <a:solidFill>
                <a:schemeClr val="tx1"/>
              </a:solidFill>
            </a:rPr>
            <a:t>que son tratados por más de un CEM, y casos </a:t>
          </a:r>
          <a:r>
            <a:rPr lang="es-MX" b="1" i="0">
              <a:solidFill>
                <a:schemeClr val="tx1"/>
              </a:solidFill>
            </a:rPr>
            <a:t>"Continuadores" </a:t>
          </a:r>
          <a:r>
            <a:rPr lang="es-MX" i="0">
              <a:solidFill>
                <a:schemeClr val="tx1"/>
              </a:solidFill>
            </a:rPr>
            <a:t>los que descontinuaron la atención más de un año.</a:t>
          </a:r>
          <a:endParaRPr lang="es-MX" sz="1100" i="0">
            <a:solidFill>
              <a:schemeClr val="tx1"/>
            </a:solidFill>
          </a:endParaRPr>
        </a:p>
      </xdr:txBody>
    </xdr:sp>
    <xdr:clientData/>
  </xdr:twoCellAnchor>
  <xdr:oneCellAnchor>
    <xdr:from>
      <xdr:col>4</xdr:col>
      <xdr:colOff>744404</xdr:colOff>
      <xdr:row>19</xdr:row>
      <xdr:rowOff>122465</xdr:rowOff>
    </xdr:from>
    <xdr:ext cx="726601" cy="802757"/>
    <xdr:pic>
      <xdr:nvPicPr>
        <xdr:cNvPr id="6" name="Imagen 5">
          <a:extLst>
            <a:ext uri="{FF2B5EF4-FFF2-40B4-BE49-F238E27FC236}">
              <a16:creationId xmlns:a16="http://schemas.microsoft.com/office/drawing/2014/main" xmlns="" id="{41A71F1F-E961-4F37-B9BE-80227CC1B9E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colorTemperature colorTemp="112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7500" t="11798" r="4792" b="15730"/>
        <a:stretch/>
      </xdr:blipFill>
      <xdr:spPr>
        <a:xfrm>
          <a:off x="4402004" y="3999140"/>
          <a:ext cx="726601" cy="802757"/>
        </a:xfrm>
        <a:prstGeom prst="rect">
          <a:avLst/>
        </a:prstGeom>
        <a:noFill/>
      </xdr:spPr>
    </xdr:pic>
    <xdr:clientData/>
  </xdr:oneCellAnchor>
  <xdr:oneCellAnchor>
    <xdr:from>
      <xdr:col>7</xdr:col>
      <xdr:colOff>672829</xdr:colOff>
      <xdr:row>16</xdr:row>
      <xdr:rowOff>87086</xdr:rowOff>
    </xdr:from>
    <xdr:ext cx="588765" cy="797379"/>
    <xdr:pic>
      <xdr:nvPicPr>
        <xdr:cNvPr id="7" name="Imagen 6">
          <a:extLst>
            <a:ext uri="{FF2B5EF4-FFF2-40B4-BE49-F238E27FC236}">
              <a16:creationId xmlns:a16="http://schemas.microsoft.com/office/drawing/2014/main" xmlns="" id="{FCE5E0F9-E4AF-4536-9F6E-194D9EAEFE4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17" t="11517" r="55208" b="15449"/>
        <a:stretch/>
      </xdr:blipFill>
      <xdr:spPr>
        <a:xfrm>
          <a:off x="7102204" y="3401786"/>
          <a:ext cx="588765" cy="797379"/>
        </a:xfrm>
        <a:prstGeom prst="rect">
          <a:avLst/>
        </a:prstGeom>
      </xdr:spPr>
    </xdr:pic>
    <xdr:clientData/>
  </xdr:oneCellAnchor>
  <xdr:oneCellAnchor>
    <xdr:from>
      <xdr:col>0</xdr:col>
      <xdr:colOff>78581</xdr:colOff>
      <xdr:row>0</xdr:row>
      <xdr:rowOff>0</xdr:rowOff>
    </xdr:from>
    <xdr:ext cx="3483769" cy="726526"/>
    <xdr:pic>
      <xdr:nvPicPr>
        <xdr:cNvPr id="8" name="Imagen 7">
          <a:extLst>
            <a:ext uri="{FF2B5EF4-FFF2-40B4-BE49-F238E27FC236}">
              <a16:creationId xmlns:a16="http://schemas.microsoft.com/office/drawing/2014/main" xmlns="" id="{CD9B9DAA-A6B0-43A8-A821-35D6D271F9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25000"/>
                  </a14:imgEffect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" y="0"/>
          <a:ext cx="3483769" cy="726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14</xdr:col>
      <xdr:colOff>159777</xdr:colOff>
      <xdr:row>12</xdr:row>
      <xdr:rowOff>176893</xdr:rowOff>
    </xdr:from>
    <xdr:to>
      <xdr:col>17</xdr:col>
      <xdr:colOff>721179</xdr:colOff>
      <xdr:row>55</xdr:row>
      <xdr:rowOff>27215</xdr:rowOff>
    </xdr:to>
    <xdr:graphicFrame macro="">
      <xdr:nvGraphicFramePr>
        <xdr:cNvPr id="9" name="Gráfico 3">
          <a:extLst>
            <a:ext uri="{FF2B5EF4-FFF2-40B4-BE49-F238E27FC236}">
              <a16:creationId xmlns:a16="http://schemas.microsoft.com/office/drawing/2014/main" xmlns="" id="{7C190BB3-136C-455E-B6D0-9DBE209DEE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64293</xdr:colOff>
      <xdr:row>101</xdr:row>
      <xdr:rowOff>14287</xdr:rowOff>
    </xdr:from>
    <xdr:to>
      <xdr:col>6</xdr:col>
      <xdr:colOff>107155</xdr:colOff>
      <xdr:row>102</xdr:row>
      <xdr:rowOff>261938</xdr:rowOff>
    </xdr:to>
    <xdr:sp macro="" textlink="">
      <xdr:nvSpPr>
        <xdr:cNvPr id="10" name="Rectángulo 12">
          <a:extLst>
            <a:ext uri="{FF2B5EF4-FFF2-40B4-BE49-F238E27FC236}">
              <a16:creationId xmlns:a16="http://schemas.microsoft.com/office/drawing/2014/main" xmlns="" id="{F840698D-BEF6-4956-BAFF-45AE2BA950AB}"/>
            </a:ext>
          </a:extLst>
        </xdr:cNvPr>
        <xdr:cNvSpPr/>
      </xdr:nvSpPr>
      <xdr:spPr>
        <a:xfrm>
          <a:off x="64293" y="8005762"/>
          <a:ext cx="5500687" cy="438151"/>
        </a:xfrm>
        <a:prstGeom prst="rect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20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Se registraron 864 casos de violación sexual</a:t>
          </a:r>
        </a:p>
      </xdr:txBody>
    </xdr:sp>
    <xdr:clientData/>
  </xdr:twoCellAnchor>
  <xdr:twoCellAnchor>
    <xdr:from>
      <xdr:col>3</xdr:col>
      <xdr:colOff>876299</xdr:colOff>
      <xdr:row>0</xdr:row>
      <xdr:rowOff>100445</xdr:rowOff>
    </xdr:from>
    <xdr:to>
      <xdr:col>16</xdr:col>
      <xdr:colOff>647699</xdr:colOff>
      <xdr:row>1</xdr:row>
      <xdr:rowOff>195695</xdr:rowOff>
    </xdr:to>
    <xdr:sp macro="" textlink="">
      <xdr:nvSpPr>
        <xdr:cNvPr id="11" name="Rectángulo 13">
          <a:extLst>
            <a:ext uri="{FF2B5EF4-FFF2-40B4-BE49-F238E27FC236}">
              <a16:creationId xmlns:a16="http://schemas.microsoft.com/office/drawing/2014/main" xmlns="" id="{BB518A5D-1C9B-47BC-AF40-E3A732C7CFF9}"/>
            </a:ext>
          </a:extLst>
        </xdr:cNvPr>
        <xdr:cNvSpPr/>
      </xdr:nvSpPr>
      <xdr:spPr>
        <a:xfrm>
          <a:off x="3629024" y="100445"/>
          <a:ext cx="11115675" cy="6762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8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74839</xdr:colOff>
      <xdr:row>81</xdr:row>
      <xdr:rowOff>95250</xdr:rowOff>
    </xdr:from>
    <xdr:to>
      <xdr:col>11</xdr:col>
      <xdr:colOff>557893</xdr:colOff>
      <xdr:row>104</xdr:row>
      <xdr:rowOff>11906</xdr:rowOff>
    </xdr:to>
    <xdr:graphicFrame macro="">
      <xdr:nvGraphicFramePr>
        <xdr:cNvPr id="12" name="11 Gráfico">
          <a:extLst>
            <a:ext uri="{FF2B5EF4-FFF2-40B4-BE49-F238E27FC236}">
              <a16:creationId xmlns:a16="http://schemas.microsoft.com/office/drawing/2014/main" xmlns="" id="{0B094B38-6937-4669-AE96-B752AE3099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0.35167</cdr:x>
      <cdr:y>0.81181</cdr:y>
    </cdr:from>
    <cdr:to>
      <cdr:x>0.46909</cdr:x>
      <cdr:y>0.92033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034942" y="2126444"/>
          <a:ext cx="679444" cy="2842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ctr"/>
          <a:r>
            <a:rPr lang="es-PE" sz="1600" b="1">
              <a:solidFill>
                <a:srgbClr val="305496"/>
              </a:solidFill>
            </a:rPr>
            <a:t>6 %</a:t>
          </a:r>
        </a:p>
      </cdr:txBody>
    </cdr:sp>
  </cdr:relSizeAnchor>
  <cdr:relSizeAnchor xmlns:cdr="http://schemas.openxmlformats.org/drawingml/2006/chartDrawing">
    <cdr:from>
      <cdr:x>0.89973</cdr:x>
      <cdr:y>0.56058</cdr:y>
    </cdr:from>
    <cdr:to>
      <cdr:x>1</cdr:x>
      <cdr:y>0.68395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5206232" y="1468364"/>
          <a:ext cx="580206" cy="3231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65 %</a:t>
          </a:r>
        </a:p>
      </cdr:txBody>
    </cdr:sp>
  </cdr:relSizeAnchor>
  <cdr:relSizeAnchor xmlns:cdr="http://schemas.openxmlformats.org/drawingml/2006/chartDrawing">
    <cdr:from>
      <cdr:x>0.4285</cdr:x>
      <cdr:y>0.32293</cdr:y>
    </cdr:from>
    <cdr:to>
      <cdr:x>0.5707</cdr:x>
      <cdr:y>0.43421</cdr:y>
    </cdr:to>
    <cdr:sp macro="" textlink="">
      <cdr:nvSpPr>
        <cdr:cNvPr id="7" name="1 CuadroTexto"/>
        <cdr:cNvSpPr txBox="1"/>
      </cdr:nvSpPr>
      <cdr:spPr>
        <a:xfrm xmlns:a="http://schemas.openxmlformats.org/drawingml/2006/main">
          <a:off x="2479483" y="845877"/>
          <a:ext cx="822831" cy="2914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12</a:t>
          </a:r>
          <a:r>
            <a:rPr lang="es-PE" sz="1600" b="1" baseline="0">
              <a:solidFill>
                <a:srgbClr val="305496"/>
              </a:solidFill>
            </a:rPr>
            <a:t> </a:t>
          </a:r>
          <a:r>
            <a:rPr lang="es-PE" sz="1600" b="1">
              <a:solidFill>
                <a:srgbClr val="305496"/>
              </a:solidFill>
            </a:rPr>
            <a:t>%</a:t>
          </a:r>
        </a:p>
      </cdr:txBody>
    </cdr:sp>
  </cdr:relSizeAnchor>
  <cdr:relSizeAnchor xmlns:cdr="http://schemas.openxmlformats.org/drawingml/2006/chartDrawing">
    <cdr:from>
      <cdr:x>0.46443</cdr:x>
      <cdr:y>0.06562</cdr:y>
    </cdr:from>
    <cdr:to>
      <cdr:x>0.58596</cdr:x>
      <cdr:y>0.17406</cdr:y>
    </cdr:to>
    <cdr:sp macro="" textlink="">
      <cdr:nvSpPr>
        <cdr:cNvPr id="8" name="1 CuadroTexto"/>
        <cdr:cNvSpPr txBox="1"/>
      </cdr:nvSpPr>
      <cdr:spPr>
        <a:xfrm xmlns:a="http://schemas.openxmlformats.org/drawingml/2006/main">
          <a:off x="2687381" y="171879"/>
          <a:ext cx="703226" cy="2840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16</a:t>
          </a:r>
          <a:r>
            <a:rPr lang="es-PE" sz="1600" b="1" baseline="0">
              <a:solidFill>
                <a:srgbClr val="305496"/>
              </a:solidFill>
            </a:rPr>
            <a:t> </a:t>
          </a:r>
          <a:r>
            <a:rPr lang="es-PE" sz="1600" b="1">
              <a:solidFill>
                <a:srgbClr val="305496"/>
              </a:solidFill>
            </a:rPr>
            <a:t>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naro/Escritorio/ARCHIVOS%20TRABAJO%202020/Resumenes%20Estad&#237;sticos_JULIO_202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Emergencia Nacional"/>
      <sheetName val="EIU"/>
      <sheetName val="Feminicidio"/>
      <sheetName val="Tentativa"/>
      <sheetName val="APP"/>
      <sheetName val="Casos CEM"/>
      <sheetName val="Linea 100"/>
      <sheetName val="SAU"/>
      <sheetName val="Chat 100"/>
      <sheetName val="ER - Casos"/>
      <sheetName val="ER-Acciones"/>
      <sheetName val="IFHD"/>
      <sheetName val="EE"/>
      <sheetName val="CAI"/>
      <sheetName val="REVIESFO"/>
      <sheetName val="RITA"/>
    </sheetNames>
    <sheetDataSet>
      <sheetData sheetId="0"/>
      <sheetData sheetId="1">
        <row r="15">
          <cell r="C15" t="str">
            <v>Mujer</v>
          </cell>
          <cell r="D15" t="str">
            <v>Hombre</v>
          </cell>
          <cell r="L15" t="str">
            <v>NNA</v>
          </cell>
          <cell r="M15" t="str">
            <v>Adultos/as</v>
          </cell>
          <cell r="N15" t="str">
            <v>Adultos/as Mayores</v>
          </cell>
        </row>
        <row r="19">
          <cell r="L19">
            <v>0.32600000000000001</v>
          </cell>
          <cell r="M19">
            <v>0.62512355108275675</v>
          </cell>
          <cell r="N19">
            <v>5.1127684428070808E-2</v>
          </cell>
        </row>
        <row r="21">
          <cell r="C21">
            <v>9631</v>
          </cell>
          <cell r="D21">
            <v>1498</v>
          </cell>
        </row>
        <row r="86">
          <cell r="C86" t="str">
            <v>Violencia
Económica o Patrimonial</v>
          </cell>
          <cell r="D86" t="str">
            <v>Violencia
Psicológica</v>
          </cell>
          <cell r="E86" t="str">
            <v>Violencia
Física</v>
          </cell>
          <cell r="F86" t="str">
            <v>Violencia
Sexual</v>
          </cell>
        </row>
        <row r="99">
          <cell r="C99">
            <v>2.9652259861622787E-3</v>
          </cell>
          <cell r="D99">
            <v>0.36867643094617664</v>
          </cell>
          <cell r="E99">
            <v>0.48027675442537515</v>
          </cell>
          <cell r="F99">
            <v>0.14808158864228593</v>
          </cell>
        </row>
        <row r="107">
          <cell r="C107" t="str">
            <v>NNA</v>
          </cell>
          <cell r="D107" t="str">
            <v>Adultos/as</v>
          </cell>
          <cell r="E107" t="str">
            <v>Adultos/as Mayores</v>
          </cell>
        </row>
        <row r="114">
          <cell r="C114">
            <v>0.71412037037037035</v>
          </cell>
          <cell r="D114">
            <v>0.27893518518518517</v>
          </cell>
          <cell r="E114">
            <v>6.9444444444444441E-3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U125"/>
  <sheetViews>
    <sheetView tabSelected="1" view="pageBreakPreview" zoomScale="90" zoomScaleNormal="100" zoomScaleSheetLayoutView="90" workbookViewId="0">
      <pane ySplit="9" topLeftCell="A107" activePane="bottomLeft" state="frozen"/>
      <selection activeCell="AE410" sqref="AE410"/>
      <selection pane="bottomLeft" activeCell="C113" sqref="C113"/>
    </sheetView>
  </sheetViews>
  <sheetFormatPr baseColWidth="10" defaultColWidth="11.42578125" defaultRowHeight="15" x14ac:dyDescent="0.25"/>
  <cols>
    <col min="1" max="1" width="15.7109375" style="2" customWidth="1"/>
    <col min="2" max="2" width="11.85546875" style="2" customWidth="1"/>
    <col min="3" max="3" width="13.7109375" style="2" customWidth="1"/>
    <col min="4" max="4" width="13.5703125" style="2" customWidth="1"/>
    <col min="5" max="5" width="12.42578125" style="2" customWidth="1"/>
    <col min="6" max="7" width="14.5703125" style="2" customWidth="1"/>
    <col min="8" max="8" width="12.85546875" style="2" customWidth="1"/>
    <col min="9" max="9" width="10.7109375" style="2" customWidth="1"/>
    <col min="10" max="10" width="11.28515625" style="2" customWidth="1"/>
    <col min="11" max="11" width="15.7109375" style="2" customWidth="1"/>
    <col min="12" max="12" width="12.140625" style="2" customWidth="1"/>
    <col min="13" max="13" width="16.85546875" style="2" customWidth="1"/>
    <col min="14" max="14" width="14" style="2" customWidth="1"/>
    <col min="15" max="17" width="10.7109375" style="2" customWidth="1"/>
    <col min="18" max="16384" width="11.42578125" style="2"/>
  </cols>
  <sheetData>
    <row r="1" spans="1:18" ht="45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 ht="19.5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8" ht="3" customHeight="1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"/>
    </row>
    <row r="4" spans="1:18" ht="3.75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7"/>
      <c r="R4" s="8"/>
    </row>
    <row r="5" spans="1:18" ht="24.75" customHeight="1" x14ac:dyDescent="0.25">
      <c r="A5" s="9" t="s">
        <v>0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</row>
    <row r="6" spans="1:18" ht="24.75" customHeight="1" x14ac:dyDescent="0.25">
      <c r="A6" s="9" t="s">
        <v>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4.75" customHeight="1" x14ac:dyDescent="0.25">
      <c r="A7" s="10" t="s">
        <v>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1:18" ht="18" x14ac:dyDescent="0.25">
      <c r="A8" s="11" t="s">
        <v>3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1:18" ht="3.75" customHeight="1" x14ac:dyDescent="0.25">
      <c r="A9" s="12"/>
      <c r="B9" s="13"/>
      <c r="C9" s="13"/>
      <c r="D9" s="13"/>
      <c r="E9" s="13"/>
      <c r="F9" s="13"/>
      <c r="G9" s="13"/>
      <c r="H9" s="13"/>
      <c r="I9" s="6"/>
      <c r="J9" s="6"/>
      <c r="K9" s="13"/>
      <c r="L9" s="13"/>
      <c r="M9" s="13"/>
      <c r="N9" s="13"/>
      <c r="O9" s="13"/>
      <c r="P9" s="13"/>
      <c r="Q9" s="7"/>
      <c r="R9" s="8"/>
    </row>
    <row r="10" spans="1:18" ht="3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8" ht="18.75" thickBot="1" x14ac:dyDescent="0.3">
      <c r="A11" s="14" t="s">
        <v>4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spans="1:18" ht="3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8" ht="17.25" customHeight="1" thickBot="1" x14ac:dyDescent="0.3">
      <c r="A13" s="15" t="s">
        <v>5</v>
      </c>
      <c r="B13" s="15"/>
      <c r="C13" s="15"/>
      <c r="D13" s="15"/>
      <c r="E13" s="1"/>
      <c r="F13" s="1"/>
      <c r="G13" s="1"/>
      <c r="H13" s="1"/>
      <c r="I13" s="1"/>
      <c r="J13" s="15" t="s">
        <v>6</v>
      </c>
      <c r="K13" s="15"/>
      <c r="L13" s="15"/>
      <c r="M13" s="15"/>
      <c r="N13" s="15"/>
      <c r="O13" s="16"/>
      <c r="P13" s="1"/>
      <c r="Q13" s="17"/>
    </row>
    <row r="14" spans="1:18" ht="3.75" customHeight="1" x14ac:dyDescent="0.25">
      <c r="A14" s="18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8" ht="31.5" customHeight="1" x14ac:dyDescent="0.25">
      <c r="A15" s="19" t="s">
        <v>7</v>
      </c>
      <c r="B15" s="20" t="s">
        <v>8</v>
      </c>
      <c r="C15" s="20" t="s">
        <v>9</v>
      </c>
      <c r="D15" s="20" t="s">
        <v>10</v>
      </c>
      <c r="E15" s="1"/>
      <c r="F15" s="1"/>
      <c r="G15" s="1"/>
      <c r="H15" s="1"/>
      <c r="I15" s="1"/>
      <c r="J15" s="19" t="s">
        <v>11</v>
      </c>
      <c r="K15" s="20" t="s">
        <v>8</v>
      </c>
      <c r="L15" s="21" t="s">
        <v>12</v>
      </c>
      <c r="M15" s="22" t="s">
        <v>13</v>
      </c>
      <c r="N15" s="23" t="s">
        <v>14</v>
      </c>
      <c r="P15" s="1"/>
      <c r="Q15" s="1"/>
    </row>
    <row r="16" spans="1:18" ht="15.75" customHeight="1" x14ac:dyDescent="0.25">
      <c r="A16" s="24" t="s">
        <v>15</v>
      </c>
      <c r="B16" s="25">
        <f>SUM(D16,C16)</f>
        <v>455</v>
      </c>
      <c r="C16" s="26">
        <v>395</v>
      </c>
      <c r="D16" s="26">
        <v>60</v>
      </c>
      <c r="E16" s="1"/>
      <c r="F16" s="1"/>
      <c r="G16" s="1"/>
      <c r="H16" s="1"/>
      <c r="I16" s="1"/>
      <c r="J16" s="27" t="s">
        <v>9</v>
      </c>
      <c r="K16" s="25">
        <f>SUM(L16:N16)</f>
        <v>9631</v>
      </c>
      <c r="L16" s="26">
        <v>2513</v>
      </c>
      <c r="M16" s="26">
        <v>6714</v>
      </c>
      <c r="N16" s="26">
        <v>404</v>
      </c>
      <c r="P16" s="1"/>
      <c r="Q16" s="28"/>
    </row>
    <row r="17" spans="1:17" x14ac:dyDescent="0.25">
      <c r="A17" s="29" t="s">
        <v>16</v>
      </c>
      <c r="B17" s="25">
        <f>SUM(D17,C17)</f>
        <v>1469</v>
      </c>
      <c r="C17" s="26">
        <v>1248</v>
      </c>
      <c r="D17" s="26">
        <v>221</v>
      </c>
      <c r="E17" s="1"/>
      <c r="F17" s="1"/>
      <c r="G17" s="1"/>
      <c r="H17" s="1"/>
      <c r="I17" s="1"/>
      <c r="J17" s="29" t="s">
        <v>10</v>
      </c>
      <c r="K17" s="25">
        <f>SUM(L17:N17)</f>
        <v>1498</v>
      </c>
      <c r="L17" s="26">
        <v>1090</v>
      </c>
      <c r="M17" s="26">
        <v>243</v>
      </c>
      <c r="N17" s="26">
        <v>165</v>
      </c>
      <c r="P17" s="1"/>
      <c r="Q17" s="28"/>
    </row>
    <row r="18" spans="1:17" x14ac:dyDescent="0.25">
      <c r="A18" s="29" t="s">
        <v>17</v>
      </c>
      <c r="B18" s="25">
        <f>SUM(D18,C18)</f>
        <v>2582</v>
      </c>
      <c r="C18" s="26">
        <v>2238</v>
      </c>
      <c r="D18" s="26">
        <v>344</v>
      </c>
      <c r="E18" s="1"/>
      <c r="F18" s="1"/>
      <c r="G18" s="1"/>
      <c r="H18" s="1"/>
      <c r="I18" s="1"/>
      <c r="J18" s="30" t="s">
        <v>8</v>
      </c>
      <c r="K18" s="31">
        <f>SUM(K16:K17)</f>
        <v>11129</v>
      </c>
      <c r="L18" s="31">
        <f>SUM(L16:L17)</f>
        <v>3603</v>
      </c>
      <c r="M18" s="31">
        <f>SUM(M16:M17)</f>
        <v>6957</v>
      </c>
      <c r="N18" s="31">
        <f>SUM(N16:N17)</f>
        <v>569</v>
      </c>
      <c r="P18" s="1"/>
      <c r="Q18" s="28"/>
    </row>
    <row r="19" spans="1:17" ht="15.75" customHeight="1" thickBot="1" x14ac:dyDescent="0.3">
      <c r="A19" s="29" t="s">
        <v>18</v>
      </c>
      <c r="B19" s="25">
        <f>SUM(D19,C19)</f>
        <v>4119</v>
      </c>
      <c r="C19" s="26">
        <v>3591</v>
      </c>
      <c r="D19" s="26">
        <v>528</v>
      </c>
      <c r="E19" s="1"/>
      <c r="F19" s="1"/>
      <c r="G19" s="1"/>
      <c r="H19" s="1"/>
      <c r="I19" s="1"/>
      <c r="J19" s="32" t="s">
        <v>19</v>
      </c>
      <c r="K19" s="33">
        <f>K18/$K18</f>
        <v>1</v>
      </c>
      <c r="L19" s="34">
        <v>0.32600000000000001</v>
      </c>
      <c r="M19" s="34">
        <f>M18/$K18</f>
        <v>0.62512355108275675</v>
      </c>
      <c r="N19" s="34">
        <f>N18/$K18</f>
        <v>5.1127684428070808E-2</v>
      </c>
      <c r="P19" s="1"/>
      <c r="Q19" s="28"/>
    </row>
    <row r="20" spans="1:17" ht="15" customHeight="1" x14ac:dyDescent="0.25">
      <c r="A20" s="29" t="s">
        <v>20</v>
      </c>
      <c r="B20" s="25">
        <f>SUM(D20,C20)</f>
        <v>2504</v>
      </c>
      <c r="C20" s="26">
        <v>2159</v>
      </c>
      <c r="D20" s="26">
        <v>345</v>
      </c>
      <c r="E20" s="1"/>
      <c r="F20" s="1"/>
      <c r="G20" s="1"/>
      <c r="H20" s="1"/>
      <c r="I20" s="1"/>
      <c r="P20" s="1"/>
      <c r="Q20" s="28"/>
    </row>
    <row r="21" spans="1:17" x14ac:dyDescent="0.25">
      <c r="A21" s="19" t="s">
        <v>8</v>
      </c>
      <c r="B21" s="35">
        <f>B18+B17+B16+B19+B20</f>
        <v>11129</v>
      </c>
      <c r="C21" s="35">
        <f>C18+C17+C16+C19+C20</f>
        <v>9631</v>
      </c>
      <c r="D21" s="35">
        <f>D18+D17+D16+D19+D20</f>
        <v>1498</v>
      </c>
      <c r="E21" s="1"/>
      <c r="F21" s="1"/>
      <c r="G21" s="1"/>
      <c r="H21" s="1"/>
      <c r="I21" s="1"/>
      <c r="P21" s="1"/>
      <c r="Q21" s="28"/>
    </row>
    <row r="22" spans="1:17" ht="15.75" thickBot="1" x14ac:dyDescent="0.3">
      <c r="A22" s="36" t="s">
        <v>19</v>
      </c>
      <c r="B22" s="37">
        <f>B21/$B21</f>
        <v>1</v>
      </c>
      <c r="C22" s="38">
        <f>C21/$B21</f>
        <v>0.86539671129481532</v>
      </c>
      <c r="D22" s="39">
        <f>D21/$B21</f>
        <v>0.13460328870518465</v>
      </c>
      <c r="E22" s="1"/>
      <c r="F22" s="1"/>
      <c r="G22" s="1"/>
      <c r="H22" s="1"/>
      <c r="I22" s="1"/>
      <c r="P22" s="1"/>
      <c r="Q22" s="1"/>
    </row>
    <row r="23" spans="1:17" x14ac:dyDescent="0.25">
      <c r="A23" s="40"/>
      <c r="B23" s="41"/>
      <c r="C23" s="41"/>
      <c r="D23" s="41"/>
      <c r="E23" s="1"/>
      <c r="F23" s="1"/>
      <c r="G23" s="1"/>
      <c r="H23" s="1"/>
      <c r="I23" s="1"/>
      <c r="P23" s="1"/>
      <c r="Q23" s="1"/>
    </row>
    <row r="24" spans="1:17" x14ac:dyDescent="0.25">
      <c r="A24" s="40"/>
      <c r="B24" s="41"/>
      <c r="C24" s="41"/>
      <c r="D24" s="4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x14ac:dyDescent="0.25">
      <c r="A25" s="40"/>
      <c r="B25" s="41"/>
      <c r="C25" s="41"/>
      <c r="D25" s="4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x14ac:dyDescent="0.25">
      <c r="A26" s="40"/>
      <c r="B26" s="41"/>
      <c r="C26" s="41"/>
      <c r="D26" s="41"/>
      <c r="E26" s="42"/>
      <c r="F26" s="1"/>
      <c r="G26" s="1"/>
      <c r="H26" s="1"/>
      <c r="I26" s="1"/>
      <c r="J26" s="1"/>
      <c r="K26" s="42"/>
      <c r="L26" s="1"/>
      <c r="M26" s="1"/>
      <c r="N26" s="1"/>
      <c r="O26" s="1"/>
      <c r="P26" s="1"/>
      <c r="Q26" s="1"/>
    </row>
    <row r="27" spans="1:17" hidden="1" x14ac:dyDescent="0.25">
      <c r="A27" s="40"/>
      <c r="B27" s="41"/>
      <c r="C27" s="41"/>
      <c r="D27" s="41"/>
      <c r="E27" s="42"/>
      <c r="F27" s="1"/>
      <c r="G27" s="1"/>
      <c r="H27" s="1"/>
      <c r="I27" s="1"/>
      <c r="J27" s="1"/>
      <c r="K27" s="42"/>
      <c r="L27" s="1"/>
      <c r="M27" s="1"/>
      <c r="N27" s="1"/>
      <c r="O27" s="1"/>
      <c r="P27" s="1"/>
      <c r="Q27" s="1"/>
    </row>
    <row r="28" spans="1:17" hidden="1" x14ac:dyDescent="0.25">
      <c r="A28" s="40"/>
      <c r="B28" s="41"/>
      <c r="C28" s="41"/>
      <c r="D28" s="41"/>
      <c r="E28" s="42"/>
      <c r="F28" s="1"/>
      <c r="G28" s="1"/>
      <c r="H28" s="1"/>
      <c r="I28" s="1"/>
      <c r="J28" s="1"/>
      <c r="K28" s="42"/>
      <c r="L28" s="1"/>
      <c r="M28" s="1"/>
      <c r="N28" s="1"/>
      <c r="O28" s="1"/>
      <c r="P28" s="1"/>
      <c r="Q28" s="1"/>
    </row>
    <row r="29" spans="1:17" hidden="1" x14ac:dyDescent="0.25">
      <c r="A29" s="40"/>
      <c r="B29" s="41"/>
      <c r="C29" s="41"/>
      <c r="D29" s="41"/>
      <c r="E29" s="42"/>
      <c r="F29" s="1"/>
      <c r="G29" s="1"/>
      <c r="H29" s="1"/>
      <c r="I29" s="1"/>
      <c r="J29" s="1"/>
      <c r="K29" s="42"/>
      <c r="L29" s="1"/>
      <c r="M29" s="1"/>
      <c r="N29" s="1"/>
      <c r="O29" s="1"/>
      <c r="P29" s="1"/>
      <c r="Q29" s="1"/>
    </row>
    <row r="30" spans="1:17" hidden="1" x14ac:dyDescent="0.25">
      <c r="A30" s="40"/>
      <c r="B30" s="41"/>
      <c r="C30" s="41"/>
      <c r="D30" s="41"/>
      <c r="E30" s="42"/>
      <c r="F30" s="1"/>
      <c r="G30" s="1"/>
      <c r="H30" s="1"/>
      <c r="I30" s="1"/>
      <c r="J30" s="1"/>
      <c r="K30" s="42"/>
      <c r="L30" s="1"/>
      <c r="M30" s="1"/>
      <c r="N30" s="1"/>
      <c r="O30" s="1"/>
      <c r="P30" s="1"/>
      <c r="Q30" s="1"/>
    </row>
    <row r="31" spans="1:17" hidden="1" x14ac:dyDescent="0.25">
      <c r="A31" s="40"/>
      <c r="B31" s="41"/>
      <c r="C31" s="41"/>
      <c r="D31" s="41"/>
      <c r="E31" s="42"/>
      <c r="F31" s="1"/>
      <c r="G31" s="1"/>
      <c r="H31" s="1"/>
      <c r="I31" s="1"/>
      <c r="J31" s="1"/>
      <c r="K31" s="42"/>
      <c r="L31" s="1"/>
      <c r="M31" s="1"/>
      <c r="N31" s="1"/>
      <c r="O31" s="1"/>
      <c r="P31" s="1"/>
      <c r="Q31" s="1"/>
    </row>
    <row r="32" spans="1:17" hidden="1" x14ac:dyDescent="0.25">
      <c r="A32" s="40"/>
      <c r="B32" s="41"/>
      <c r="C32" s="41"/>
      <c r="D32" s="41"/>
      <c r="E32" s="42"/>
      <c r="F32" s="1"/>
      <c r="G32" s="1"/>
      <c r="H32" s="1"/>
      <c r="I32" s="1"/>
      <c r="J32" s="1"/>
      <c r="K32" s="42"/>
      <c r="L32" s="1"/>
      <c r="M32" s="1"/>
      <c r="N32" s="1"/>
      <c r="O32" s="1"/>
      <c r="P32" s="1"/>
      <c r="Q32" s="1"/>
    </row>
    <row r="33" spans="1:17" hidden="1" x14ac:dyDescent="0.25">
      <c r="A33" s="40"/>
      <c r="B33" s="41"/>
      <c r="C33" s="41"/>
      <c r="D33" s="41"/>
      <c r="E33" s="42"/>
      <c r="F33" s="1"/>
      <c r="G33" s="1"/>
      <c r="H33" s="1"/>
      <c r="I33" s="1"/>
      <c r="J33" s="1"/>
      <c r="K33" s="42"/>
      <c r="L33" s="1"/>
      <c r="M33" s="1"/>
      <c r="N33" s="1"/>
      <c r="O33" s="1"/>
      <c r="P33" s="1"/>
      <c r="Q33" s="1"/>
    </row>
    <row r="34" spans="1:17" hidden="1" x14ac:dyDescent="0.25">
      <c r="A34" s="40"/>
      <c r="B34" s="41"/>
      <c r="C34" s="41"/>
      <c r="D34" s="41"/>
      <c r="E34" s="42"/>
      <c r="F34" s="1"/>
      <c r="G34" s="1"/>
      <c r="H34" s="1"/>
      <c r="I34" s="1"/>
      <c r="J34" s="1"/>
      <c r="K34" s="42"/>
      <c r="L34" s="1"/>
      <c r="M34" s="1"/>
      <c r="N34" s="1"/>
      <c r="O34" s="1"/>
      <c r="P34" s="1"/>
      <c r="Q34" s="1"/>
    </row>
    <row r="35" spans="1:17" hidden="1" x14ac:dyDescent="0.25">
      <c r="A35" s="40"/>
      <c r="B35" s="41"/>
      <c r="C35" s="41"/>
      <c r="D35" s="41"/>
      <c r="E35" s="42"/>
      <c r="F35" s="1"/>
      <c r="G35" s="1"/>
      <c r="H35" s="1"/>
      <c r="I35" s="1"/>
      <c r="J35" s="1"/>
      <c r="K35" s="42"/>
      <c r="L35" s="1"/>
      <c r="M35" s="1"/>
      <c r="N35" s="1"/>
      <c r="O35" s="1"/>
      <c r="P35" s="1"/>
      <c r="Q35" s="1"/>
    </row>
    <row r="36" spans="1:17" ht="16.5" hidden="1" thickBot="1" x14ac:dyDescent="0.3">
      <c r="A36" s="15" t="s">
        <v>21</v>
      </c>
      <c r="B36" s="43"/>
      <c r="C36" s="43"/>
      <c r="D36" s="43"/>
      <c r="E36" s="43"/>
      <c r="F36" s="43"/>
      <c r="G36" s="15"/>
      <c r="H36" s="17"/>
      <c r="J36" s="43"/>
      <c r="K36" s="43"/>
      <c r="L36" s="43"/>
      <c r="M36" s="43"/>
      <c r="N36" s="43"/>
      <c r="O36" s="43"/>
      <c r="P36" s="43"/>
      <c r="Q36" s="43"/>
    </row>
    <row r="37" spans="1:17" ht="3.75" hidden="1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1"/>
    </row>
    <row r="38" spans="1:17" ht="31.5" hidden="1" customHeight="1" x14ac:dyDescent="0.25">
      <c r="A38" s="19" t="s">
        <v>7</v>
      </c>
      <c r="B38" s="20" t="s">
        <v>8</v>
      </c>
      <c r="C38" s="45" t="s">
        <v>22</v>
      </c>
      <c r="D38" s="45" t="s">
        <v>23</v>
      </c>
      <c r="E38" s="45" t="s">
        <v>24</v>
      </c>
      <c r="F38" s="45" t="s">
        <v>25</v>
      </c>
      <c r="G38" s="45" t="s">
        <v>26</v>
      </c>
      <c r="H38" s="46"/>
      <c r="M38" s="47"/>
      <c r="N38" s="1"/>
      <c r="O38" s="1"/>
      <c r="P38" s="1"/>
      <c r="Q38" s="1"/>
    </row>
    <row r="39" spans="1:17" ht="15.75" hidden="1" customHeight="1" x14ac:dyDescent="0.25">
      <c r="A39" s="48" t="s">
        <v>27</v>
      </c>
      <c r="B39" s="25">
        <f t="shared" ref="B39:B50" si="0">C39+D39+E39+F39+G39</f>
        <v>18466</v>
      </c>
      <c r="C39" s="26">
        <v>14207</v>
      </c>
      <c r="D39" s="26">
        <v>1614</v>
      </c>
      <c r="E39" s="26">
        <v>2007</v>
      </c>
      <c r="F39" s="26">
        <v>605</v>
      </c>
      <c r="G39" s="26">
        <v>33</v>
      </c>
      <c r="H39" s="49"/>
      <c r="M39" s="47"/>
      <c r="N39" s="28"/>
      <c r="O39" s="28"/>
      <c r="P39" s="28"/>
      <c r="Q39" s="28"/>
    </row>
    <row r="40" spans="1:17" ht="15.75" hidden="1" customHeight="1" x14ac:dyDescent="0.25">
      <c r="A40" s="29" t="s">
        <v>28</v>
      </c>
      <c r="B40" s="25">
        <f t="shared" si="0"/>
        <v>17181</v>
      </c>
      <c r="C40" s="26">
        <v>13153</v>
      </c>
      <c r="D40" s="26">
        <v>1702</v>
      </c>
      <c r="E40" s="26">
        <v>1741</v>
      </c>
      <c r="F40" s="26">
        <v>542</v>
      </c>
      <c r="G40" s="26">
        <v>43</v>
      </c>
      <c r="H40" s="50"/>
      <c r="M40" s="47"/>
      <c r="N40" s="28"/>
      <c r="O40" s="28"/>
      <c r="P40" s="28"/>
      <c r="Q40" s="28"/>
    </row>
    <row r="41" spans="1:17" ht="15.75" hidden="1" customHeight="1" x14ac:dyDescent="0.25">
      <c r="A41" s="29" t="s">
        <v>29</v>
      </c>
      <c r="B41" s="25">
        <f t="shared" si="0"/>
        <v>6155</v>
      </c>
      <c r="C41" s="26">
        <v>4666</v>
      </c>
      <c r="D41" s="26">
        <v>594</v>
      </c>
      <c r="E41" s="26">
        <v>695</v>
      </c>
      <c r="F41" s="26">
        <v>195</v>
      </c>
      <c r="G41" s="26">
        <v>5</v>
      </c>
      <c r="H41" s="50"/>
      <c r="M41" s="47"/>
      <c r="N41" s="28"/>
      <c r="O41" s="28"/>
      <c r="P41" s="28"/>
      <c r="Q41" s="28"/>
    </row>
    <row r="42" spans="1:17" hidden="1" x14ac:dyDescent="0.25">
      <c r="A42" s="29" t="s">
        <v>30</v>
      </c>
      <c r="B42" s="25">
        <f t="shared" si="0"/>
        <v>0</v>
      </c>
      <c r="C42" s="26"/>
      <c r="D42" s="26"/>
      <c r="E42" s="26"/>
      <c r="F42" s="26"/>
      <c r="G42" s="26"/>
      <c r="H42" s="50"/>
      <c r="I42" s="28"/>
      <c r="J42" s="28"/>
      <c r="K42" s="28"/>
      <c r="L42" s="28"/>
      <c r="M42" s="47"/>
      <c r="N42" s="28"/>
      <c r="O42" s="28"/>
      <c r="P42" s="28"/>
      <c r="Q42" s="28"/>
    </row>
    <row r="43" spans="1:17" hidden="1" x14ac:dyDescent="0.25">
      <c r="A43" s="29" t="s">
        <v>31</v>
      </c>
      <c r="B43" s="25">
        <f t="shared" si="0"/>
        <v>0</v>
      </c>
      <c r="C43" s="26"/>
      <c r="D43" s="26"/>
      <c r="E43" s="26"/>
      <c r="F43" s="26"/>
      <c r="G43" s="26"/>
      <c r="H43" s="50"/>
      <c r="I43" s="28"/>
      <c r="J43" s="28"/>
      <c r="K43" s="28"/>
      <c r="L43" s="28"/>
      <c r="M43" s="47"/>
      <c r="N43" s="51"/>
      <c r="O43" s="52"/>
      <c r="P43" s="28"/>
      <c r="Q43" s="28"/>
    </row>
    <row r="44" spans="1:17" hidden="1" x14ac:dyDescent="0.25">
      <c r="A44" s="29" t="s">
        <v>32</v>
      </c>
      <c r="B44" s="25">
        <f t="shared" si="0"/>
        <v>0</v>
      </c>
      <c r="C44" s="26"/>
      <c r="D44" s="26"/>
      <c r="E44" s="26"/>
      <c r="F44" s="26"/>
      <c r="G44" s="26"/>
      <c r="H44" s="50"/>
      <c r="I44" s="28"/>
      <c r="J44" s="28"/>
      <c r="K44" s="28"/>
      <c r="L44" s="28"/>
      <c r="M44" s="47"/>
      <c r="N44" s="51"/>
      <c r="O44" s="52"/>
      <c r="P44" s="28"/>
      <c r="Q44" s="28"/>
    </row>
    <row r="45" spans="1:17" ht="15" hidden="1" customHeight="1" x14ac:dyDescent="0.25">
      <c r="A45" s="29" t="s">
        <v>33</v>
      </c>
      <c r="B45" s="25">
        <f t="shared" si="0"/>
        <v>0</v>
      </c>
      <c r="C45" s="26"/>
      <c r="D45" s="26"/>
      <c r="E45" s="26"/>
      <c r="F45" s="26"/>
      <c r="G45" s="26"/>
      <c r="H45" s="50"/>
      <c r="I45" s="28"/>
      <c r="J45" s="28"/>
      <c r="K45" s="28"/>
      <c r="L45" s="28"/>
      <c r="M45" s="47"/>
      <c r="N45" s="51"/>
      <c r="O45" s="52"/>
      <c r="P45" s="28"/>
      <c r="Q45" s="28"/>
    </row>
    <row r="46" spans="1:17" ht="15" hidden="1" customHeight="1" x14ac:dyDescent="0.25">
      <c r="A46" s="29" t="s">
        <v>34</v>
      </c>
      <c r="B46" s="25">
        <f t="shared" si="0"/>
        <v>0</v>
      </c>
      <c r="C46" s="26"/>
      <c r="D46" s="26"/>
      <c r="E46" s="26"/>
      <c r="F46" s="26"/>
      <c r="G46" s="26"/>
      <c r="H46" s="50"/>
      <c r="I46" s="28"/>
      <c r="J46" s="28"/>
      <c r="K46" s="28"/>
      <c r="L46" s="28"/>
      <c r="M46" s="47"/>
      <c r="N46" s="51"/>
      <c r="O46" s="52"/>
      <c r="P46" s="28"/>
      <c r="Q46" s="28"/>
    </row>
    <row r="47" spans="1:17" ht="16.5" hidden="1" customHeight="1" x14ac:dyDescent="0.25">
      <c r="A47" s="29" t="s">
        <v>35</v>
      </c>
      <c r="B47" s="25">
        <f t="shared" si="0"/>
        <v>0</v>
      </c>
      <c r="C47" s="26"/>
      <c r="D47" s="26"/>
      <c r="E47" s="26"/>
      <c r="F47" s="26"/>
      <c r="G47" s="26"/>
      <c r="H47" s="50"/>
      <c r="I47" s="28"/>
      <c r="J47" s="28"/>
      <c r="K47" s="28"/>
      <c r="L47" s="28"/>
      <c r="M47" s="47"/>
      <c r="N47" s="51"/>
      <c r="O47" s="52"/>
      <c r="P47" s="28"/>
      <c r="Q47" s="28"/>
    </row>
    <row r="48" spans="1:17" ht="17.25" hidden="1" customHeight="1" x14ac:dyDescent="0.25">
      <c r="A48" s="29" t="s">
        <v>36</v>
      </c>
      <c r="B48" s="25">
        <f t="shared" si="0"/>
        <v>0</v>
      </c>
      <c r="C48" s="26"/>
      <c r="D48" s="26"/>
      <c r="E48" s="26"/>
      <c r="F48" s="26"/>
      <c r="G48" s="26"/>
      <c r="H48" s="50"/>
      <c r="I48" s="28"/>
      <c r="J48" s="28"/>
      <c r="K48" s="28"/>
      <c r="L48" s="28"/>
      <c r="M48" s="47"/>
      <c r="N48" s="51"/>
      <c r="O48" s="52"/>
      <c r="P48" s="28"/>
      <c r="Q48" s="28"/>
    </row>
    <row r="49" spans="1:17" ht="16.5" hidden="1" customHeight="1" x14ac:dyDescent="0.25">
      <c r="A49" s="29" t="s">
        <v>37</v>
      </c>
      <c r="B49" s="25">
        <f t="shared" si="0"/>
        <v>0</v>
      </c>
      <c r="C49" s="26"/>
      <c r="D49" s="26"/>
      <c r="E49" s="26"/>
      <c r="F49" s="26"/>
      <c r="G49" s="26"/>
      <c r="H49" s="50"/>
      <c r="I49" s="28"/>
      <c r="J49" s="28"/>
      <c r="K49" s="28"/>
      <c r="L49" s="28"/>
      <c r="M49" s="47"/>
      <c r="N49" s="51"/>
      <c r="O49" s="52"/>
      <c r="P49" s="28"/>
      <c r="Q49" s="28"/>
    </row>
    <row r="50" spans="1:17" ht="16.5" hidden="1" customHeight="1" x14ac:dyDescent="0.25">
      <c r="A50" s="53" t="s">
        <v>38</v>
      </c>
      <c r="B50" s="54">
        <f t="shared" si="0"/>
        <v>0</v>
      </c>
      <c r="C50" s="55"/>
      <c r="D50" s="55"/>
      <c r="E50" s="55"/>
      <c r="F50" s="55"/>
      <c r="G50" s="55"/>
      <c r="H50" s="50"/>
      <c r="I50" s="28"/>
      <c r="J50" s="28"/>
      <c r="K50" s="28"/>
      <c r="L50" s="28"/>
      <c r="M50" s="47"/>
      <c r="N50" s="51"/>
      <c r="O50" s="52"/>
      <c r="P50" s="28"/>
      <c r="Q50" s="28"/>
    </row>
    <row r="51" spans="1:17" hidden="1" x14ac:dyDescent="0.25">
      <c r="A51" s="19" t="s">
        <v>8</v>
      </c>
      <c r="B51" s="35">
        <f t="shared" ref="B51:G51" si="1">SUM(B39:B50)</f>
        <v>41802</v>
      </c>
      <c r="C51" s="35">
        <f t="shared" si="1"/>
        <v>32026</v>
      </c>
      <c r="D51" s="35">
        <f t="shared" si="1"/>
        <v>3910</v>
      </c>
      <c r="E51" s="35">
        <f t="shared" si="1"/>
        <v>4443</v>
      </c>
      <c r="F51" s="35">
        <f t="shared" si="1"/>
        <v>1342</v>
      </c>
      <c r="G51" s="35">
        <f t="shared" si="1"/>
        <v>81</v>
      </c>
      <c r="H51" s="49"/>
      <c r="M51" s="18"/>
      <c r="N51" s="56"/>
      <c r="O51" s="56"/>
      <c r="P51" s="28"/>
      <c r="Q51" s="28"/>
    </row>
    <row r="52" spans="1:17" ht="15.75" hidden="1" thickBot="1" x14ac:dyDescent="0.3">
      <c r="A52" s="57" t="s">
        <v>19</v>
      </c>
      <c r="B52" s="58">
        <f t="shared" ref="B52:G52" si="2">B51/$B51</f>
        <v>1</v>
      </c>
      <c r="C52" s="58">
        <f t="shared" si="2"/>
        <v>0.7661355915984881</v>
      </c>
      <c r="D52" s="58">
        <f t="shared" si="2"/>
        <v>9.3536194440457396E-2</v>
      </c>
      <c r="E52" s="58">
        <f t="shared" si="2"/>
        <v>0.10628678053681642</v>
      </c>
      <c r="F52" s="58">
        <f t="shared" si="2"/>
        <v>3.2103727094397398E-2</v>
      </c>
      <c r="G52" s="58">
        <f t="shared" si="2"/>
        <v>1.9377063298406775E-3</v>
      </c>
      <c r="H52" s="49"/>
      <c r="M52" s="1"/>
      <c r="N52" s="1"/>
      <c r="O52" s="1"/>
      <c r="P52" s="56"/>
      <c r="Q52" s="1"/>
    </row>
    <row r="53" spans="1:17" ht="116.25" hidden="1" customHeight="1" x14ac:dyDescent="0.25">
      <c r="A53" s="18"/>
      <c r="B53" s="59"/>
      <c r="C53" s="59"/>
      <c r="D53" s="59"/>
      <c r="E53" s="59"/>
      <c r="F53" s="1"/>
      <c r="G53" s="60"/>
      <c r="H53" s="60"/>
      <c r="I53" s="1"/>
      <c r="J53" s="1"/>
      <c r="K53" s="1"/>
      <c r="L53" s="1"/>
      <c r="M53" s="1"/>
      <c r="N53" s="1"/>
      <c r="O53" s="1"/>
      <c r="P53" s="56"/>
      <c r="Q53" s="1"/>
    </row>
    <row r="54" spans="1:17" hidden="1" x14ac:dyDescent="0.25">
      <c r="A54" s="18"/>
      <c r="B54" s="59"/>
      <c r="C54" s="59"/>
      <c r="D54" s="59"/>
      <c r="E54" s="59"/>
      <c r="F54" s="1"/>
      <c r="G54" s="60"/>
      <c r="H54" s="60"/>
      <c r="I54" s="1"/>
      <c r="J54" s="1"/>
      <c r="K54" s="1"/>
      <c r="L54" s="1"/>
      <c r="M54" s="1"/>
      <c r="N54" s="1"/>
      <c r="O54" s="1"/>
      <c r="P54" s="56"/>
      <c r="Q54" s="1"/>
    </row>
    <row r="55" spans="1:17" ht="47.25" hidden="1" customHeight="1" x14ac:dyDescent="0.25">
      <c r="A55" s="18"/>
      <c r="B55" s="59"/>
      <c r="C55" s="59"/>
      <c r="D55" s="59"/>
      <c r="E55" s="59"/>
      <c r="F55" s="1"/>
      <c r="G55" s="60"/>
      <c r="H55" s="60"/>
      <c r="I55" s="1"/>
      <c r="J55" s="1"/>
      <c r="K55" s="1"/>
      <c r="L55" s="1"/>
      <c r="M55" s="1"/>
      <c r="N55" s="1"/>
      <c r="O55" s="1"/>
      <c r="P55" s="56"/>
      <c r="Q55" s="1"/>
    </row>
    <row r="56" spans="1:17" ht="3.75" customHeight="1" x14ac:dyDescent="0.25">
      <c r="A56" s="18"/>
      <c r="B56" s="59"/>
      <c r="C56" s="59"/>
      <c r="D56" s="59"/>
      <c r="E56" s="59"/>
      <c r="F56" s="1"/>
      <c r="G56" s="60"/>
      <c r="H56" s="60"/>
      <c r="I56" s="1"/>
      <c r="J56" s="1"/>
      <c r="K56" s="1"/>
      <c r="L56" s="1"/>
      <c r="M56" s="1"/>
      <c r="N56" s="1"/>
      <c r="O56" s="1"/>
      <c r="P56" s="56"/>
      <c r="Q56" s="1"/>
    </row>
    <row r="57" spans="1:17" ht="16.5" hidden="1" thickBot="1" x14ac:dyDescent="0.3">
      <c r="A57" s="61" t="s">
        <v>39</v>
      </c>
      <c r="B57" s="61"/>
      <c r="C57" s="61"/>
      <c r="D57" s="61"/>
      <c r="E57" s="61"/>
      <c r="F57" s="61"/>
      <c r="G57" s="61"/>
      <c r="H57" s="61"/>
      <c r="I57" s="61"/>
      <c r="J57" s="61"/>
      <c r="K57" s="62"/>
      <c r="L57" s="62"/>
      <c r="M57" s="62"/>
      <c r="N57" s="62"/>
      <c r="O57" s="62"/>
      <c r="P57" s="62"/>
      <c r="Q57" s="17"/>
    </row>
    <row r="58" spans="1:17" ht="3.75" hidden="1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ht="31.5" hidden="1" customHeight="1" x14ac:dyDescent="0.25">
      <c r="A59" s="23" t="s">
        <v>40</v>
      </c>
      <c r="B59" s="20" t="s">
        <v>8</v>
      </c>
      <c r="C59" s="22" t="s">
        <v>41</v>
      </c>
      <c r="D59" s="22" t="s">
        <v>42</v>
      </c>
      <c r="E59" s="22" t="s">
        <v>43</v>
      </c>
      <c r="F59" s="22" t="s">
        <v>44</v>
      </c>
      <c r="G59" s="22" t="s">
        <v>45</v>
      </c>
      <c r="H59" s="22" t="s">
        <v>46</v>
      </c>
      <c r="I59" s="22" t="s">
        <v>47</v>
      </c>
      <c r="J59" s="22" t="s">
        <v>48</v>
      </c>
      <c r="K59" s="1"/>
      <c r="L59" s="1"/>
      <c r="M59" s="63" t="s">
        <v>49</v>
      </c>
      <c r="N59" s="64">
        <f>C72+D72</f>
        <v>6810</v>
      </c>
      <c r="O59" s="65">
        <f>N59/N$73</f>
        <v>0.16291086550882733</v>
      </c>
      <c r="P59" s="66"/>
      <c r="Q59" s="1"/>
    </row>
    <row r="60" spans="1:17" hidden="1" x14ac:dyDescent="0.25">
      <c r="A60" s="48" t="s">
        <v>27</v>
      </c>
      <c r="B60" s="25">
        <f t="shared" ref="B60:B71" si="3">SUM(C60:J60)</f>
        <v>18466</v>
      </c>
      <c r="C60" s="26">
        <v>962</v>
      </c>
      <c r="D60" s="26">
        <v>1992</v>
      </c>
      <c r="E60" s="26">
        <v>2230</v>
      </c>
      <c r="F60" s="26">
        <v>2934</v>
      </c>
      <c r="G60" s="26">
        <v>4159</v>
      </c>
      <c r="H60" s="26">
        <v>3064</v>
      </c>
      <c r="I60" s="26">
        <v>1928</v>
      </c>
      <c r="J60" s="26">
        <v>1197</v>
      </c>
      <c r="K60" s="28"/>
      <c r="L60" s="28"/>
      <c r="M60" s="63" t="s">
        <v>50</v>
      </c>
      <c r="N60" s="64">
        <f>E72</f>
        <v>5204</v>
      </c>
      <c r="O60" s="65">
        <f>N60/N$73</f>
        <v>0.12449165111717143</v>
      </c>
      <c r="P60" s="67"/>
      <c r="Q60" s="28"/>
    </row>
    <row r="61" spans="1:17" hidden="1" x14ac:dyDescent="0.25">
      <c r="A61" s="29" t="s">
        <v>28</v>
      </c>
      <c r="B61" s="68">
        <f t="shared" si="3"/>
        <v>17181</v>
      </c>
      <c r="C61" s="26">
        <v>902</v>
      </c>
      <c r="D61" s="26">
        <v>2006</v>
      </c>
      <c r="E61" s="26">
        <v>2197</v>
      </c>
      <c r="F61" s="26">
        <v>2716</v>
      </c>
      <c r="G61" s="26">
        <v>3716</v>
      </c>
      <c r="H61" s="26">
        <v>2858</v>
      </c>
      <c r="I61" s="26">
        <v>1695</v>
      </c>
      <c r="J61" s="26">
        <v>1091</v>
      </c>
      <c r="K61" s="28"/>
      <c r="L61" s="28"/>
      <c r="M61" s="63" t="s">
        <v>51</v>
      </c>
      <c r="N61" s="64">
        <f>F72+G72+H72+I72</f>
        <v>27094</v>
      </c>
      <c r="O61" s="65">
        <f>N61/N$73</f>
        <v>0.64815080618152243</v>
      </c>
      <c r="P61" s="67"/>
      <c r="Q61" s="28"/>
    </row>
    <row r="62" spans="1:17" hidden="1" x14ac:dyDescent="0.25">
      <c r="A62" s="29" t="s">
        <v>29</v>
      </c>
      <c r="B62" s="68">
        <f t="shared" si="3"/>
        <v>6155</v>
      </c>
      <c r="C62" s="26">
        <v>355</v>
      </c>
      <c r="D62" s="26">
        <v>593</v>
      </c>
      <c r="E62" s="26">
        <v>777</v>
      </c>
      <c r="F62" s="26">
        <v>948</v>
      </c>
      <c r="G62" s="26">
        <v>1407</v>
      </c>
      <c r="H62" s="26">
        <v>1007</v>
      </c>
      <c r="I62" s="26">
        <v>662</v>
      </c>
      <c r="J62" s="26">
        <v>406</v>
      </c>
      <c r="K62" s="28"/>
      <c r="L62" s="28"/>
      <c r="P62" s="67"/>
      <c r="Q62" s="28"/>
    </row>
    <row r="63" spans="1:17" hidden="1" x14ac:dyDescent="0.25">
      <c r="A63" s="29" t="s">
        <v>30</v>
      </c>
      <c r="B63" s="68">
        <f t="shared" si="3"/>
        <v>0</v>
      </c>
      <c r="C63" s="26"/>
      <c r="D63" s="26"/>
      <c r="E63" s="26"/>
      <c r="F63" s="26"/>
      <c r="G63" s="26"/>
      <c r="H63" s="26"/>
      <c r="I63" s="26"/>
      <c r="J63" s="26"/>
      <c r="K63" s="28"/>
      <c r="L63" s="28"/>
      <c r="P63" s="67"/>
      <c r="Q63" s="28"/>
    </row>
    <row r="64" spans="1:17" hidden="1" x14ac:dyDescent="0.25">
      <c r="A64" s="29" t="s">
        <v>31</v>
      </c>
      <c r="B64" s="68">
        <f t="shared" si="3"/>
        <v>0</v>
      </c>
      <c r="C64" s="26"/>
      <c r="D64" s="26"/>
      <c r="E64" s="26"/>
      <c r="F64" s="26"/>
      <c r="G64" s="26"/>
      <c r="H64" s="26"/>
      <c r="I64" s="26"/>
      <c r="J64" s="26"/>
      <c r="K64" s="69"/>
      <c r="L64" s="69"/>
      <c r="M64" s="70"/>
      <c r="N64" s="70"/>
      <c r="O64" s="71"/>
      <c r="P64" s="67"/>
      <c r="Q64" s="28"/>
    </row>
    <row r="65" spans="1:17" hidden="1" x14ac:dyDescent="0.25">
      <c r="A65" s="29" t="s">
        <v>32</v>
      </c>
      <c r="B65" s="68">
        <f t="shared" si="3"/>
        <v>0</v>
      </c>
      <c r="C65" s="26"/>
      <c r="D65" s="26"/>
      <c r="E65" s="26"/>
      <c r="F65" s="26"/>
      <c r="G65" s="26"/>
      <c r="H65" s="26"/>
      <c r="I65" s="26"/>
      <c r="J65" s="26"/>
      <c r="K65" s="69"/>
      <c r="L65" s="69"/>
      <c r="M65" s="63"/>
      <c r="N65" s="70"/>
      <c r="O65" s="71"/>
      <c r="P65" s="65"/>
      <c r="Q65" s="28"/>
    </row>
    <row r="66" spans="1:17" hidden="1" x14ac:dyDescent="0.25">
      <c r="A66" s="29" t="s">
        <v>33</v>
      </c>
      <c r="B66" s="68">
        <f t="shared" si="3"/>
        <v>0</v>
      </c>
      <c r="C66" s="26"/>
      <c r="D66" s="26"/>
      <c r="E66" s="26"/>
      <c r="F66" s="26"/>
      <c r="G66" s="26"/>
      <c r="H66" s="26"/>
      <c r="I66" s="26"/>
      <c r="J66" s="26"/>
      <c r="K66" s="69"/>
      <c r="L66" s="69"/>
      <c r="M66" s="63"/>
      <c r="N66" s="70"/>
      <c r="O66" s="71"/>
      <c r="P66" s="65"/>
      <c r="Q66" s="28"/>
    </row>
    <row r="67" spans="1:17" hidden="1" x14ac:dyDescent="0.25">
      <c r="A67" s="72" t="s">
        <v>34</v>
      </c>
      <c r="B67" s="73">
        <f t="shared" si="3"/>
        <v>0</v>
      </c>
      <c r="C67" s="74"/>
      <c r="D67" s="74"/>
      <c r="E67" s="74"/>
      <c r="F67" s="74"/>
      <c r="G67" s="74"/>
      <c r="H67" s="74"/>
      <c r="I67" s="74"/>
      <c r="J67" s="74"/>
      <c r="K67" s="69"/>
      <c r="L67" s="69"/>
      <c r="M67" s="63"/>
      <c r="N67" s="70"/>
      <c r="O67" s="71"/>
      <c r="P67" s="65"/>
      <c r="Q67" s="28"/>
    </row>
    <row r="68" spans="1:17" hidden="1" x14ac:dyDescent="0.25">
      <c r="A68" s="75" t="s">
        <v>35</v>
      </c>
      <c r="B68" s="76">
        <f t="shared" si="3"/>
        <v>0</v>
      </c>
      <c r="C68" s="77"/>
      <c r="D68" s="77"/>
      <c r="E68" s="77"/>
      <c r="F68" s="77"/>
      <c r="G68" s="77"/>
      <c r="H68" s="77"/>
      <c r="I68" s="77"/>
      <c r="J68" s="77"/>
      <c r="K68" s="28"/>
      <c r="L68" s="28"/>
      <c r="M68" s="63"/>
      <c r="N68" s="70"/>
      <c r="O68" s="71"/>
      <c r="P68" s="65"/>
      <c r="Q68" s="28"/>
    </row>
    <row r="69" spans="1:17" hidden="1" x14ac:dyDescent="0.25">
      <c r="A69" s="75" t="s">
        <v>36</v>
      </c>
      <c r="B69" s="76">
        <f t="shared" si="3"/>
        <v>0</v>
      </c>
      <c r="C69" s="77"/>
      <c r="D69" s="77"/>
      <c r="E69" s="77"/>
      <c r="F69" s="77"/>
      <c r="G69" s="77"/>
      <c r="H69" s="77"/>
      <c r="I69" s="77"/>
      <c r="J69" s="77"/>
      <c r="K69" s="28"/>
      <c r="L69" s="28"/>
      <c r="M69" s="63"/>
      <c r="N69" s="70"/>
      <c r="O69" s="71"/>
      <c r="P69" s="65"/>
      <c r="Q69" s="28"/>
    </row>
    <row r="70" spans="1:17" hidden="1" x14ac:dyDescent="0.25">
      <c r="A70" s="75" t="s">
        <v>37</v>
      </c>
      <c r="B70" s="76">
        <f t="shared" si="3"/>
        <v>0</v>
      </c>
      <c r="C70" s="77"/>
      <c r="D70" s="77"/>
      <c r="E70" s="77"/>
      <c r="F70" s="77"/>
      <c r="G70" s="77"/>
      <c r="H70" s="77"/>
      <c r="I70" s="77"/>
      <c r="J70" s="77"/>
      <c r="K70" s="28"/>
      <c r="L70" s="28"/>
      <c r="M70" s="63"/>
      <c r="N70" s="70"/>
      <c r="O70" s="71"/>
      <c r="P70" s="65"/>
      <c r="Q70" s="28"/>
    </row>
    <row r="71" spans="1:17" hidden="1" x14ac:dyDescent="0.25">
      <c r="A71" s="53" t="s">
        <v>38</v>
      </c>
      <c r="B71" s="78">
        <f t="shared" si="3"/>
        <v>0</v>
      </c>
      <c r="C71" s="55"/>
      <c r="D71" s="55"/>
      <c r="E71" s="55"/>
      <c r="F71" s="55"/>
      <c r="G71" s="55"/>
      <c r="H71" s="55"/>
      <c r="I71" s="55"/>
      <c r="J71" s="55"/>
      <c r="K71" s="28"/>
      <c r="L71" s="28"/>
      <c r="M71" s="63"/>
      <c r="N71" s="70"/>
      <c r="O71" s="71"/>
      <c r="P71" s="65"/>
      <c r="Q71" s="28"/>
    </row>
    <row r="72" spans="1:17" hidden="1" x14ac:dyDescent="0.25">
      <c r="A72" s="19" t="s">
        <v>8</v>
      </c>
      <c r="B72" s="35">
        <f t="shared" ref="B72:J72" si="4">SUM(B60:B71)</f>
        <v>41802</v>
      </c>
      <c r="C72" s="35">
        <f t="shared" si="4"/>
        <v>2219</v>
      </c>
      <c r="D72" s="35">
        <f t="shared" si="4"/>
        <v>4591</v>
      </c>
      <c r="E72" s="35">
        <f t="shared" si="4"/>
        <v>5204</v>
      </c>
      <c r="F72" s="35">
        <f t="shared" si="4"/>
        <v>6598</v>
      </c>
      <c r="G72" s="35">
        <f t="shared" si="4"/>
        <v>9282</v>
      </c>
      <c r="H72" s="35">
        <f t="shared" si="4"/>
        <v>6929</v>
      </c>
      <c r="I72" s="35">
        <f t="shared" si="4"/>
        <v>4285</v>
      </c>
      <c r="J72" s="35">
        <f t="shared" si="4"/>
        <v>2694</v>
      </c>
      <c r="K72" s="28"/>
      <c r="L72" s="28"/>
      <c r="M72" s="63" t="s">
        <v>52</v>
      </c>
      <c r="N72" s="64">
        <f>J72</f>
        <v>2694</v>
      </c>
      <c r="O72" s="65">
        <f>N72/N$73</f>
        <v>6.4446677192478832E-2</v>
      </c>
      <c r="P72" s="70"/>
      <c r="Q72" s="28"/>
    </row>
    <row r="73" spans="1:17" ht="15.75" hidden="1" thickBot="1" x14ac:dyDescent="0.3">
      <c r="A73" s="36" t="s">
        <v>19</v>
      </c>
      <c r="B73" s="37">
        <f t="shared" ref="B73:J73" si="5">B72/$B72</f>
        <v>1</v>
      </c>
      <c r="C73" s="37">
        <f t="shared" si="5"/>
        <v>5.3083584517487202E-2</v>
      </c>
      <c r="D73" s="37">
        <f t="shared" si="5"/>
        <v>0.10982728099134012</v>
      </c>
      <c r="E73" s="37">
        <f t="shared" si="5"/>
        <v>0.12449165111717143</v>
      </c>
      <c r="F73" s="37">
        <f t="shared" si="5"/>
        <v>0.15783933783072579</v>
      </c>
      <c r="G73" s="37">
        <f t="shared" si="5"/>
        <v>0.2220467920195206</v>
      </c>
      <c r="H73" s="37">
        <f t="shared" si="5"/>
        <v>0.16575761925266733</v>
      </c>
      <c r="I73" s="37">
        <f t="shared" si="5"/>
        <v>0.10250705707860867</v>
      </c>
      <c r="J73" s="37">
        <f t="shared" si="5"/>
        <v>6.4446677192478832E-2</v>
      </c>
      <c r="K73" s="28"/>
      <c r="L73" s="28"/>
      <c r="M73" s="70" t="s">
        <v>8</v>
      </c>
      <c r="N73" s="64">
        <f>SUM(N59:N72)</f>
        <v>41802</v>
      </c>
      <c r="O73" s="79">
        <f>N73/N$73</f>
        <v>1</v>
      </c>
      <c r="P73" s="70"/>
      <c r="Q73" s="28"/>
    </row>
    <row r="74" spans="1:17" hidden="1" x14ac:dyDescent="0.25">
      <c r="A74" s="80" t="s">
        <v>53</v>
      </c>
      <c r="B74" s="81"/>
      <c r="C74" s="1"/>
      <c r="D74" s="1"/>
      <c r="E74" s="1"/>
      <c r="F74" s="81"/>
      <c r="G74" s="81"/>
      <c r="H74" s="81"/>
      <c r="I74" s="81"/>
      <c r="J74" s="1"/>
      <c r="K74" s="1"/>
      <c r="L74" s="82"/>
      <c r="P74" s="82"/>
      <c r="Q74" s="28"/>
    </row>
    <row r="75" spans="1:17" hidden="1" x14ac:dyDescent="0.25">
      <c r="A75" s="83" t="s">
        <v>54</v>
      </c>
      <c r="B75" s="83"/>
      <c r="C75" s="83"/>
      <c r="D75" s="83"/>
      <c r="E75" s="83"/>
      <c r="F75" s="83"/>
      <c r="G75" s="83"/>
      <c r="H75" s="83"/>
      <c r="I75" s="83"/>
      <c r="J75" s="83"/>
      <c r="K75" s="1"/>
      <c r="L75" s="82"/>
      <c r="M75" s="1"/>
      <c r="N75" s="1"/>
      <c r="O75" s="1"/>
      <c r="P75" s="82"/>
      <c r="Q75" s="28"/>
    </row>
    <row r="76" spans="1:17" hidden="1" x14ac:dyDescent="0.25">
      <c r="A76" s="83"/>
      <c r="B76" s="83"/>
      <c r="C76" s="83"/>
      <c r="D76" s="83"/>
      <c r="E76" s="83"/>
      <c r="F76" s="83"/>
      <c r="G76" s="83"/>
      <c r="H76" s="83"/>
      <c r="I76" s="83"/>
      <c r="J76" s="83"/>
      <c r="K76" s="1"/>
      <c r="L76" s="82"/>
      <c r="M76" s="1"/>
      <c r="N76" s="1"/>
      <c r="O76" s="1"/>
      <c r="P76" s="82"/>
      <c r="Q76" s="28"/>
    </row>
    <row r="77" spans="1:17" hidden="1" x14ac:dyDescent="0.25">
      <c r="A77" s="83"/>
      <c r="B77" s="83"/>
      <c r="C77" s="83"/>
      <c r="D77" s="83"/>
      <c r="E77" s="83"/>
      <c r="F77" s="83"/>
      <c r="G77" s="83"/>
      <c r="H77" s="83"/>
      <c r="I77" s="83"/>
      <c r="J77" s="83"/>
      <c r="K77" s="1"/>
      <c r="L77" s="82"/>
      <c r="M77" s="1"/>
      <c r="N77" s="1"/>
      <c r="O77" s="1"/>
      <c r="P77" s="82"/>
      <c r="Q77" s="28"/>
    </row>
    <row r="78" spans="1:17" hidden="1" x14ac:dyDescent="0.25">
      <c r="A78" s="80"/>
      <c r="B78" s="81"/>
      <c r="C78" s="1"/>
      <c r="D78" s="1"/>
      <c r="E78" s="1"/>
      <c r="F78" s="81"/>
      <c r="G78" s="81"/>
      <c r="H78" s="81"/>
      <c r="I78" s="81"/>
      <c r="J78" s="1"/>
      <c r="K78" s="1"/>
      <c r="L78" s="82"/>
      <c r="M78" s="1"/>
      <c r="N78" s="1"/>
      <c r="O78" s="1"/>
      <c r="P78" s="82"/>
      <c r="Q78" s="28"/>
    </row>
    <row r="79" spans="1:17" hidden="1" x14ac:dyDescent="0.25">
      <c r="A79" s="80"/>
      <c r="B79" s="81"/>
      <c r="C79" s="1"/>
      <c r="D79" s="1"/>
      <c r="E79" s="1"/>
      <c r="F79" s="81"/>
      <c r="G79" s="81"/>
      <c r="H79" s="81"/>
      <c r="I79" s="81"/>
      <c r="J79" s="1"/>
      <c r="K79" s="1"/>
      <c r="L79" s="82"/>
      <c r="M79" s="1"/>
      <c r="N79" s="1"/>
      <c r="O79" s="1"/>
      <c r="P79" s="82"/>
      <c r="Q79" s="28"/>
    </row>
    <row r="80" spans="1:17" hidden="1" x14ac:dyDescent="0.25">
      <c r="A80" s="80"/>
      <c r="B80" s="81"/>
      <c r="C80" s="1"/>
      <c r="D80" s="1"/>
      <c r="E80" s="1"/>
      <c r="F80" s="81"/>
      <c r="G80" s="81"/>
      <c r="H80" s="81"/>
      <c r="I80" s="81"/>
      <c r="J80" s="1"/>
      <c r="K80" s="1"/>
      <c r="L80" s="82"/>
      <c r="M80" s="1"/>
      <c r="N80" s="1"/>
      <c r="O80" s="1"/>
      <c r="P80" s="82"/>
      <c r="Q80" s="28"/>
    </row>
    <row r="81" spans="1:18" hidden="1" x14ac:dyDescent="0.25">
      <c r="A81" s="80"/>
      <c r="B81" s="81"/>
      <c r="C81" s="1"/>
      <c r="D81" s="1"/>
      <c r="E81" s="1"/>
      <c r="F81" s="81"/>
      <c r="G81" s="81"/>
      <c r="H81" s="81"/>
      <c r="I81" s="81"/>
      <c r="J81" s="1"/>
      <c r="K81" s="1"/>
      <c r="L81" s="82"/>
      <c r="M81" s="1"/>
      <c r="N81" s="1"/>
      <c r="O81" s="1"/>
      <c r="P81" s="82"/>
      <c r="Q81" s="28"/>
    </row>
    <row r="82" spans="1:18" x14ac:dyDescent="0.25">
      <c r="A82" s="80"/>
      <c r="B82" s="81"/>
      <c r="C82" s="1"/>
      <c r="D82" s="1"/>
      <c r="E82" s="1"/>
      <c r="F82" s="81"/>
      <c r="G82" s="81"/>
      <c r="H82" s="81"/>
      <c r="I82" s="81"/>
      <c r="J82" s="1"/>
      <c r="K82" s="1"/>
      <c r="L82" s="82"/>
      <c r="M82" s="1"/>
      <c r="N82" s="1"/>
      <c r="O82" s="1"/>
      <c r="P82" s="82"/>
      <c r="Q82" s="28"/>
    </row>
    <row r="83" spans="1:18" ht="3.75" customHeight="1" x14ac:dyDescent="0.25">
      <c r="A83" s="80"/>
      <c r="B83" s="81"/>
      <c r="C83" s="1"/>
      <c r="D83" s="1"/>
      <c r="E83" s="1"/>
      <c r="F83" s="81"/>
      <c r="G83" s="81"/>
      <c r="H83" s="81"/>
      <c r="I83" s="81"/>
      <c r="J83" s="1"/>
      <c r="K83" s="1"/>
      <c r="L83" s="66"/>
      <c r="M83" s="67"/>
      <c r="N83" s="84"/>
      <c r="O83" s="85"/>
      <c r="P83" s="66"/>
      <c r="Q83" s="28"/>
    </row>
    <row r="84" spans="1:18" ht="16.5" customHeight="1" thickBot="1" x14ac:dyDescent="0.3">
      <c r="A84" s="61" t="s">
        <v>55</v>
      </c>
      <c r="B84" s="43"/>
      <c r="C84" s="43"/>
      <c r="D84" s="43"/>
      <c r="E84" s="43"/>
      <c r="F84" s="43"/>
      <c r="G84" s="1"/>
      <c r="M84" s="61" t="s">
        <v>56</v>
      </c>
      <c r="N84" s="43"/>
      <c r="O84" s="43"/>
      <c r="P84" s="86"/>
      <c r="Q84" s="86"/>
      <c r="R84" s="86"/>
    </row>
    <row r="85" spans="1:18" ht="3.75" customHeight="1" x14ac:dyDescent="0.25">
      <c r="A85" s="87"/>
      <c r="B85" s="87"/>
      <c r="C85" s="87"/>
      <c r="D85" s="87"/>
      <c r="E85" s="87"/>
      <c r="F85" s="87"/>
      <c r="G85" s="87"/>
      <c r="L85" s="87"/>
      <c r="M85" s="87"/>
      <c r="N85" s="87"/>
      <c r="O85" s="87"/>
      <c r="P85" s="87"/>
      <c r="Q85" s="87"/>
    </row>
    <row r="86" spans="1:18" ht="34.5" customHeight="1" x14ac:dyDescent="0.25">
      <c r="A86" s="88" t="s">
        <v>7</v>
      </c>
      <c r="B86" s="89" t="s">
        <v>8</v>
      </c>
      <c r="C86" s="90" t="s">
        <v>57</v>
      </c>
      <c r="D86" s="91" t="s">
        <v>58</v>
      </c>
      <c r="E86" s="91" t="s">
        <v>59</v>
      </c>
      <c r="F86" s="91" t="s">
        <v>60</v>
      </c>
      <c r="G86" s="92"/>
      <c r="M86" s="88" t="s">
        <v>7</v>
      </c>
      <c r="N86" s="20" t="s">
        <v>8</v>
      </c>
      <c r="O86" s="90" t="s">
        <v>57</v>
      </c>
      <c r="P86" s="91" t="s">
        <v>58</v>
      </c>
      <c r="Q86" s="91" t="s">
        <v>59</v>
      </c>
      <c r="R86" s="91" t="s">
        <v>60</v>
      </c>
    </row>
    <row r="87" spans="1:18" x14ac:dyDescent="0.25">
      <c r="A87" s="88"/>
      <c r="B87" s="89"/>
      <c r="C87" s="90"/>
      <c r="D87" s="89"/>
      <c r="E87" s="89"/>
      <c r="F87" s="89"/>
      <c r="G87" s="92"/>
      <c r="M87" s="88"/>
      <c r="N87" s="20"/>
      <c r="O87" s="90"/>
      <c r="P87" s="91"/>
      <c r="Q87" s="91"/>
      <c r="R87" s="91"/>
    </row>
    <row r="88" spans="1:18" ht="15" customHeight="1" x14ac:dyDescent="0.25">
      <c r="A88" s="24" t="s">
        <v>15</v>
      </c>
      <c r="B88" s="25">
        <f t="shared" ref="B88:B97" si="6">SUM(C88:F88)</f>
        <v>455</v>
      </c>
      <c r="C88" s="26">
        <v>1</v>
      </c>
      <c r="D88" s="26">
        <v>126</v>
      </c>
      <c r="E88" s="26">
        <v>260</v>
      </c>
      <c r="F88" s="26">
        <v>68</v>
      </c>
      <c r="G88" s="93"/>
      <c r="M88" s="24" t="s">
        <v>61</v>
      </c>
      <c r="N88" s="25">
        <f>SUM(O88:R88)</f>
        <v>9631</v>
      </c>
      <c r="O88" s="26">
        <v>23</v>
      </c>
      <c r="P88" s="26">
        <v>3361</v>
      </c>
      <c r="Q88" s="26">
        <v>4690</v>
      </c>
      <c r="R88" s="26">
        <v>1557</v>
      </c>
    </row>
    <row r="89" spans="1:18" x14ac:dyDescent="0.25">
      <c r="A89" s="29" t="s">
        <v>16</v>
      </c>
      <c r="B89" s="25">
        <f t="shared" si="6"/>
        <v>1469</v>
      </c>
      <c r="C89" s="26">
        <v>1</v>
      </c>
      <c r="D89" s="26">
        <v>443</v>
      </c>
      <c r="E89" s="26">
        <v>799</v>
      </c>
      <c r="F89" s="26">
        <v>226</v>
      </c>
      <c r="G89" s="93"/>
      <c r="M89" s="29" t="s">
        <v>62</v>
      </c>
      <c r="N89" s="25">
        <f>SUM(O89:R89)</f>
        <v>1498</v>
      </c>
      <c r="O89" s="26">
        <v>10</v>
      </c>
      <c r="P89" s="26">
        <v>742</v>
      </c>
      <c r="Q89" s="26">
        <v>655</v>
      </c>
      <c r="R89" s="26">
        <v>91</v>
      </c>
    </row>
    <row r="90" spans="1:18" ht="15" customHeight="1" x14ac:dyDescent="0.25">
      <c r="A90" s="29" t="s">
        <v>17</v>
      </c>
      <c r="B90" s="68">
        <f t="shared" si="6"/>
        <v>2582</v>
      </c>
      <c r="C90" s="26">
        <v>9</v>
      </c>
      <c r="D90" s="26">
        <v>898</v>
      </c>
      <c r="E90" s="26">
        <v>1273</v>
      </c>
      <c r="F90" s="26">
        <v>402</v>
      </c>
      <c r="G90" s="93"/>
      <c r="M90" s="30" t="s">
        <v>8</v>
      </c>
      <c r="N90" s="31">
        <f>SUM(N88:N89)</f>
        <v>11129</v>
      </c>
      <c r="O90" s="31">
        <f>SUM(O88:O89)</f>
        <v>33</v>
      </c>
      <c r="P90" s="31">
        <f>SUM(P88:P89)</f>
        <v>4103</v>
      </c>
      <c r="Q90" s="31">
        <f>SUM(Q88:Q89)</f>
        <v>5345</v>
      </c>
      <c r="R90" s="31">
        <f>SUM(R88:R89)</f>
        <v>1648</v>
      </c>
    </row>
    <row r="91" spans="1:18" ht="15" customHeight="1" thickBot="1" x14ac:dyDescent="0.3">
      <c r="A91" s="94" t="s">
        <v>18</v>
      </c>
      <c r="B91" s="68">
        <f t="shared" si="6"/>
        <v>4119</v>
      </c>
      <c r="C91" s="26">
        <v>17</v>
      </c>
      <c r="D91" s="26">
        <v>1609</v>
      </c>
      <c r="E91" s="26">
        <v>1921</v>
      </c>
      <c r="F91" s="26">
        <v>572</v>
      </c>
      <c r="G91" s="93"/>
      <c r="M91" s="32" t="s">
        <v>19</v>
      </c>
      <c r="N91" s="33">
        <f>N90/$B98</f>
        <v>1</v>
      </c>
      <c r="O91" s="34">
        <f>O90/$B98</f>
        <v>2.9652259861622787E-3</v>
      </c>
      <c r="P91" s="34">
        <f>P90/$B98</f>
        <v>0.36867643094617664</v>
      </c>
      <c r="Q91" s="34">
        <f>Q90/$B98</f>
        <v>0.48027675442537515</v>
      </c>
      <c r="R91" s="34">
        <f>R90/$B98</f>
        <v>0.14808158864228593</v>
      </c>
    </row>
    <row r="92" spans="1:18" ht="15" customHeight="1" x14ac:dyDescent="0.25">
      <c r="A92" s="29" t="s">
        <v>20</v>
      </c>
      <c r="B92" s="68">
        <f t="shared" si="6"/>
        <v>2504</v>
      </c>
      <c r="C92" s="26">
        <v>5</v>
      </c>
      <c r="D92" s="26">
        <v>1027</v>
      </c>
      <c r="E92" s="26">
        <v>1092</v>
      </c>
      <c r="F92" s="26">
        <v>380</v>
      </c>
      <c r="G92" s="93"/>
    </row>
    <row r="93" spans="1:18" ht="15" hidden="1" customHeight="1" x14ac:dyDescent="0.25">
      <c r="A93" s="94" t="s">
        <v>63</v>
      </c>
      <c r="B93" s="68">
        <f t="shared" si="6"/>
        <v>0</v>
      </c>
      <c r="C93" s="26"/>
      <c r="D93" s="26"/>
      <c r="E93" s="26"/>
      <c r="F93" s="26"/>
      <c r="G93" s="93"/>
      <c r="M93" s="94"/>
      <c r="N93" s="68">
        <f>SUM(O93:R93)</f>
        <v>0</v>
      </c>
      <c r="O93" s="26"/>
      <c r="P93" s="26"/>
      <c r="Q93" s="26"/>
      <c r="R93" s="26"/>
    </row>
    <row r="94" spans="1:18" ht="15" hidden="1" customHeight="1" x14ac:dyDescent="0.25">
      <c r="A94" s="29" t="s">
        <v>64</v>
      </c>
      <c r="B94" s="68">
        <f t="shared" si="6"/>
        <v>0</v>
      </c>
      <c r="C94" s="26"/>
      <c r="D94" s="26"/>
      <c r="E94" s="26"/>
      <c r="F94" s="26"/>
      <c r="G94" s="93"/>
      <c r="M94" s="29"/>
      <c r="N94" s="68">
        <f>SUM(O94:R94)</f>
        <v>0</v>
      </c>
      <c r="O94" s="26"/>
      <c r="P94" s="26"/>
      <c r="Q94" s="26"/>
      <c r="R94" s="26"/>
    </row>
    <row r="95" spans="1:18" ht="14.25" hidden="1" customHeight="1" x14ac:dyDescent="0.25">
      <c r="A95" s="94" t="s">
        <v>65</v>
      </c>
      <c r="B95" s="68">
        <f t="shared" si="6"/>
        <v>0</v>
      </c>
      <c r="C95" s="26"/>
      <c r="D95" s="26"/>
      <c r="E95" s="26"/>
      <c r="F95" s="26"/>
      <c r="G95" s="93"/>
      <c r="M95" s="94"/>
      <c r="N95" s="68">
        <f>SUM(O95:R95)</f>
        <v>0</v>
      </c>
      <c r="O95" s="26"/>
      <c r="P95" s="26"/>
      <c r="Q95" s="26"/>
      <c r="R95" s="26"/>
    </row>
    <row r="96" spans="1:18" ht="15.75" hidden="1" customHeight="1" x14ac:dyDescent="0.25">
      <c r="A96" s="94" t="s">
        <v>66</v>
      </c>
      <c r="B96" s="68">
        <f t="shared" si="6"/>
        <v>0</v>
      </c>
      <c r="C96" s="26"/>
      <c r="D96" s="26"/>
      <c r="E96" s="26"/>
      <c r="F96" s="26"/>
      <c r="G96" s="92"/>
      <c r="M96" s="94"/>
      <c r="N96" s="68">
        <f>SUM(O96:R96)</f>
        <v>0</v>
      </c>
      <c r="O96" s="26"/>
      <c r="P96" s="26"/>
      <c r="Q96" s="26"/>
      <c r="R96" s="26"/>
    </row>
    <row r="97" spans="1:21" ht="15" hidden="1" customHeight="1" x14ac:dyDescent="0.25">
      <c r="A97" s="94" t="s">
        <v>67</v>
      </c>
      <c r="B97" s="68">
        <f t="shared" si="6"/>
        <v>0</v>
      </c>
      <c r="C97" s="26"/>
      <c r="D97" s="26"/>
      <c r="E97" s="26"/>
      <c r="F97" s="26"/>
      <c r="G97" s="92"/>
      <c r="M97" s="94"/>
      <c r="N97" s="68">
        <f>SUM(O97:R97)</f>
        <v>0</v>
      </c>
      <c r="O97" s="26"/>
      <c r="P97" s="26"/>
      <c r="Q97" s="26"/>
      <c r="R97" s="26"/>
    </row>
    <row r="98" spans="1:21" x14ac:dyDescent="0.25">
      <c r="A98" s="30" t="s">
        <v>8</v>
      </c>
      <c r="B98" s="31">
        <f>SUM(B88:B97)</f>
        <v>11129</v>
      </c>
      <c r="C98" s="31">
        <f>SUM(C88:C97)</f>
        <v>33</v>
      </c>
      <c r="D98" s="31">
        <f>SUM(D88:D97)</f>
        <v>4103</v>
      </c>
      <c r="E98" s="31">
        <f>SUM(E88:E97)</f>
        <v>5345</v>
      </c>
      <c r="F98" s="31">
        <f>SUM(F88:F97)</f>
        <v>1648</v>
      </c>
      <c r="G98" s="92"/>
    </row>
    <row r="99" spans="1:21" ht="15.75" thickBot="1" x14ac:dyDescent="0.3">
      <c r="A99" s="32" t="s">
        <v>19</v>
      </c>
      <c r="B99" s="33">
        <f>B98/$B98</f>
        <v>1</v>
      </c>
      <c r="C99" s="34">
        <f>C98/$B98</f>
        <v>2.9652259861622787E-3</v>
      </c>
      <c r="D99" s="34">
        <f>D98/$B98</f>
        <v>0.36867643094617664</v>
      </c>
      <c r="E99" s="34">
        <f>E98/$B98</f>
        <v>0.48027675442537515</v>
      </c>
      <c r="F99" s="34">
        <f>F98/$B98</f>
        <v>0.14808158864228593</v>
      </c>
      <c r="G99" s="92"/>
    </row>
    <row r="100" spans="1:21" ht="5.25" customHeight="1" x14ac:dyDescent="0.25">
      <c r="A100" s="1"/>
      <c r="B100" s="1"/>
      <c r="C100" s="81"/>
      <c r="D100" s="81"/>
      <c r="E100" s="8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1:21" ht="21" customHeight="1" x14ac:dyDescent="0.25">
      <c r="A101" s="1"/>
      <c r="B101" s="1"/>
      <c r="C101" s="81"/>
      <c r="D101" s="81"/>
      <c r="E101" s="81"/>
      <c r="F101" s="1"/>
      <c r="G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x14ac:dyDescent="0.25">
      <c r="A102" s="1"/>
      <c r="B102" s="1"/>
      <c r="C102" s="81"/>
      <c r="D102" s="81"/>
      <c r="E102" s="8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21" ht="55.5" customHeight="1" x14ac:dyDescent="0.25">
      <c r="A103" s="1"/>
      <c r="B103" s="1"/>
      <c r="C103" s="81"/>
      <c r="D103" s="81"/>
      <c r="E103" s="8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21" ht="3.75" customHeight="1" x14ac:dyDescent="0.25">
      <c r="A104" s="1"/>
      <c r="B104" s="1"/>
      <c r="C104" s="81"/>
      <c r="D104" s="81"/>
      <c r="E104" s="8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21" ht="16.5" thickBot="1" x14ac:dyDescent="0.3">
      <c r="A105" s="61" t="s">
        <v>68</v>
      </c>
      <c r="B105" s="61"/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95"/>
    </row>
    <row r="106" spans="1:21" ht="3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21" ht="45" customHeight="1" x14ac:dyDescent="0.25">
      <c r="A107" s="23" t="s">
        <v>69</v>
      </c>
      <c r="B107" s="96" t="s">
        <v>8</v>
      </c>
      <c r="C107" s="22" t="s">
        <v>12</v>
      </c>
      <c r="D107" s="22" t="s">
        <v>13</v>
      </c>
      <c r="E107" s="23" t="s">
        <v>14</v>
      </c>
      <c r="F107" s="1"/>
      <c r="G107" s="1"/>
      <c r="H107" s="1"/>
      <c r="I107" s="1"/>
      <c r="J107" s="1"/>
      <c r="K107" s="1"/>
      <c r="L107" s="1"/>
      <c r="M107" s="97"/>
      <c r="N107" s="97"/>
      <c r="O107" s="97"/>
      <c r="P107" s="97"/>
      <c r="Q107" s="1"/>
    </row>
    <row r="108" spans="1:21" x14ac:dyDescent="0.25">
      <c r="A108" s="24" t="s">
        <v>15</v>
      </c>
      <c r="B108" s="25">
        <f>SUM(C108:F108)</f>
        <v>35</v>
      </c>
      <c r="C108" s="26">
        <v>21</v>
      </c>
      <c r="D108" s="26">
        <v>14</v>
      </c>
      <c r="E108" s="26">
        <v>0</v>
      </c>
      <c r="F108" s="1"/>
      <c r="G108" s="1"/>
      <c r="H108" s="1"/>
      <c r="I108" s="1"/>
      <c r="J108" s="1"/>
      <c r="K108" s="1"/>
      <c r="L108" s="1"/>
      <c r="M108" s="97"/>
      <c r="N108" s="97"/>
      <c r="O108" s="97"/>
      <c r="P108" s="97"/>
      <c r="Q108" s="1"/>
    </row>
    <row r="109" spans="1:21" x14ac:dyDescent="0.25">
      <c r="A109" s="29" t="s">
        <v>16</v>
      </c>
      <c r="B109" s="25">
        <f>SUM(C109:F109)</f>
        <v>112</v>
      </c>
      <c r="C109" s="26">
        <v>68</v>
      </c>
      <c r="D109" s="26">
        <v>43</v>
      </c>
      <c r="E109" s="26">
        <v>1</v>
      </c>
      <c r="F109" s="1"/>
      <c r="G109" s="1"/>
      <c r="H109" s="1"/>
      <c r="I109" s="1"/>
      <c r="J109" s="1"/>
      <c r="K109" s="1"/>
      <c r="L109" s="1"/>
      <c r="M109" s="97"/>
      <c r="N109" s="97"/>
      <c r="O109" s="97"/>
      <c r="P109" s="97"/>
      <c r="Q109" s="1"/>
    </row>
    <row r="110" spans="1:21" ht="16.5" customHeight="1" x14ac:dyDescent="0.25">
      <c r="A110" s="29" t="s">
        <v>17</v>
      </c>
      <c r="B110" s="25">
        <f>SUM(C110:F110)</f>
        <v>208</v>
      </c>
      <c r="C110" s="26">
        <v>145</v>
      </c>
      <c r="D110" s="26">
        <v>63</v>
      </c>
      <c r="E110" s="26">
        <v>0</v>
      </c>
      <c r="F110" s="1"/>
      <c r="G110" s="1"/>
      <c r="H110" s="1"/>
      <c r="I110" s="1"/>
      <c r="J110" s="1"/>
      <c r="K110" s="1"/>
      <c r="L110" s="1" t="s">
        <v>70</v>
      </c>
      <c r="M110" s="52"/>
      <c r="N110" s="52"/>
      <c r="O110" s="52"/>
      <c r="P110" s="52"/>
      <c r="Q110" s="1"/>
    </row>
    <row r="111" spans="1:21" ht="16.5" customHeight="1" x14ac:dyDescent="0.25">
      <c r="A111" s="29" t="s">
        <v>18</v>
      </c>
      <c r="B111" s="25">
        <f>SUM(C111:F111)</f>
        <v>304</v>
      </c>
      <c r="C111" s="26">
        <v>222</v>
      </c>
      <c r="D111" s="26">
        <v>78</v>
      </c>
      <c r="E111" s="26">
        <v>4</v>
      </c>
      <c r="F111" s="1"/>
      <c r="G111" s="1"/>
      <c r="H111" s="1"/>
      <c r="I111" s="1"/>
      <c r="J111" s="1"/>
      <c r="K111" s="1"/>
      <c r="L111" s="1" t="s">
        <v>71</v>
      </c>
      <c r="M111" s="52"/>
      <c r="N111" s="52"/>
      <c r="O111" s="52"/>
      <c r="P111" s="52"/>
      <c r="Q111" s="1"/>
    </row>
    <row r="112" spans="1:21" ht="16.5" customHeight="1" x14ac:dyDescent="0.25">
      <c r="A112" s="29" t="s">
        <v>20</v>
      </c>
      <c r="B112" s="25">
        <f>SUM(C112:F112)</f>
        <v>205</v>
      </c>
      <c r="C112" s="26">
        <v>161</v>
      </c>
      <c r="D112" s="26">
        <v>43</v>
      </c>
      <c r="E112" s="26">
        <v>1</v>
      </c>
      <c r="F112" s="1"/>
      <c r="G112" s="1"/>
      <c r="H112" s="1"/>
      <c r="I112" s="1"/>
      <c r="J112" s="1"/>
      <c r="K112" s="1"/>
      <c r="L112" s="1" t="s">
        <v>72</v>
      </c>
      <c r="M112" s="52"/>
      <c r="N112" s="52"/>
      <c r="O112" s="52"/>
      <c r="P112" s="52"/>
      <c r="Q112" s="1"/>
    </row>
    <row r="113" spans="1:17" x14ac:dyDescent="0.25">
      <c r="A113" s="98" t="s">
        <v>8</v>
      </c>
      <c r="B113" s="31">
        <f>SUM(B108:B112)</f>
        <v>864</v>
      </c>
      <c r="C113" s="31">
        <f>SUM(C108:C112)</f>
        <v>617</v>
      </c>
      <c r="D113" s="31">
        <f>SUM(D108:D112)</f>
        <v>241</v>
      </c>
      <c r="E113" s="31">
        <f>SUM(E108:E112)</f>
        <v>6</v>
      </c>
      <c r="F113" s="1"/>
      <c r="G113" s="1"/>
      <c r="H113" s="1"/>
      <c r="I113" s="1"/>
      <c r="J113" s="1"/>
      <c r="K113" s="1"/>
      <c r="L113" s="1" t="s">
        <v>73</v>
      </c>
      <c r="M113" s="52"/>
      <c r="N113" s="52"/>
      <c r="O113" s="52"/>
      <c r="P113" s="52"/>
      <c r="Q113" s="1"/>
    </row>
    <row r="114" spans="1:17" ht="15.75" thickBot="1" x14ac:dyDescent="0.3">
      <c r="A114" s="36" t="s">
        <v>19</v>
      </c>
      <c r="B114" s="39">
        <f>B113/$B113</f>
        <v>1</v>
      </c>
      <c r="C114" s="39">
        <f>C113/$B113</f>
        <v>0.71412037037037035</v>
      </c>
      <c r="D114" s="39">
        <f>D113/$B113</f>
        <v>0.27893518518518517</v>
      </c>
      <c r="E114" s="39">
        <f>E113/$B113</f>
        <v>6.9444444444444441E-3</v>
      </c>
      <c r="F114" s="1"/>
      <c r="G114" s="1"/>
      <c r="H114" s="1"/>
      <c r="I114" s="1"/>
      <c r="J114" s="1"/>
      <c r="K114" s="42"/>
      <c r="L114" s="42"/>
      <c r="M114" s="52"/>
      <c r="N114" s="52"/>
      <c r="O114" s="52"/>
      <c r="P114" s="52"/>
      <c r="Q114" s="42"/>
    </row>
    <row r="115" spans="1:17" ht="79.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17" ht="3.75" customHeight="1" x14ac:dyDescent="0.25">
      <c r="A116" s="99"/>
      <c r="B116" s="99"/>
      <c r="C116" s="99"/>
      <c r="D116" s="99"/>
      <c r="E116" s="99"/>
      <c r="F116" s="100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</row>
    <row r="117" spans="1:17" ht="16.5" hidden="1" thickBot="1" x14ac:dyDescent="0.3">
      <c r="A117" s="101" t="s">
        <v>74</v>
      </c>
      <c r="B117" s="15"/>
      <c r="C117" s="15"/>
      <c r="D117" s="15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</row>
    <row r="118" spans="1:17" ht="3.75" hidden="1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17" ht="15" hidden="1" customHeight="1" x14ac:dyDescent="0.25">
      <c r="A119" s="20" t="s">
        <v>75</v>
      </c>
      <c r="B119" s="102" t="s">
        <v>8</v>
      </c>
      <c r="C119" s="102" t="s">
        <v>76</v>
      </c>
      <c r="D119" s="102" t="s">
        <v>77</v>
      </c>
      <c r="E119" s="102" t="s">
        <v>15</v>
      </c>
      <c r="F119" s="1"/>
    </row>
    <row r="120" spans="1:17" ht="15" hidden="1" customHeight="1" x14ac:dyDescent="0.25">
      <c r="A120" s="103" t="s">
        <v>78</v>
      </c>
      <c r="B120" s="104">
        <f>SUM(C120:E120)</f>
        <v>24241</v>
      </c>
      <c r="C120" s="105">
        <v>11093</v>
      </c>
      <c r="D120" s="105">
        <v>9442</v>
      </c>
      <c r="E120" s="105">
        <v>3706</v>
      </c>
      <c r="F120" s="1"/>
    </row>
    <row r="121" spans="1:17" ht="15" hidden="1" customHeight="1" x14ac:dyDescent="0.25">
      <c r="A121" s="106" t="s">
        <v>79</v>
      </c>
      <c r="B121" s="104">
        <f>SUM(C121:E121)</f>
        <v>283301</v>
      </c>
      <c r="C121" s="105">
        <v>127172</v>
      </c>
      <c r="D121" s="105">
        <v>117164</v>
      </c>
      <c r="E121" s="105">
        <v>38965</v>
      </c>
      <c r="F121" s="1"/>
    </row>
    <row r="122" spans="1:17" ht="15" hidden="1" customHeight="1" x14ac:dyDescent="0.25">
      <c r="A122" s="106" t="s">
        <v>80</v>
      </c>
      <c r="B122" s="104">
        <f>SUM(C122:E122)</f>
        <v>264468</v>
      </c>
      <c r="C122" s="105">
        <v>118021</v>
      </c>
      <c r="D122" s="105">
        <v>109838</v>
      </c>
      <c r="E122" s="105">
        <v>36609</v>
      </c>
      <c r="F122" s="1"/>
    </row>
    <row r="123" spans="1:17" ht="15" hidden="1" customHeight="1" x14ac:dyDescent="0.25">
      <c r="A123" s="107" t="s">
        <v>81</v>
      </c>
      <c r="B123" s="108">
        <f>SUM(C123:E123)</f>
        <v>378637</v>
      </c>
      <c r="C123" s="109">
        <v>174363</v>
      </c>
      <c r="D123" s="109">
        <v>151228</v>
      </c>
      <c r="E123" s="109">
        <v>53046</v>
      </c>
      <c r="F123" s="1"/>
    </row>
    <row r="124" spans="1:17" ht="15" hidden="1" customHeight="1" x14ac:dyDescent="0.25">
      <c r="A124" s="20" t="s">
        <v>8</v>
      </c>
      <c r="B124" s="110">
        <f>SUM(B120:B123)</f>
        <v>950647</v>
      </c>
      <c r="C124" s="110">
        <f>SUM(C120:C123)</f>
        <v>430649</v>
      </c>
      <c r="D124" s="110">
        <f>SUM(D120:D123)</f>
        <v>387672</v>
      </c>
      <c r="E124" s="110">
        <f>SUM(E120:E123)</f>
        <v>132326</v>
      </c>
      <c r="F124" s="81"/>
    </row>
    <row r="125" spans="1:17" ht="3.75" customHeight="1" x14ac:dyDescent="0.25">
      <c r="A125" s="1"/>
      <c r="B125" s="81"/>
      <c r="C125" s="81"/>
      <c r="D125" s="81"/>
      <c r="E125" s="8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</sheetData>
  <mergeCells count="17">
    <mergeCell ref="M86:M87"/>
    <mergeCell ref="O86:O87"/>
    <mergeCell ref="P86:P87"/>
    <mergeCell ref="Q86:Q87"/>
    <mergeCell ref="R86:R87"/>
    <mergeCell ref="A86:A87"/>
    <mergeCell ref="B86:B87"/>
    <mergeCell ref="C86:C87"/>
    <mergeCell ref="D86:D87"/>
    <mergeCell ref="E86:E87"/>
    <mergeCell ref="F86:F87"/>
    <mergeCell ref="A2:Q2"/>
    <mergeCell ref="A5:R5"/>
    <mergeCell ref="A6:R6"/>
    <mergeCell ref="A7:R7"/>
    <mergeCell ref="A8:R8"/>
    <mergeCell ref="A75:J77"/>
  </mergeCells>
  <printOptions horizontalCentered="1"/>
  <pageMargins left="0.51181102362204722" right="0.51181102362204722" top="0.39370078740157483" bottom="0.19685039370078741" header="0.31496062992125984" footer="0.31496062992125984"/>
  <pageSetup scale="52"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EIU</vt:lpstr>
      <vt:lpstr>EIU!Área_de_impresión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Genaro</dc:creator>
  <cp:lastModifiedBy>Genaro</cp:lastModifiedBy>
  <dcterms:created xsi:type="dcterms:W3CDTF">2020-08-14T23:41:40Z</dcterms:created>
  <dcterms:modified xsi:type="dcterms:W3CDTF">2020-08-14T23:41:50Z</dcterms:modified>
</cp:coreProperties>
</file>