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0490" windowHeight="7755"/>
  </bookViews>
  <sheets>
    <sheet name="LINEA100" sheetId="2" r:id="rId1"/>
  </sheets>
  <definedNames>
    <definedName name="_xlnm.Print_Area" localSheetId="0">LINEA100!$A$1:$Q$205</definedName>
    <definedName name="_xlnm.Print_Titles" localSheetId="0">LINEA100!$1:$4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2" l="1"/>
  <c r="E184" i="2"/>
  <c r="F184" i="2"/>
  <c r="G184" i="2"/>
  <c r="H184" i="2"/>
  <c r="I184" i="2"/>
  <c r="J184" i="2"/>
  <c r="K184" i="2"/>
  <c r="L184" i="2"/>
  <c r="M184" i="2"/>
  <c r="N184" i="2"/>
  <c r="C184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J154" i="2"/>
  <c r="I154" i="2"/>
  <c r="H154" i="2"/>
  <c r="G154" i="2"/>
  <c r="F154" i="2"/>
  <c r="E154" i="2"/>
  <c r="D154" i="2"/>
  <c r="C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D137" i="2"/>
  <c r="C137" i="2"/>
  <c r="E125" i="2"/>
  <c r="F125" i="2" s="1"/>
  <c r="F137" i="2" s="1"/>
  <c r="O115" i="2"/>
  <c r="O116" i="2"/>
  <c r="O117" i="2"/>
  <c r="O118" i="2"/>
  <c r="O114" i="2"/>
  <c r="F119" i="2"/>
  <c r="G119" i="2"/>
  <c r="H119" i="2"/>
  <c r="I119" i="2"/>
  <c r="J119" i="2"/>
  <c r="K119" i="2"/>
  <c r="M119" i="2"/>
  <c r="N119" i="2"/>
  <c r="E119" i="2"/>
  <c r="D119" i="2"/>
  <c r="C119" i="2"/>
  <c r="O184" i="2" l="1"/>
  <c r="O119" i="2"/>
  <c r="P116" i="2" s="1"/>
  <c r="P119" i="2"/>
  <c r="P115" i="2"/>
  <c r="K154" i="2"/>
  <c r="E137" i="2"/>
  <c r="E138" i="2" s="1"/>
  <c r="P162" i="2" l="1"/>
  <c r="P166" i="2"/>
  <c r="P170" i="2"/>
  <c r="P177" i="2"/>
  <c r="P181" i="2"/>
  <c r="P169" i="2"/>
  <c r="P180" i="2"/>
  <c r="P163" i="2"/>
  <c r="P167" i="2"/>
  <c r="P171" i="2"/>
  <c r="P174" i="2"/>
  <c r="P178" i="2"/>
  <c r="P182" i="2"/>
  <c r="P165" i="2"/>
  <c r="P176" i="2"/>
  <c r="P160" i="2"/>
  <c r="P164" i="2"/>
  <c r="P168" i="2"/>
  <c r="P172" i="2"/>
  <c r="P175" i="2"/>
  <c r="P179" i="2"/>
  <c r="P183" i="2"/>
  <c r="P161" i="2"/>
  <c r="P173" i="2"/>
  <c r="P159" i="2"/>
  <c r="P118" i="2"/>
  <c r="P114" i="2"/>
  <c r="P117" i="2"/>
  <c r="D138" i="2"/>
  <c r="P131" i="2" s="1"/>
  <c r="C138" i="2"/>
  <c r="O131" i="2" s="1"/>
  <c r="P184" i="2" l="1"/>
  <c r="D74" i="2" l="1"/>
  <c r="E72" i="2" s="1"/>
  <c r="E68" i="2"/>
  <c r="J109" i="2"/>
  <c r="I109" i="2"/>
  <c r="H109" i="2"/>
  <c r="G109" i="2"/>
  <c r="F109" i="2"/>
  <c r="E109" i="2"/>
  <c r="D109" i="2"/>
  <c r="C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D92" i="2"/>
  <c r="C92" i="2"/>
  <c r="E80" i="2"/>
  <c r="F80" i="2" s="1"/>
  <c r="F92" i="2" s="1"/>
  <c r="J63" i="2"/>
  <c r="K51" i="2"/>
  <c r="K52" i="2"/>
  <c r="K53" i="2"/>
  <c r="K54" i="2"/>
  <c r="K55" i="2"/>
  <c r="K56" i="2"/>
  <c r="K57" i="2"/>
  <c r="K58" i="2"/>
  <c r="K59" i="2"/>
  <c r="K60" i="2"/>
  <c r="K61" i="2"/>
  <c r="K62" i="2"/>
  <c r="I63" i="2"/>
  <c r="H63" i="2"/>
  <c r="G63" i="2"/>
  <c r="D63" i="2"/>
  <c r="C63" i="2"/>
  <c r="F63" i="2"/>
  <c r="E34" i="2"/>
  <c r="E46" i="2" s="1"/>
  <c r="E47" i="2" s="1"/>
  <c r="D46" i="2"/>
  <c r="E71" i="2" l="1"/>
  <c r="E70" i="2"/>
  <c r="E73" i="2"/>
  <c r="E69" i="2"/>
  <c r="D47" i="2"/>
  <c r="P40" i="2" s="1"/>
  <c r="K109" i="2"/>
  <c r="E92" i="2"/>
  <c r="E93" i="2" s="1"/>
  <c r="K63" i="2"/>
  <c r="E63" i="2"/>
  <c r="F34" i="2"/>
  <c r="F46" i="2" s="1"/>
  <c r="C46" i="2"/>
  <c r="C47" i="2" s="1"/>
  <c r="O40" i="2" s="1"/>
  <c r="I155" i="2" l="1"/>
  <c r="D155" i="2"/>
  <c r="F155" i="2"/>
  <c r="H155" i="2"/>
  <c r="G155" i="2"/>
  <c r="J155" i="2"/>
  <c r="C155" i="2"/>
  <c r="E155" i="2"/>
  <c r="K155" i="2"/>
  <c r="E74" i="2"/>
  <c r="F64" i="2"/>
  <c r="G64" i="2"/>
  <c r="C64" i="2"/>
  <c r="C74" i="2" s="1"/>
  <c r="D64" i="2"/>
  <c r="H64" i="2"/>
  <c r="E64" i="2"/>
  <c r="I64" i="2"/>
  <c r="K64" i="2"/>
  <c r="G110" i="2"/>
  <c r="J110" i="2"/>
  <c r="C110" i="2"/>
  <c r="F110" i="2"/>
  <c r="H110" i="2"/>
  <c r="K110" i="2"/>
  <c r="I110" i="2"/>
  <c r="D110" i="2"/>
  <c r="J64" i="2"/>
  <c r="E110" i="2"/>
  <c r="D93" i="2"/>
  <c r="P86" i="2" s="1"/>
  <c r="C93" i="2"/>
  <c r="O86" i="2" s="1"/>
  <c r="P11" i="2" l="1"/>
  <c r="O13" i="2"/>
  <c r="O15" i="2" s="1"/>
  <c r="N13" i="2"/>
  <c r="N15" i="2" s="1"/>
  <c r="P14" i="2"/>
  <c r="P12" i="2"/>
  <c r="P15" i="2" l="1"/>
  <c r="P13" i="2"/>
  <c r="G22" i="2" l="1"/>
  <c r="D22" i="2"/>
  <c r="E22" i="2"/>
  <c r="F11" i="2"/>
  <c r="C11" i="2" s="1"/>
  <c r="F12" i="2"/>
  <c r="C12" i="2" s="1"/>
  <c r="F13" i="2"/>
  <c r="C13" i="2" s="1"/>
  <c r="F14" i="2"/>
  <c r="C14" i="2" s="1"/>
  <c r="F15" i="2"/>
  <c r="C15" i="2" s="1"/>
  <c r="F16" i="2"/>
  <c r="C16" i="2" s="1"/>
  <c r="F17" i="2"/>
  <c r="C17" i="2" s="1"/>
  <c r="F18" i="2"/>
  <c r="C18" i="2" s="1"/>
  <c r="F19" i="2"/>
  <c r="C19" i="2" s="1"/>
  <c r="F20" i="2"/>
  <c r="C20" i="2" s="1"/>
  <c r="F21" i="2"/>
  <c r="C21" i="2" s="1"/>
  <c r="F10" i="2"/>
  <c r="C10" i="2" s="1"/>
  <c r="F22" i="2" l="1"/>
  <c r="C22" i="2"/>
  <c r="G23" i="2" s="1"/>
  <c r="F23" i="2" l="1"/>
  <c r="C23" i="2" s="1"/>
  <c r="D23" i="2"/>
  <c r="E23" i="2"/>
</calcChain>
</file>

<file path=xl/sharedStrings.xml><?xml version="1.0" encoding="utf-8"?>
<sst xmlns="http://schemas.openxmlformats.org/spreadsheetml/2006/main" count="256" uniqueCount="100">
  <si>
    <t>Var. %</t>
  </si>
  <si>
    <t>Enero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</si>
  <si>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</si>
  <si>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</si>
  <si>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</si>
  <si>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</si>
  <si>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</si>
  <si>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</si>
  <si>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</si>
  <si>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</si>
  <si>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</si>
  <si>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</si>
  <si>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</si>
  <si>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</si>
  <si>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</si>
  <si>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</si>
  <si>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</si>
  <si>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</si>
  <si>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</si>
  <si>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</si>
  <si>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</si>
  <si>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</si>
  <si>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</si>
  <si>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Total</t>
  </si>
  <si>
    <t>%</t>
  </si>
  <si>
    <t>N°</t>
  </si>
  <si>
    <t>Motivo</t>
  </si>
  <si>
    <t>0 - 5 años</t>
  </si>
  <si>
    <t>6 - 11 años</t>
  </si>
  <si>
    <t>12 - 14 años</t>
  </si>
  <si>
    <t>15 - 17 años</t>
  </si>
  <si>
    <t>30 - 59 años</t>
  </si>
  <si>
    <t>Sin datos</t>
  </si>
  <si>
    <t>Otro familiar</t>
  </si>
  <si>
    <t>Porcentaje (%)</t>
  </si>
  <si>
    <t>Diciembre</t>
  </si>
  <si>
    <t>Noviembre</t>
  </si>
  <si>
    <t>Octubre</t>
  </si>
  <si>
    <t>Agosto</t>
  </si>
  <si>
    <t>Julio</t>
  </si>
  <si>
    <t>Junio</t>
  </si>
  <si>
    <t>Mayo</t>
  </si>
  <si>
    <t>Abril</t>
  </si>
  <si>
    <t>Marzo</t>
  </si>
  <si>
    <t>Febrero</t>
  </si>
  <si>
    <t>Septiembre</t>
  </si>
  <si>
    <t>60 a más años</t>
  </si>
  <si>
    <t>Mes</t>
  </si>
  <si>
    <t>Hombre</t>
  </si>
  <si>
    <t>Mujer</t>
  </si>
  <si>
    <t>Periodo:  Enero 2018</t>
  </si>
  <si>
    <t>Sub total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</si>
  <si>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</si>
  <si>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Llamada atendidas</t>
  </si>
  <si>
    <t>Efectiva</t>
  </si>
  <si>
    <t>No efectiva</t>
  </si>
  <si>
    <t>Llamada abandonada</t>
  </si>
  <si>
    <t>Llamada recibida (Total)</t>
  </si>
  <si>
    <t>Tipo de Llamadas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</si>
  <si>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</si>
  <si>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</si>
  <si>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</si>
  <si>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</si>
  <si>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</si>
  <si>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</si>
  <si>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2017
(Ene)</t>
  </si>
  <si>
    <t>2018
(Ene)</t>
  </si>
  <si>
    <t>Variación porcentual
(2018 / 2017)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</si>
  <si>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</si>
  <si>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</si>
  <si>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18 - 29  años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</si>
  <si>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</si>
  <si>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Relación</t>
  </si>
  <si>
    <t>El / ella misma</t>
  </si>
  <si>
    <t>Madre/padre/apoderado(a)</t>
  </si>
  <si>
    <t>Otra persona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</si>
  <si>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</si>
  <si>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</si>
  <si>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</si>
  <si>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t>Vio. Sexual</t>
  </si>
  <si>
    <t>Vio. Econ/Patr.</t>
  </si>
  <si>
    <t>Otra consulta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</si>
  <si>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</si>
  <si>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</si>
  <si>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</si>
  <si>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Madre De Dios</t>
  </si>
  <si>
    <t>Lima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</si>
  <si>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</si>
  <si>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REPORTE ESTADÍSTICO DE CONSULTAS TELEFÓNICAS ATENDIDAS EN LINEA100</t>
  </si>
  <si>
    <t>SECCIÓN I: CARACTERÍSTICA DE LAS LLAMADAS QUE INGRESA A TRAVÉS DE LA LÍNEA 100</t>
  </si>
  <si>
    <t>SECCIÓN II: CARACTERÍSTICA DE LA PERSONA CONSULTANTE</t>
  </si>
  <si>
    <t>Anónimo</t>
  </si>
  <si>
    <t>Seudónimo</t>
  </si>
  <si>
    <t>SECCIÓN III: CARACTERÍSTICA DE LA VICTIMA</t>
  </si>
  <si>
    <t>Vio. Psicológica</t>
  </si>
  <si>
    <t>Vio. Física</t>
  </si>
  <si>
    <t>SECCIÓN IV: CARACTERÍSTICA DE LA PRESUNTA PERSONA AGRESORA</t>
  </si>
  <si>
    <t>Apurímac</t>
  </si>
  <si>
    <t>Huánuco</t>
  </si>
  <si>
    <t>Junín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</si>
</sst>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8"/>
      <color theme="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3" fillId="0" borderId="0" xfId="0" applyFont="1" applyFill="1" applyBorder="1"/>
    <xf numFmtId="0" fontId="0" fillId="3" borderId="0" xfId="0" applyFill="1"/>
    <xf numFmtId="0" fontId="0" fillId="0" borderId="0" xfId="0" applyFill="1"/>
    <xf numFmtId="0" fontId="10" fillId="3" borderId="0" xfId="0" applyFont="1" applyFill="1"/>
    <xf numFmtId="0" fontId="10" fillId="0" borderId="0" xfId="0" applyFont="1" applyFill="1"/>
    <xf numFmtId="9" fontId="3" fillId="0" borderId="0" xfId="1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 applyProtection="1">
      <alignment horizontal="center" vertical="center"/>
      <protection hidden="1"/>
    </xf>
    <xf numFmtId="0" fontId="12" fillId="0" borderId="0" xfId="4" applyFont="1" applyFill="1" applyBorder="1" applyAlignment="1" applyProtection="1">
      <alignment horizontal="left" vertical="center"/>
      <protection hidden="1"/>
    </xf>
    <xf numFmtId="0" fontId="13" fillId="0" borderId="0" xfId="4" applyFont="1" applyFill="1" applyBorder="1" applyAlignment="1" applyProtection="1">
      <alignment horizontal="left" vertical="center"/>
      <protection hidden="1"/>
    </xf>
    <xf numFmtId="0" fontId="14" fillId="0" borderId="0" xfId="4" applyFont="1" applyFill="1" applyBorder="1" applyAlignment="1" applyProtection="1">
      <alignment horizontal="left" vertical="center"/>
      <protection hidden="1"/>
    </xf>
    <xf numFmtId="3" fontId="15" fillId="0" borderId="0" xfId="4" applyNumberFormat="1" applyFont="1" applyFill="1" applyBorder="1" applyAlignment="1" applyProtection="1">
      <alignment horizontal="center" vertical="center"/>
      <protection hidden="1"/>
    </xf>
    <xf numFmtId="0" fontId="15" fillId="0" borderId="0" xfId="4" applyFont="1" applyFill="1" applyBorder="1" applyAlignment="1" applyProtection="1">
      <alignment horizontal="left" vertical="center"/>
      <protection hidden="1"/>
    </xf>
    <xf numFmtId="0" fontId="13" fillId="0" borderId="0" xfId="4" applyFont="1" applyFill="1" applyBorder="1" applyAlignment="1" applyProtection="1">
      <alignment vertical="center"/>
      <protection hidden="1"/>
    </xf>
    <xf numFmtId="164" fontId="17" fillId="0" borderId="0" xfId="5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0" fontId="3" fillId="3" borderId="0" xfId="0" applyFont="1" applyFill="1" applyAlignment="1">
      <alignment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9" fillId="0" borderId="0" xfId="0" applyFont="1" applyFill="1"/>
    <xf numFmtId="0" fontId="4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/>
    <xf numFmtId="3" fontId="8" fillId="0" borderId="0" xfId="4" applyNumberFormat="1" applyFont="1" applyFill="1" applyBorder="1" applyAlignment="1" applyProtection="1">
      <alignment horizontal="center" vertical="center"/>
      <protection hidden="1"/>
    </xf>
    <xf numFmtId="164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3" fontId="5" fillId="3" borderId="0" xfId="0" applyNumberFormat="1" applyFont="1" applyFill="1" applyBorder="1" applyAlignment="1" applyProtection="1">
      <alignment vertical="center" wrapText="1"/>
      <protection hidden="1"/>
    </xf>
    <xf numFmtId="3" fontId="3" fillId="0" borderId="0" xfId="4" applyNumberFormat="1" applyFont="1" applyFill="1" applyBorder="1" applyAlignment="1" applyProtection="1">
      <alignment horizontal="center" vertical="center"/>
      <protection hidden="1"/>
    </xf>
    <xf numFmtId="3" fontId="5" fillId="0" borderId="0" xfId="4" applyNumberFormat="1" applyFont="1" applyFill="1" applyBorder="1" applyAlignment="1" applyProtection="1">
      <alignment horizontal="center" vertical="center"/>
      <protection hidden="1"/>
    </xf>
    <xf numFmtId="0" fontId="8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/>
    <xf numFmtId="3" fontId="8" fillId="0" borderId="0" xfId="4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6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0" fontId="0" fillId="3" borderId="0" xfId="0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center" vertical="center" wrapText="1"/>
      <protection hidden="1"/>
    </xf>
    <xf numFmtId="3" fontId="8" fillId="6" borderId="7" xfId="4" applyNumberFormat="1" applyFont="1" applyFill="1" applyBorder="1" applyAlignment="1" applyProtection="1">
      <alignment horizontal="center" vertical="center"/>
      <protection hidden="1"/>
    </xf>
    <xf numFmtId="3" fontId="8" fillId="6" borderId="6" xfId="4" applyNumberFormat="1" applyFont="1" applyFill="1" applyBorder="1" applyAlignment="1" applyProtection="1">
      <alignment horizontal="center" vertical="center"/>
      <protection hidden="1"/>
    </xf>
    <xf numFmtId="3" fontId="8" fillId="6" borderId="5" xfId="4" applyNumberFormat="1" applyFont="1" applyFill="1" applyBorder="1" applyAlignment="1" applyProtection="1">
      <alignment horizontal="center" vertical="center"/>
      <protection hidden="1"/>
    </xf>
    <xf numFmtId="0" fontId="8" fillId="6" borderId="0" xfId="4" applyFont="1" applyFill="1" applyBorder="1" applyAlignment="1" applyProtection="1">
      <alignment horizontal="left" vertical="center"/>
      <protection hidden="1"/>
    </xf>
    <xf numFmtId="3" fontId="8" fillId="6" borderId="0" xfId="4" applyNumberFormat="1" applyFont="1" applyFill="1" applyBorder="1" applyAlignment="1" applyProtection="1">
      <alignment horizontal="center" vertical="center"/>
      <protection hidden="1"/>
    </xf>
    <xf numFmtId="3" fontId="20" fillId="4" borderId="21" xfId="0" applyNumberFormat="1" applyFont="1" applyFill="1" applyBorder="1" applyAlignment="1">
      <alignment horizontal="right" vertical="center" wrapText="1"/>
    </xf>
    <xf numFmtId="9" fontId="20" fillId="4" borderId="21" xfId="0" applyNumberFormat="1" applyFont="1" applyFill="1" applyBorder="1" applyAlignment="1">
      <alignment horizontal="right" vertical="center" wrapText="1"/>
    </xf>
    <xf numFmtId="3" fontId="20" fillId="0" borderId="21" xfId="0" applyNumberFormat="1" applyFont="1" applyBorder="1" applyAlignment="1">
      <alignment horizontal="right" vertical="center" wrapText="1"/>
    </xf>
    <xf numFmtId="9" fontId="23" fillId="0" borderId="21" xfId="0" applyNumberFormat="1" applyFont="1" applyBorder="1" applyAlignment="1">
      <alignment horizontal="right" vertical="center" wrapText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9" fontId="8" fillId="6" borderId="0" xfId="1" applyFont="1" applyFill="1" applyBorder="1" applyAlignment="1" applyProtection="1">
      <alignment horizontal="center" vertical="center"/>
      <protection hidden="1"/>
    </xf>
    <xf numFmtId="0" fontId="15" fillId="8" borderId="0" xfId="4" applyFont="1" applyFill="1" applyBorder="1" applyAlignment="1" applyProtection="1">
      <alignment horizontal="left" vertical="center"/>
      <protection hidden="1"/>
    </xf>
    <xf numFmtId="9" fontId="12" fillId="8" borderId="0" xfId="1" applyFont="1" applyFill="1" applyBorder="1" applyAlignment="1" applyProtection="1">
      <alignment horizontal="center" vertical="center"/>
      <protection hidden="1"/>
    </xf>
    <xf numFmtId="9" fontId="12" fillId="8" borderId="4" xfId="1" applyFont="1" applyFill="1" applyBorder="1" applyAlignment="1" applyProtection="1">
      <alignment horizontal="center" vertical="center"/>
      <protection hidden="1"/>
    </xf>
    <xf numFmtId="9" fontId="12" fillId="8" borderId="3" xfId="1" applyFont="1" applyFill="1" applyBorder="1" applyAlignment="1" applyProtection="1">
      <alignment horizontal="center" vertical="center"/>
      <protection hidden="1"/>
    </xf>
    <xf numFmtId="9" fontId="15" fillId="8" borderId="2" xfId="1" applyFont="1" applyFill="1" applyBorder="1" applyAlignment="1" applyProtection="1">
      <alignment horizontal="center" vertical="center"/>
      <protection hidden="1"/>
    </xf>
    <xf numFmtId="9" fontId="15" fillId="8" borderId="0" xfId="1" applyFont="1" applyFill="1" applyBorder="1" applyAlignment="1" applyProtection="1">
      <alignment horizontal="center" vertical="center"/>
      <protection hidden="1"/>
    </xf>
    <xf numFmtId="164" fontId="12" fillId="8" borderId="0" xfId="1" applyNumberFormat="1" applyFont="1" applyFill="1" applyBorder="1" applyAlignment="1" applyProtection="1">
      <alignment horizontal="center" vertical="center"/>
      <protection hidden="1"/>
    </xf>
    <xf numFmtId="164" fontId="8" fillId="6" borderId="0" xfId="1" applyNumberFormat="1" applyFont="1" applyFill="1" applyBorder="1" applyAlignment="1" applyProtection="1">
      <alignment horizontal="center" vertical="center"/>
      <protection hidden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1" fillId="7" borderId="17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4"/>
    <cellStyle name="Normal 2 2" xfId="2"/>
    <cellStyle name="Normal 2 2 3" xfId="6"/>
    <cellStyle name="Normal 2 3 2" xfId="3"/>
    <cellStyle name="Porcentaje" xfId="1" builtinId="5"/>
    <cellStyle name="Porcentaje 10" xfId="7"/>
    <cellStyle name="Porcentaje 2" xfId="5"/>
    <cellStyle name="Porcentaje 3 2" xfId="8"/>
  </cellStyles>
  <dxfs count="0"/>
  <tableStyles count="0" defaultTableStyle="TableStyleMedium2" defaultPivotStyle="PivotStyleLight16"/>
  <colors>
    <mruColors>
      <color rgb="FFACB9CA"/>
      <color rgb="FF305496"/>
      <color rgb="FF434343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LINEA100!$C$33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LINEA100!$C$34:$C$45</c:f>
              <c:numCache>
                <c:formatCode>#,##0</c:formatCode>
                <c:ptCount val="12"/>
                <c:pt idx="0">
                  <c:v>3884</c:v>
                </c:pt>
              </c:numCache>
            </c:numRef>
          </c:val>
        </c:ser>
        <c:ser>
          <c:idx val="1"/>
          <c:order val="1"/>
          <c:tx>
            <c:strRef>
              <c:f>LINEA100!$D$33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LINEA100!$D$34:$D$45</c:f>
              <c:numCache>
                <c:formatCode>#,##0</c:formatCode>
                <c:ptCount val="12"/>
                <c:pt idx="0">
                  <c:v>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613776"/>
        <c:axId val="385611816"/>
      </c:barChart>
      <c:catAx>
        <c:axId val="38561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5611816"/>
        <c:crosses val="autoZero"/>
        <c:auto val="1"/>
        <c:lblAlgn val="ctr"/>
        <c:lblOffset val="100"/>
        <c:noMultiLvlLbl val="0"/>
      </c:catAx>
      <c:valAx>
        <c:axId val="385611816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56137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strRef>
              <c:f>LINEA100!$C$50:$J$50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12 - 14 años</c:v>
                </c:pt>
                <c:pt idx="3">
                  <c:v>15 - 17 años</c:v>
                </c:pt>
                <c:pt idx="4">
                  <c:v>18 - 29  años</c:v>
                </c:pt>
                <c:pt idx="5">
                  <c:v>30 - 59 años</c:v>
                </c:pt>
                <c:pt idx="6">
                  <c:v>60 a más años</c:v>
                </c:pt>
                <c:pt idx="7">
                  <c:v>Sin datos</c:v>
                </c:pt>
              </c:strCache>
            </c:strRef>
          </c:cat>
          <c:val>
            <c:numRef>
              <c:f>LINEA100!$C$63:$J$63</c:f>
              <c:numCache>
                <c:formatCode>#,##0</c:formatCode>
                <c:ptCount val="8"/>
                <c:pt idx="0">
                  <c:v>0</c:v>
                </c:pt>
                <c:pt idx="1">
                  <c:v>7</c:v>
                </c:pt>
                <c:pt idx="2">
                  <c:v>25</c:v>
                </c:pt>
                <c:pt idx="3">
                  <c:v>56</c:v>
                </c:pt>
                <c:pt idx="4">
                  <c:v>1077</c:v>
                </c:pt>
                <c:pt idx="5">
                  <c:v>2877</c:v>
                </c:pt>
                <c:pt idx="6">
                  <c:v>157</c:v>
                </c:pt>
                <c:pt idx="7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5612600"/>
        <c:axId val="385615736"/>
      </c:barChart>
      <c:catAx>
        <c:axId val="385612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85615736"/>
        <c:crosses val="autoZero"/>
        <c:auto val="1"/>
        <c:lblAlgn val="ctr"/>
        <c:lblOffset val="100"/>
        <c:noMultiLvlLbl val="0"/>
      </c:catAx>
      <c:valAx>
        <c:axId val="385615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561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LINEA100!$C$79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LINEA100!$B$80:$B$91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LINEA100!$C$80:$C$91</c:f>
              <c:numCache>
                <c:formatCode>#,##0</c:formatCode>
                <c:ptCount val="12"/>
                <c:pt idx="0">
                  <c:v>3492</c:v>
                </c:pt>
              </c:numCache>
            </c:numRef>
          </c:val>
        </c:ser>
        <c:ser>
          <c:idx val="1"/>
          <c:order val="1"/>
          <c:tx>
            <c:strRef>
              <c:f>LINEA100!$D$79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LINEA100!$B$80:$B$91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LINEA100!$D$80:$D$91</c:f>
              <c:numCache>
                <c:formatCode>#,##0</c:formatCode>
                <c:ptCount val="12"/>
                <c:pt idx="0">
                  <c:v>1051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867848"/>
        <c:axId val="263869808"/>
      </c:barChart>
      <c:catAx>
        <c:axId val="26386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869808"/>
        <c:crosses val="autoZero"/>
        <c:auto val="1"/>
        <c:lblAlgn val="ctr"/>
        <c:lblOffset val="100"/>
        <c:noMultiLvlLbl val="0"/>
      </c:catAx>
      <c:valAx>
        <c:axId val="26386980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8678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LINEA100!$C$96:$J$96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12 - 14 años</c:v>
                </c:pt>
                <c:pt idx="3">
                  <c:v>15 - 17 años</c:v>
                </c:pt>
                <c:pt idx="4">
                  <c:v>18 - 29  años</c:v>
                </c:pt>
                <c:pt idx="5">
                  <c:v>30 - 59 años</c:v>
                </c:pt>
                <c:pt idx="6">
                  <c:v>60 a más años</c:v>
                </c:pt>
                <c:pt idx="7">
                  <c:v>Sin datos</c:v>
                </c:pt>
              </c:strCache>
            </c:strRef>
          </c:cat>
          <c:val>
            <c:numRef>
              <c:f>LINEA100!$C$109:$J$109</c:f>
              <c:numCache>
                <c:formatCode>#,##0</c:formatCode>
                <c:ptCount val="8"/>
                <c:pt idx="0">
                  <c:v>638</c:v>
                </c:pt>
                <c:pt idx="1">
                  <c:v>727</c:v>
                </c:pt>
                <c:pt idx="2">
                  <c:v>340</c:v>
                </c:pt>
                <c:pt idx="3">
                  <c:v>232</c:v>
                </c:pt>
                <c:pt idx="4">
                  <c:v>888</c:v>
                </c:pt>
                <c:pt idx="5">
                  <c:v>1492</c:v>
                </c:pt>
                <c:pt idx="6">
                  <c:v>216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3868632"/>
        <c:axId val="263869024"/>
      </c:barChart>
      <c:catAx>
        <c:axId val="263868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3869024"/>
        <c:crosses val="autoZero"/>
        <c:auto val="1"/>
        <c:lblAlgn val="ctr"/>
        <c:lblOffset val="100"/>
        <c:noMultiLvlLbl val="0"/>
      </c:catAx>
      <c:valAx>
        <c:axId val="263869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86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LINEA100!$B$68:$B$73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LINEA100!$E$68:$E$73</c:f>
              <c:numCache>
                <c:formatCode>0%</c:formatCode>
                <c:ptCount val="6"/>
                <c:pt idx="0">
                  <c:v>0.40017609509134933</c:v>
                </c:pt>
                <c:pt idx="1">
                  <c:v>0.12304644508034339</c:v>
                </c:pt>
                <c:pt idx="2">
                  <c:v>0.14902047105436936</c:v>
                </c:pt>
                <c:pt idx="3">
                  <c:v>0.17829627999119524</c:v>
                </c:pt>
                <c:pt idx="4">
                  <c:v>0.13933524103015629</c:v>
                </c:pt>
                <c:pt idx="5">
                  <c:v>1.0125467752586397E-2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LINEA100!$C$79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LINEA100!$B$125:$B$136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LINEA100!$C$125:$C$136</c:f>
              <c:numCache>
                <c:formatCode>#,##0</c:formatCode>
                <c:ptCount val="12"/>
                <c:pt idx="0">
                  <c:v>977</c:v>
                </c:pt>
              </c:numCache>
            </c:numRef>
          </c:val>
        </c:ser>
        <c:ser>
          <c:idx val="1"/>
          <c:order val="1"/>
          <c:tx>
            <c:strRef>
              <c:f>LINEA100!$D$124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LINEA100!$B$125:$B$136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LINEA100!$D$125:$D$136</c:f>
              <c:numCache>
                <c:formatCode>#,##0</c:formatCode>
                <c:ptCount val="12"/>
                <c:pt idx="0">
                  <c:v>3566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873336"/>
        <c:axId val="263871376"/>
      </c:barChart>
      <c:catAx>
        <c:axId val="26387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871376"/>
        <c:crosses val="autoZero"/>
        <c:auto val="1"/>
        <c:lblAlgn val="ctr"/>
        <c:lblOffset val="100"/>
        <c:noMultiLvlLbl val="0"/>
      </c:catAx>
      <c:valAx>
        <c:axId val="26387137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8733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cat>
            <c:strRef>
              <c:f>LINEA100!$C$96:$J$96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12 - 14 años</c:v>
                </c:pt>
                <c:pt idx="3">
                  <c:v>15 - 17 años</c:v>
                </c:pt>
                <c:pt idx="4">
                  <c:v>18 - 29  años</c:v>
                </c:pt>
                <c:pt idx="5">
                  <c:v>30 - 59 años</c:v>
                </c:pt>
                <c:pt idx="6">
                  <c:v>60 a más años</c:v>
                </c:pt>
                <c:pt idx="7">
                  <c:v>Sin datos</c:v>
                </c:pt>
              </c:strCache>
            </c:strRef>
          </c:cat>
          <c:val>
            <c:numRef>
              <c:f>LINEA100!$C$109:$J$109</c:f>
              <c:numCache>
                <c:formatCode>#,##0</c:formatCode>
                <c:ptCount val="8"/>
                <c:pt idx="0">
                  <c:v>638</c:v>
                </c:pt>
                <c:pt idx="1">
                  <c:v>727</c:v>
                </c:pt>
                <c:pt idx="2">
                  <c:v>340</c:v>
                </c:pt>
                <c:pt idx="3">
                  <c:v>232</c:v>
                </c:pt>
                <c:pt idx="4">
                  <c:v>888</c:v>
                </c:pt>
                <c:pt idx="5">
                  <c:v>1492</c:v>
                </c:pt>
                <c:pt idx="6">
                  <c:v>216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3870200"/>
        <c:axId val="263868240"/>
      </c:barChart>
      <c:catAx>
        <c:axId val="263870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3868240"/>
        <c:crosses val="autoZero"/>
        <c:auto val="1"/>
        <c:lblAlgn val="ctr"/>
        <c:lblOffset val="100"/>
        <c:noMultiLvlLbl val="0"/>
      </c:catAx>
      <c:valAx>
        <c:axId val="26386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87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1.xml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2.xml"/><Relationship Id="rId11" Type="http://schemas.openxmlformats.org/officeDocument/2006/relationships/chart" Target="../charts/chart7.xml"/><Relationship Id="rId5" Type="http://schemas.openxmlformats.org/officeDocument/2006/relationships/image" Target="../media/image4.png"/><Relationship Id="rId10" Type="http://schemas.openxmlformats.org/officeDocument/2006/relationships/chart" Target="../charts/chart6.xml"/><Relationship Id="rId4" Type="http://schemas.openxmlformats.org/officeDocument/2006/relationships/image" Target="../media/image3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276225</xdr:colOff>
      <xdr:row>15</xdr:row>
      <xdr:rowOff>16463</xdr:rowOff>
    </xdr:from>
    <xdr:to>
      <xdr:col>16</xdr:col>
      <xdr:colOff>9524</xdr:colOff>
      <xdr:row>28</xdr:row>
      <xdr:rowOff>95250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4350" y="3454988"/>
          <a:ext cx="5229224" cy="2517187"/>
        </a:xfrm>
        <a:prstGeom prst="rect">
          <a:avLst/>
        </a:prstGeom>
      </xdr:spPr>
    </xdr:pic>
    <xdr:clientData/>
  </xdr:twoCellAnchor>
  <xdr:twoCellAnchor>
    <xdr:from>
      <xdr:col>6</xdr:col>
      <xdr:colOff>66674</xdr:colOff>
      <xdr:row>31</xdr:row>
      <xdr:rowOff>271462</xdr:rowOff>
    </xdr:from>
    <xdr:to>
      <xdr:col>13</xdr:col>
      <xdr:colOff>733425</xdr:colOff>
      <xdr:row>46</xdr:row>
      <xdr:rowOff>23812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22" name="Imagen 21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7134225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23" name="Imagen 22"/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630" y="7296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9525</xdr:colOff>
      <xdr:row>49</xdr:row>
      <xdr:rowOff>23812</xdr:rowOff>
    </xdr:from>
    <xdr:to>
      <xdr:col>15</xdr:col>
      <xdr:colOff>647700</xdr:colOff>
      <xdr:row>62</xdr:row>
      <xdr:rowOff>123825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66674</xdr:colOff>
      <xdr:row>77</xdr:row>
      <xdr:rowOff>271462</xdr:rowOff>
    </xdr:from>
    <xdr:to>
      <xdr:col>13</xdr:col>
      <xdr:colOff>733425</xdr:colOff>
      <xdr:row>92</xdr:row>
      <xdr:rowOff>23812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79</xdr:row>
      <xdr:rowOff>76200</xdr:rowOff>
    </xdr:from>
    <xdr:ext cx="360045" cy="836930"/>
    <xdr:pic>
      <xdr:nvPicPr>
        <xdr:cNvPr id="30" name="Imagen 2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46970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80</xdr:row>
      <xdr:rowOff>57150</xdr:rowOff>
    </xdr:from>
    <xdr:ext cx="315595" cy="665480"/>
    <xdr:pic>
      <xdr:nvPicPr>
        <xdr:cNvPr id="31" name="Imagen 30"/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630" y="148685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95</xdr:row>
      <xdr:rowOff>42862</xdr:rowOff>
    </xdr:from>
    <xdr:to>
      <xdr:col>16</xdr:col>
      <xdr:colOff>1</xdr:colOff>
      <xdr:row>108</xdr:row>
      <xdr:rowOff>142875</xdr:rowOff>
    </xdr:to>
    <xdr:graphicFrame macro="">
      <xdr:nvGraphicFramePr>
        <xdr:cNvPr id="32" name="Grá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428624</xdr:colOff>
      <xdr:row>64</xdr:row>
      <xdr:rowOff>142874</xdr:rowOff>
    </xdr:from>
    <xdr:to>
      <xdr:col>12</xdr:col>
      <xdr:colOff>1295399</xdr:colOff>
      <xdr:row>73</xdr:row>
      <xdr:rowOff>61911</xdr:rowOff>
    </xdr:to>
    <xdr:graphicFrame macro="">
      <xdr:nvGraphicFramePr>
        <xdr:cNvPr id="33" name="Grá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57149</xdr:colOff>
      <xdr:row>122</xdr:row>
      <xdr:rowOff>185737</xdr:rowOff>
    </xdr:from>
    <xdr:to>
      <xdr:col>13</xdr:col>
      <xdr:colOff>628650</xdr:colOff>
      <xdr:row>136</xdr:row>
      <xdr:rowOff>133350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14</xdr:col>
      <xdr:colOff>133350</xdr:colOff>
      <xdr:row>124</xdr:row>
      <xdr:rowOff>76200</xdr:rowOff>
    </xdr:from>
    <xdr:ext cx="360045" cy="836930"/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57734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125</xdr:row>
      <xdr:rowOff>57150</xdr:rowOff>
    </xdr:from>
    <xdr:ext cx="315595" cy="665480"/>
    <xdr:pic>
      <xdr:nvPicPr>
        <xdr:cNvPr id="36" name="Imagen 35"/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780" y="159448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140</xdr:row>
      <xdr:rowOff>42862</xdr:rowOff>
    </xdr:from>
    <xdr:to>
      <xdr:col>16</xdr:col>
      <xdr:colOff>0</xdr:colOff>
      <xdr:row>153</xdr:row>
      <xdr:rowOff>142875</xdr:rowOff>
    </xdr:to>
    <xdr:graphicFrame macro="">
      <xdr:nvGraphicFramePr>
        <xdr:cNvPr id="37" name="Grá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W184"/>
  <sheetViews>
    <sheetView showGridLines="0" tabSelected="1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1.140625" style="5" customWidth="1"/>
    <col min="2" max="2" width="12.85546875" style="5" customWidth="1"/>
    <col min="3" max="3" width="9" style="52" customWidth="1"/>
    <col min="4" max="4" width="8.7109375" style="52" customWidth="1"/>
    <col min="5" max="5" width="9.5703125" style="52" customWidth="1"/>
    <col min="6" max="6" width="8.7109375" style="52" customWidth="1"/>
    <col min="7" max="7" width="10.7109375" style="5" customWidth="1"/>
    <col min="8" max="8" width="7.7109375" style="5" customWidth="1"/>
    <col min="9" max="9" width="8.42578125" style="5" customWidth="1"/>
    <col min="10" max="10" width="8" style="5" customWidth="1"/>
    <col min="11" max="11" width="10.7109375" style="5" customWidth="1"/>
    <col min="12" max="12" width="9.5703125" style="5" customWidth="1"/>
    <col min="13" max="13" width="10.7109375" style="5" customWidth="1"/>
    <col min="14" max="14" width="9.5703125" style="5" customWidth="1"/>
    <col min="15" max="15" width="7.7109375" style="5" customWidth="1"/>
    <col min="16" max="16" width="10" style="5" customWidth="1"/>
    <col min="17" max="17" width="0.7109375" style="6" customWidth="1"/>
    <col min="18" max="18" width="9.7109375" style="6" customWidth="1"/>
    <col min="19" max="20" width="9.140625" style="6" customWidth="1"/>
    <col min="21" max="23" width="11.42578125" style="6"/>
    <col min="24" max="16384" width="11.42578125" style="5"/>
  </cols>
  <sheetData>
    <row r="2" spans="2:23" ht="35.25" customHeight="1" x14ac:dyDescent="0.25"/>
    <row r="3" spans="2:23" customFormat="1" ht="33" customHeight="1" x14ac:dyDescent="0.35">
      <c r="B3" s="87" t="s">
        <v>88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28"/>
      <c r="R3" s="28"/>
      <c r="S3" s="28"/>
      <c r="T3" s="28"/>
      <c r="U3" s="6"/>
      <c r="V3" s="6"/>
      <c r="W3" s="6"/>
    </row>
    <row r="4" spans="2:23" customFormat="1" ht="23.25" customHeight="1" x14ac:dyDescent="0.25">
      <c r="B4" s="88" t="s">
        <v>50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27"/>
      <c r="R4" s="27"/>
      <c r="S4" s="27"/>
      <c r="T4" s="27"/>
      <c r="U4" s="6"/>
      <c r="V4" s="6"/>
      <c r="W4" s="6"/>
    </row>
    <row r="5" spans="2:23" s="25" customFormat="1" ht="18" customHeight="1" x14ac:dyDescent="0.25">
      <c r="B5" s="1" t="s">
        <v>89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26"/>
      <c r="R5" s="26"/>
      <c r="S5" s="26"/>
      <c r="T5" s="26"/>
      <c r="U5" s="26"/>
      <c r="V5" s="8"/>
      <c r="W5" s="8"/>
    </row>
    <row r="6" spans="2:23" s="7" customFormat="1" ht="3" customHeight="1" x14ac:dyDescent="0.2">
      <c r="C6" s="37"/>
      <c r="D6" s="37"/>
      <c r="E6" s="37"/>
      <c r="F6" s="37"/>
      <c r="G6" s="23"/>
      <c r="H6" s="22"/>
      <c r="Q6" s="8"/>
      <c r="R6" s="8"/>
      <c r="S6" s="8"/>
      <c r="T6" s="8"/>
      <c r="U6" s="8"/>
      <c r="V6" s="8"/>
      <c r="W6" s="8"/>
    </row>
    <row r="7" spans="2:23" s="7" customFormat="1" ht="15" customHeight="1" thickBot="1" x14ac:dyDescent="0.25">
      <c r="B7" s="89" t="s">
        <v>52</v>
      </c>
      <c r="C7" s="89"/>
      <c r="D7" s="89"/>
      <c r="E7" s="89"/>
      <c r="F7" s="89"/>
      <c r="G7" s="21"/>
      <c r="H7" s="24"/>
      <c r="I7" s="19" t="s">
        <v>68</v>
      </c>
      <c r="J7" s="19"/>
      <c r="K7" s="19"/>
      <c r="L7" s="19"/>
      <c r="M7" s="19"/>
      <c r="N7" s="19"/>
      <c r="O7" s="19"/>
      <c r="P7" s="24"/>
      <c r="Q7" s="8"/>
      <c r="R7" s="8"/>
      <c r="S7" s="8"/>
      <c r="T7" s="8"/>
      <c r="U7" s="8"/>
      <c r="V7" s="8"/>
      <c r="W7" s="8"/>
    </row>
    <row r="8" spans="2:23" s="7" customFormat="1" ht="15" customHeight="1" thickBot="1" x14ac:dyDescent="0.25">
      <c r="B8" s="84" t="s">
        <v>47</v>
      </c>
      <c r="C8" s="84" t="s">
        <v>57</v>
      </c>
      <c r="D8" s="90" t="s">
        <v>53</v>
      </c>
      <c r="E8" s="90"/>
      <c r="F8" s="90"/>
      <c r="G8" s="84" t="s">
        <v>56</v>
      </c>
      <c r="H8" s="36"/>
      <c r="I8" s="78" t="s">
        <v>58</v>
      </c>
      <c r="J8" s="78"/>
      <c r="K8" s="78"/>
      <c r="L8" s="78"/>
      <c r="M8" s="79"/>
      <c r="N8" s="91" t="s">
        <v>65</v>
      </c>
      <c r="O8" s="91" t="s">
        <v>66</v>
      </c>
      <c r="P8" s="93" t="s">
        <v>67</v>
      </c>
      <c r="Q8" s="8"/>
      <c r="R8" s="8"/>
      <c r="S8" s="8"/>
      <c r="T8" s="8"/>
      <c r="U8" s="8"/>
      <c r="V8" s="8"/>
      <c r="W8" s="8"/>
    </row>
    <row r="9" spans="2:23" s="7" customFormat="1" ht="23.25" customHeight="1" x14ac:dyDescent="0.2">
      <c r="B9" s="84"/>
      <c r="C9" s="84"/>
      <c r="D9" s="58" t="s">
        <v>54</v>
      </c>
      <c r="E9" s="58" t="s">
        <v>55</v>
      </c>
      <c r="F9" s="58" t="s">
        <v>51</v>
      </c>
      <c r="G9" s="84"/>
      <c r="H9" s="36"/>
      <c r="I9" s="80"/>
      <c r="J9" s="80"/>
      <c r="K9" s="80"/>
      <c r="L9" s="80"/>
      <c r="M9" s="81"/>
      <c r="N9" s="92"/>
      <c r="O9" s="92"/>
      <c r="P9" s="94"/>
      <c r="Q9" s="8"/>
      <c r="R9" s="8"/>
      <c r="S9" s="8"/>
      <c r="T9" s="8"/>
      <c r="U9" s="8"/>
      <c r="V9" s="8"/>
      <c r="W9" s="8"/>
    </row>
    <row r="10" spans="2:23" s="7" customFormat="1" ht="15" customHeight="1" thickBot="1" x14ac:dyDescent="0.25">
      <c r="B10" s="11" t="s">
        <v>1</v>
      </c>
      <c r="C10" s="40">
        <f>F10+G10</f>
        <v>142673</v>
      </c>
      <c r="D10" s="10">
        <v>4543</v>
      </c>
      <c r="E10" s="10">
        <v>118518</v>
      </c>
      <c r="F10" s="10">
        <f>D10+E10</f>
        <v>123061</v>
      </c>
      <c r="G10" s="10">
        <v>19612</v>
      </c>
      <c r="H10" s="36"/>
      <c r="I10" s="82"/>
      <c r="J10" s="82"/>
      <c r="K10" s="82"/>
      <c r="L10" s="82"/>
      <c r="M10" s="83"/>
      <c r="N10" s="92"/>
      <c r="O10" s="92"/>
      <c r="P10" s="94"/>
      <c r="Q10" s="8"/>
      <c r="R10" s="8"/>
      <c r="S10" s="8"/>
      <c r="T10" s="8"/>
      <c r="U10" s="8"/>
      <c r="V10" s="8"/>
      <c r="W10" s="8"/>
    </row>
    <row r="11" spans="2:23" s="7" customFormat="1" ht="15" customHeight="1" x14ac:dyDescent="0.2">
      <c r="B11" s="11" t="s">
        <v>44</v>
      </c>
      <c r="C11" s="40">
        <f t="shared" ref="C11:C21" si="0">F11+G11</f>
        <v>0</v>
      </c>
      <c r="D11" s="10">
        <v>0</v>
      </c>
      <c r="E11" s="10">
        <v>0</v>
      </c>
      <c r="F11" s="10">
        <f t="shared" ref="F11:F21" si="1">D11+E11</f>
        <v>0</v>
      </c>
      <c r="G11" s="10">
        <v>0</v>
      </c>
      <c r="H11" s="36"/>
      <c r="I11" s="93" t="s">
        <v>59</v>
      </c>
      <c r="J11" s="79"/>
      <c r="K11" s="102" t="s">
        <v>60</v>
      </c>
      <c r="L11" s="96" t="s">
        <v>61</v>
      </c>
      <c r="M11" s="97"/>
      <c r="N11" s="64">
        <v>5742</v>
      </c>
      <c r="O11" s="64">
        <v>4543</v>
      </c>
      <c r="P11" s="65">
        <f>(O11/N11)-1</f>
        <v>-0.20881226053639845</v>
      </c>
      <c r="Q11" s="8"/>
      <c r="R11" s="8"/>
      <c r="S11" s="8"/>
      <c r="T11" s="8"/>
      <c r="U11" s="8"/>
      <c r="V11" s="8"/>
      <c r="W11" s="8"/>
    </row>
    <row r="12" spans="2:23" s="7" customFormat="1" ht="15" customHeight="1" x14ac:dyDescent="0.2">
      <c r="B12" s="11" t="s">
        <v>43</v>
      </c>
      <c r="C12" s="40">
        <f t="shared" si="0"/>
        <v>0</v>
      </c>
      <c r="D12" s="10">
        <v>0</v>
      </c>
      <c r="E12" s="10">
        <v>0</v>
      </c>
      <c r="F12" s="10">
        <f t="shared" si="1"/>
        <v>0</v>
      </c>
      <c r="G12" s="10">
        <v>0</v>
      </c>
      <c r="H12" s="36"/>
      <c r="I12" s="94"/>
      <c r="J12" s="81"/>
      <c r="K12" s="103"/>
      <c r="L12" s="98" t="s">
        <v>62</v>
      </c>
      <c r="M12" s="99"/>
      <c r="N12" s="64">
        <v>199852</v>
      </c>
      <c r="O12" s="64">
        <v>118518</v>
      </c>
      <c r="P12" s="65">
        <f>(O12/N12)-1</f>
        <v>-0.40697115865740652</v>
      </c>
      <c r="Q12" s="8"/>
      <c r="R12" s="8"/>
      <c r="S12" s="8"/>
      <c r="T12" s="8"/>
      <c r="U12" s="8"/>
      <c r="V12" s="8"/>
      <c r="W12" s="8"/>
    </row>
    <row r="13" spans="2:23" s="7" customFormat="1" ht="15" customHeight="1" thickBot="1" x14ac:dyDescent="0.25">
      <c r="B13" s="11" t="s">
        <v>42</v>
      </c>
      <c r="C13" s="40">
        <f t="shared" si="0"/>
        <v>0</v>
      </c>
      <c r="D13" s="10">
        <v>0</v>
      </c>
      <c r="E13" s="10">
        <v>0</v>
      </c>
      <c r="F13" s="10">
        <f t="shared" si="1"/>
        <v>0</v>
      </c>
      <c r="G13" s="10">
        <v>0</v>
      </c>
      <c r="H13" s="36"/>
      <c r="I13" s="94"/>
      <c r="J13" s="81"/>
      <c r="K13" s="104"/>
      <c r="L13" s="100" t="s">
        <v>63</v>
      </c>
      <c r="M13" s="101"/>
      <c r="N13" s="66">
        <f>N11+N12</f>
        <v>205594</v>
      </c>
      <c r="O13" s="66">
        <f>O11+O12</f>
        <v>123061</v>
      </c>
      <c r="P13" s="67">
        <f>(O13/N13)-1</f>
        <v>-0.40143681235833728</v>
      </c>
      <c r="Q13" s="8"/>
      <c r="R13" s="8"/>
      <c r="S13" s="8"/>
      <c r="T13" s="8"/>
      <c r="U13" s="8"/>
      <c r="V13" s="8"/>
      <c r="W13" s="8"/>
    </row>
    <row r="14" spans="2:23" s="7" customFormat="1" ht="15" customHeight="1" thickBot="1" x14ac:dyDescent="0.25">
      <c r="B14" s="11" t="s">
        <v>41</v>
      </c>
      <c r="C14" s="40">
        <f t="shared" si="0"/>
        <v>0</v>
      </c>
      <c r="D14" s="10">
        <v>0</v>
      </c>
      <c r="E14" s="10">
        <v>0</v>
      </c>
      <c r="F14" s="10">
        <f t="shared" si="1"/>
        <v>0</v>
      </c>
      <c r="G14" s="10">
        <v>0</v>
      </c>
      <c r="H14" s="36"/>
      <c r="I14" s="94"/>
      <c r="J14" s="81"/>
      <c r="K14" s="105" t="s">
        <v>64</v>
      </c>
      <c r="L14" s="106"/>
      <c r="M14" s="106"/>
      <c r="N14" s="66">
        <v>33092</v>
      </c>
      <c r="O14" s="66">
        <v>19612</v>
      </c>
      <c r="P14" s="67">
        <f>(O14/N14)-1</f>
        <v>-0.40734920826785925</v>
      </c>
      <c r="Q14" s="8"/>
      <c r="R14" s="8"/>
      <c r="S14" s="8"/>
      <c r="T14" s="8"/>
      <c r="U14" s="8"/>
      <c r="V14" s="8"/>
      <c r="W14" s="8"/>
    </row>
    <row r="15" spans="2:23" s="7" customFormat="1" ht="15" customHeight="1" thickBot="1" x14ac:dyDescent="0.25">
      <c r="B15" s="11" t="s">
        <v>40</v>
      </c>
      <c r="C15" s="40">
        <f t="shared" si="0"/>
        <v>0</v>
      </c>
      <c r="D15" s="10">
        <v>0</v>
      </c>
      <c r="E15" s="10">
        <v>0</v>
      </c>
      <c r="F15" s="10">
        <f t="shared" si="1"/>
        <v>0</v>
      </c>
      <c r="G15" s="10">
        <v>0</v>
      </c>
      <c r="H15" s="36"/>
      <c r="I15" s="109"/>
      <c r="J15" s="83"/>
      <c r="K15" s="107" t="s">
        <v>23</v>
      </c>
      <c r="L15" s="108"/>
      <c r="M15" s="108"/>
      <c r="N15" s="66">
        <f>N13+N14</f>
        <v>238686</v>
      </c>
      <c r="O15" s="66">
        <f>O13+O14</f>
        <v>142673</v>
      </c>
      <c r="P15" s="67">
        <f>(O15/N15)-1</f>
        <v>-0.40225652111979759</v>
      </c>
      <c r="Q15" s="8"/>
      <c r="R15" s="8"/>
      <c r="S15" s="8"/>
      <c r="T15" s="8"/>
      <c r="U15" s="8"/>
      <c r="V15" s="8"/>
      <c r="W15" s="8"/>
    </row>
    <row r="16" spans="2:23" s="7" customFormat="1" ht="15" customHeight="1" x14ac:dyDescent="0.2">
      <c r="B16" s="11" t="s">
        <v>39</v>
      </c>
      <c r="C16" s="40">
        <f t="shared" si="0"/>
        <v>0</v>
      </c>
      <c r="D16" s="10">
        <v>0</v>
      </c>
      <c r="E16" s="10">
        <v>0</v>
      </c>
      <c r="F16" s="10">
        <f t="shared" si="1"/>
        <v>0</v>
      </c>
      <c r="G16" s="10">
        <v>0</v>
      </c>
      <c r="H16" s="36"/>
      <c r="I16" s="24"/>
      <c r="J16" s="24"/>
      <c r="K16" s="24"/>
      <c r="L16" s="24"/>
      <c r="M16" s="24"/>
      <c r="N16" s="24"/>
      <c r="O16" s="24"/>
      <c r="P16" s="24"/>
      <c r="Q16" s="8"/>
      <c r="R16" s="8"/>
      <c r="S16" s="8"/>
      <c r="T16" s="8"/>
      <c r="U16" s="8"/>
      <c r="V16" s="8"/>
      <c r="W16" s="8"/>
    </row>
    <row r="17" spans="2:23" s="7" customFormat="1" ht="15" customHeight="1" x14ac:dyDescent="0.2">
      <c r="B17" s="11" t="s">
        <v>38</v>
      </c>
      <c r="C17" s="40">
        <f t="shared" si="0"/>
        <v>0</v>
      </c>
      <c r="D17" s="10">
        <v>0</v>
      </c>
      <c r="E17" s="10">
        <v>0</v>
      </c>
      <c r="F17" s="10">
        <f t="shared" si="1"/>
        <v>0</v>
      </c>
      <c r="G17" s="10">
        <v>0</v>
      </c>
      <c r="H17" s="36"/>
      <c r="I17" s="24"/>
      <c r="J17" s="24"/>
      <c r="K17" s="24"/>
      <c r="L17" s="24"/>
      <c r="M17" s="24"/>
      <c r="N17" s="24"/>
      <c r="O17" s="24"/>
      <c r="P17" s="24"/>
      <c r="Q17" s="8"/>
      <c r="R17" s="8"/>
      <c r="S17" s="8"/>
      <c r="T17" s="8"/>
      <c r="U17" s="8"/>
      <c r="V17" s="8"/>
      <c r="W17" s="8"/>
    </row>
    <row r="18" spans="2:23" s="7" customFormat="1" ht="15" customHeight="1" x14ac:dyDescent="0.2">
      <c r="B18" s="11" t="s">
        <v>45</v>
      </c>
      <c r="C18" s="40">
        <f t="shared" si="0"/>
        <v>0</v>
      </c>
      <c r="D18" s="10">
        <v>0</v>
      </c>
      <c r="E18" s="10">
        <v>0</v>
      </c>
      <c r="F18" s="10">
        <f t="shared" si="1"/>
        <v>0</v>
      </c>
      <c r="G18" s="10">
        <v>0</v>
      </c>
      <c r="H18" s="36"/>
      <c r="I18" s="24"/>
      <c r="J18" s="24"/>
      <c r="K18" s="24"/>
      <c r="L18" s="24"/>
      <c r="M18" s="24"/>
      <c r="N18" s="38"/>
      <c r="O18" s="24"/>
      <c r="P18" s="24"/>
      <c r="Q18" s="8"/>
      <c r="R18" s="8"/>
      <c r="S18" s="8"/>
      <c r="T18" s="8"/>
      <c r="U18" s="8"/>
      <c r="V18" s="8"/>
      <c r="W18" s="8"/>
    </row>
    <row r="19" spans="2:23" s="7" customFormat="1" ht="15" customHeight="1" x14ac:dyDescent="0.2">
      <c r="B19" s="11" t="s">
        <v>37</v>
      </c>
      <c r="C19" s="40">
        <f t="shared" si="0"/>
        <v>0</v>
      </c>
      <c r="D19" s="10">
        <v>0</v>
      </c>
      <c r="E19" s="10">
        <v>0</v>
      </c>
      <c r="F19" s="10">
        <f t="shared" si="1"/>
        <v>0</v>
      </c>
      <c r="G19" s="10">
        <v>0</v>
      </c>
      <c r="H19" s="36"/>
      <c r="I19" s="24"/>
      <c r="J19" s="24"/>
      <c r="K19" s="24"/>
      <c r="L19" s="24"/>
      <c r="M19" s="24"/>
      <c r="N19" s="24"/>
      <c r="O19" s="38"/>
      <c r="P19" s="24"/>
      <c r="Q19" s="8"/>
      <c r="R19" s="8"/>
      <c r="S19" s="8"/>
      <c r="T19" s="8"/>
      <c r="U19" s="8"/>
      <c r="V19" s="8"/>
      <c r="W19" s="8"/>
    </row>
    <row r="20" spans="2:23" s="7" customFormat="1" ht="15" customHeight="1" x14ac:dyDescent="0.2">
      <c r="B20" s="11" t="s">
        <v>36</v>
      </c>
      <c r="C20" s="40">
        <f t="shared" si="0"/>
        <v>0</v>
      </c>
      <c r="D20" s="10">
        <v>0</v>
      </c>
      <c r="E20" s="10">
        <v>0</v>
      </c>
      <c r="F20" s="10">
        <f t="shared" si="1"/>
        <v>0</v>
      </c>
      <c r="G20" s="10">
        <v>0</v>
      </c>
      <c r="H20" s="36"/>
      <c r="I20" s="24"/>
      <c r="J20" s="24"/>
      <c r="K20" s="24"/>
      <c r="L20" s="24"/>
      <c r="M20" s="24"/>
      <c r="N20" s="24"/>
      <c r="O20" s="24"/>
      <c r="P20" s="24"/>
      <c r="Q20" s="8"/>
      <c r="R20" s="8"/>
      <c r="S20" s="8"/>
      <c r="T20" s="8"/>
      <c r="U20" s="8"/>
      <c r="V20" s="8"/>
      <c r="W20" s="8"/>
    </row>
    <row r="21" spans="2:23" s="7" customFormat="1" ht="15" customHeight="1" thickBot="1" x14ac:dyDescent="0.25">
      <c r="B21" s="11" t="s">
        <v>35</v>
      </c>
      <c r="C21" s="40">
        <f t="shared" si="0"/>
        <v>0</v>
      </c>
      <c r="D21" s="10">
        <v>0</v>
      </c>
      <c r="E21" s="10">
        <v>0</v>
      </c>
      <c r="F21" s="10">
        <f t="shared" si="1"/>
        <v>0</v>
      </c>
      <c r="G21" s="10">
        <v>0</v>
      </c>
      <c r="H21" s="36"/>
      <c r="I21" s="24"/>
      <c r="J21" s="24"/>
      <c r="K21" s="24"/>
      <c r="L21" s="24"/>
      <c r="M21" s="24"/>
      <c r="N21" s="24"/>
      <c r="O21" s="24"/>
      <c r="P21" s="24"/>
      <c r="Q21" s="8"/>
      <c r="R21" s="8"/>
      <c r="S21" s="8"/>
      <c r="T21" s="8"/>
      <c r="U21" s="8"/>
      <c r="V21" s="8"/>
      <c r="W21" s="8"/>
    </row>
    <row r="22" spans="2:23" s="7" customFormat="1" ht="15" customHeight="1" x14ac:dyDescent="0.2">
      <c r="B22" s="62" t="s">
        <v>23</v>
      </c>
      <c r="C22" s="63">
        <f>SUM(C10:C21)</f>
        <v>142673</v>
      </c>
      <c r="D22" s="59">
        <f t="shared" ref="D22:F22" si="2">SUM(D10:D21)</f>
        <v>4543</v>
      </c>
      <c r="E22" s="60">
        <f t="shared" si="2"/>
        <v>118518</v>
      </c>
      <c r="F22" s="61">
        <f t="shared" si="2"/>
        <v>123061</v>
      </c>
      <c r="G22" s="63">
        <f>SUM(G10:G21)</f>
        <v>19612</v>
      </c>
      <c r="H22" s="36"/>
      <c r="I22" s="24"/>
      <c r="J22" s="24"/>
      <c r="K22" s="24"/>
      <c r="L22" s="24"/>
      <c r="M22" s="24"/>
      <c r="N22" s="24"/>
      <c r="O22" s="24"/>
      <c r="P22" s="24"/>
      <c r="Q22" s="8"/>
      <c r="R22" s="8"/>
      <c r="S22" s="8"/>
      <c r="T22" s="8"/>
      <c r="U22" s="8"/>
      <c r="V22" s="8"/>
      <c r="W22" s="8"/>
    </row>
    <row r="23" spans="2:23" s="7" customFormat="1" ht="15" customHeight="1" thickBot="1" x14ac:dyDescent="0.25">
      <c r="B23" s="70" t="s">
        <v>34</v>
      </c>
      <c r="C23" s="71">
        <f>SUM(F23+G23)</f>
        <v>1</v>
      </c>
      <c r="D23" s="72">
        <f>D22/F22</f>
        <v>3.6916651091734996E-2</v>
      </c>
      <c r="E23" s="73">
        <f>E22/F22</f>
        <v>0.96308334890826497</v>
      </c>
      <c r="F23" s="74">
        <f>F22/C22</f>
        <v>0.86253881252935038</v>
      </c>
      <c r="G23" s="75">
        <f>G22/C22</f>
        <v>0.13746118747064967</v>
      </c>
      <c r="H23" s="36"/>
      <c r="I23" s="24"/>
      <c r="J23" s="24"/>
      <c r="K23" s="24"/>
      <c r="L23" s="24"/>
      <c r="M23" s="24"/>
      <c r="N23" s="24"/>
      <c r="O23" s="24"/>
      <c r="P23" s="24"/>
      <c r="Q23" s="8"/>
      <c r="R23" s="8"/>
      <c r="S23" s="8"/>
      <c r="T23" s="8"/>
      <c r="U23" s="8"/>
      <c r="V23" s="8"/>
      <c r="W23" s="8"/>
    </row>
    <row r="24" spans="2:23" s="7" customFormat="1" ht="15" customHeight="1" x14ac:dyDescent="0.2">
      <c r="B24" s="15"/>
      <c r="C24" s="10"/>
      <c r="D24" s="32"/>
      <c r="E24" s="32"/>
      <c r="F24" s="20"/>
      <c r="G24" s="20"/>
      <c r="H24" s="36"/>
      <c r="I24" s="24"/>
      <c r="J24" s="24"/>
      <c r="K24" s="24"/>
      <c r="L24" s="24"/>
      <c r="M24" s="24"/>
      <c r="N24" s="24"/>
      <c r="O24" s="24"/>
      <c r="P24" s="24"/>
      <c r="Q24" s="8"/>
      <c r="R24" s="8"/>
      <c r="S24" s="8"/>
      <c r="T24" s="8"/>
      <c r="U24" s="8"/>
      <c r="V24" s="8"/>
      <c r="W24" s="8"/>
    </row>
    <row r="25" spans="2:23" s="7" customFormat="1" ht="15" customHeight="1" x14ac:dyDescent="0.2">
      <c r="B25" s="15"/>
      <c r="C25" s="10"/>
      <c r="D25" s="32"/>
      <c r="E25" s="32"/>
      <c r="F25" s="20"/>
      <c r="G25" s="20"/>
      <c r="H25" s="36"/>
      <c r="I25" s="24"/>
      <c r="J25" s="24"/>
      <c r="K25" s="24"/>
      <c r="L25" s="24"/>
      <c r="M25" s="24"/>
      <c r="N25" s="24"/>
      <c r="O25" s="24"/>
      <c r="P25" s="24"/>
      <c r="Q25" s="8"/>
      <c r="R25" s="8"/>
      <c r="S25" s="8"/>
      <c r="T25" s="8"/>
      <c r="U25" s="8"/>
      <c r="V25" s="8"/>
      <c r="W25" s="8"/>
    </row>
    <row r="26" spans="2:23" s="7" customFormat="1" ht="15" customHeight="1" x14ac:dyDescent="0.2">
      <c r="B26" s="15"/>
      <c r="C26" s="10"/>
      <c r="D26" s="32"/>
      <c r="E26" s="32"/>
      <c r="F26" s="20"/>
      <c r="G26" s="20"/>
      <c r="H26" s="36"/>
      <c r="I26" s="24"/>
      <c r="J26" s="24"/>
      <c r="K26" s="24"/>
      <c r="L26" s="24"/>
      <c r="M26" s="24"/>
      <c r="N26" s="24"/>
      <c r="O26" s="24"/>
      <c r="P26" s="24"/>
      <c r="Q26" s="8"/>
      <c r="R26" s="8"/>
      <c r="S26" s="8"/>
      <c r="T26" s="8"/>
      <c r="U26" s="8"/>
      <c r="V26" s="8"/>
      <c r="W26" s="8"/>
    </row>
    <row r="27" spans="2:23" s="7" customFormat="1" ht="13.5" customHeight="1" x14ac:dyDescent="0.2">
      <c r="C27" s="34"/>
      <c r="D27" s="34"/>
      <c r="E27" s="34"/>
      <c r="F27" s="34"/>
      <c r="Q27" s="8"/>
      <c r="R27" s="8"/>
      <c r="S27" s="8"/>
      <c r="T27" s="8"/>
      <c r="U27" s="8"/>
      <c r="V27" s="8"/>
      <c r="W27" s="8"/>
    </row>
    <row r="28" spans="2:23" s="7" customFormat="1" ht="13.5" customHeight="1" x14ac:dyDescent="0.2">
      <c r="C28" s="34"/>
      <c r="D28" s="34"/>
      <c r="E28" s="34"/>
      <c r="F28" s="34"/>
      <c r="Q28" s="8"/>
      <c r="R28" s="8"/>
      <c r="S28" s="8"/>
      <c r="T28" s="8"/>
      <c r="U28" s="8"/>
      <c r="V28" s="8"/>
      <c r="W28" s="8"/>
    </row>
    <row r="29" spans="2:23" s="7" customFormat="1" ht="13.5" customHeight="1" x14ac:dyDescent="0.2">
      <c r="C29" s="34"/>
      <c r="D29" s="34"/>
      <c r="E29" s="34"/>
      <c r="F29" s="34"/>
      <c r="Q29" s="8"/>
      <c r="R29" s="8"/>
      <c r="S29" s="8"/>
      <c r="T29" s="8"/>
      <c r="U29" s="8"/>
      <c r="V29" s="8"/>
      <c r="W29" s="8"/>
    </row>
    <row r="30" spans="2:23" s="25" customFormat="1" ht="18" customHeight="1" x14ac:dyDescent="0.25">
      <c r="B30" s="1" t="s">
        <v>90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6"/>
      <c r="R30" s="26"/>
      <c r="S30" s="26"/>
      <c r="T30" s="26"/>
      <c r="U30" s="26"/>
      <c r="V30" s="8"/>
      <c r="W30" s="8"/>
    </row>
    <row r="31" spans="2:23" s="7" customFormat="1" ht="4.5" customHeight="1" x14ac:dyDescent="0.2">
      <c r="C31" s="34"/>
      <c r="D31" s="34"/>
      <c r="E31" s="34"/>
      <c r="F31" s="34"/>
      <c r="Q31" s="8"/>
      <c r="R31" s="8"/>
      <c r="S31" s="8"/>
      <c r="T31" s="8"/>
      <c r="U31" s="8"/>
      <c r="V31" s="8"/>
      <c r="W31" s="8"/>
    </row>
    <row r="32" spans="2:23" s="30" customFormat="1" ht="25.5" customHeight="1" x14ac:dyDescent="0.2">
      <c r="B32" s="95" t="s">
        <v>69</v>
      </c>
      <c r="C32" s="95"/>
      <c r="D32" s="95"/>
      <c r="E32" s="95"/>
      <c r="F32" s="95"/>
      <c r="G32" s="51"/>
      <c r="H32" s="51"/>
      <c r="I32" s="44"/>
      <c r="J32" s="44"/>
    </row>
    <row r="33" spans="2:16" s="30" customFormat="1" ht="15" customHeight="1" x14ac:dyDescent="0.2">
      <c r="B33" s="68" t="s">
        <v>47</v>
      </c>
      <c r="C33" s="68" t="s">
        <v>49</v>
      </c>
      <c r="D33" s="68" t="s">
        <v>48</v>
      </c>
      <c r="E33" s="68" t="s">
        <v>23</v>
      </c>
      <c r="F33" s="68" t="s">
        <v>0</v>
      </c>
      <c r="G33" s="29"/>
      <c r="H33" s="29"/>
    </row>
    <row r="34" spans="2:16" s="30" customFormat="1" ht="15" customHeight="1" x14ac:dyDescent="0.2">
      <c r="B34" s="11" t="s">
        <v>1</v>
      </c>
      <c r="C34" s="39">
        <v>3884</v>
      </c>
      <c r="D34" s="10">
        <v>659</v>
      </c>
      <c r="E34" s="14">
        <f>C34+D34</f>
        <v>4543</v>
      </c>
      <c r="F34" s="14">
        <f>E35/E34</f>
        <v>0</v>
      </c>
      <c r="G34" s="14"/>
      <c r="H34" s="20"/>
    </row>
    <row r="35" spans="2:16" s="30" customFormat="1" ht="15" customHeight="1" x14ac:dyDescent="0.2">
      <c r="B35" s="11" t="s">
        <v>44</v>
      </c>
      <c r="C35" s="40"/>
      <c r="D35" s="10"/>
      <c r="E35" s="14"/>
      <c r="F35" s="14"/>
      <c r="G35" s="14"/>
      <c r="H35" s="20"/>
    </row>
    <row r="36" spans="2:16" s="30" customFormat="1" ht="15" customHeight="1" x14ac:dyDescent="0.2">
      <c r="B36" s="11" t="s">
        <v>43</v>
      </c>
      <c r="C36" s="40"/>
      <c r="D36" s="10"/>
      <c r="E36" s="14"/>
      <c r="F36" s="14"/>
      <c r="G36" s="14"/>
      <c r="H36" s="20"/>
    </row>
    <row r="37" spans="2:16" s="30" customFormat="1" ht="15" customHeight="1" x14ac:dyDescent="0.2">
      <c r="B37" s="11" t="s">
        <v>42</v>
      </c>
      <c r="C37" s="40"/>
      <c r="D37" s="10"/>
      <c r="E37" s="14"/>
      <c r="F37" s="14"/>
      <c r="G37" s="14"/>
      <c r="H37" s="20"/>
    </row>
    <row r="38" spans="2:16" s="30" customFormat="1" ht="15" customHeight="1" x14ac:dyDescent="0.2">
      <c r="B38" s="11" t="s">
        <v>41</v>
      </c>
      <c r="C38" s="40"/>
      <c r="D38" s="10"/>
      <c r="E38" s="14"/>
      <c r="F38" s="14"/>
      <c r="G38" s="14"/>
      <c r="H38" s="20"/>
    </row>
    <row r="39" spans="2:16" s="30" customFormat="1" ht="15" customHeight="1" x14ac:dyDescent="0.2">
      <c r="B39" s="11" t="s">
        <v>40</v>
      </c>
      <c r="C39" s="40"/>
      <c r="D39" s="10"/>
      <c r="E39" s="14"/>
      <c r="F39" s="14"/>
      <c r="G39" s="14"/>
      <c r="H39" s="20"/>
      <c r="O39" s="56" t="s">
        <v>49</v>
      </c>
      <c r="P39" s="56" t="s">
        <v>48</v>
      </c>
    </row>
    <row r="40" spans="2:16" s="30" customFormat="1" ht="15" customHeight="1" x14ac:dyDescent="0.2">
      <c r="B40" s="11" t="s">
        <v>39</v>
      </c>
      <c r="C40" s="40"/>
      <c r="D40" s="10"/>
      <c r="E40" s="14"/>
      <c r="F40" s="14"/>
      <c r="G40" s="14"/>
      <c r="H40" s="20"/>
      <c r="O40" s="85">
        <f>C47</f>
        <v>0.85494166850099051</v>
      </c>
      <c r="P40" s="85">
        <f>D47</f>
        <v>0.14505833149900946</v>
      </c>
    </row>
    <row r="41" spans="2:16" s="30" customFormat="1" ht="15" customHeight="1" x14ac:dyDescent="0.2">
      <c r="B41" s="11" t="s">
        <v>38</v>
      </c>
      <c r="C41" s="40"/>
      <c r="D41" s="10"/>
      <c r="E41" s="14"/>
      <c r="F41" s="14"/>
      <c r="G41" s="14"/>
      <c r="H41" s="20"/>
      <c r="O41" s="85"/>
      <c r="P41" s="86"/>
    </row>
    <row r="42" spans="2:16" s="30" customFormat="1" ht="15" customHeight="1" x14ac:dyDescent="0.2">
      <c r="B42" s="11" t="s">
        <v>45</v>
      </c>
      <c r="C42" s="40"/>
      <c r="D42" s="10"/>
      <c r="E42" s="14"/>
      <c r="F42" s="14"/>
      <c r="G42" s="14"/>
      <c r="H42" s="20"/>
    </row>
    <row r="43" spans="2:16" s="30" customFormat="1" ht="15" customHeight="1" x14ac:dyDescent="0.2">
      <c r="B43" s="11" t="s">
        <v>37</v>
      </c>
      <c r="C43" s="40"/>
      <c r="D43" s="10"/>
      <c r="E43" s="14"/>
      <c r="F43" s="14"/>
      <c r="G43" s="14"/>
      <c r="H43" s="20"/>
    </row>
    <row r="44" spans="2:16" s="30" customFormat="1" ht="15" customHeight="1" x14ac:dyDescent="0.2">
      <c r="B44" s="11" t="s">
        <v>36</v>
      </c>
      <c r="C44" s="40"/>
      <c r="D44" s="10"/>
      <c r="E44" s="14"/>
      <c r="F44" s="14"/>
      <c r="G44" s="31"/>
      <c r="H44" s="45"/>
    </row>
    <row r="45" spans="2:16" s="30" customFormat="1" ht="15" customHeight="1" x14ac:dyDescent="0.2">
      <c r="B45" s="11" t="s">
        <v>35</v>
      </c>
      <c r="C45" s="40"/>
      <c r="D45" s="10"/>
      <c r="E45" s="14"/>
      <c r="F45" s="14"/>
    </row>
    <row r="46" spans="2:16" s="30" customFormat="1" ht="15" customHeight="1" x14ac:dyDescent="0.2">
      <c r="B46" s="62" t="s">
        <v>23</v>
      </c>
      <c r="C46" s="63">
        <f>SUM(C34:C45)</f>
        <v>3884</v>
      </c>
      <c r="D46" s="63">
        <f t="shared" ref="D46" si="3">SUM(D34:D45)</f>
        <v>659</v>
      </c>
      <c r="E46" s="63">
        <f>SUM(E34:E45)</f>
        <v>4543</v>
      </c>
      <c r="F46" s="63">
        <f t="shared" ref="F46" si="4">SUM(F34:F45)</f>
        <v>0</v>
      </c>
      <c r="G46" s="4"/>
      <c r="H46" s="46"/>
      <c r="I46" s="46"/>
      <c r="J46" s="46"/>
      <c r="K46" s="46"/>
      <c r="L46" s="46"/>
    </row>
    <row r="47" spans="2:16" s="30" customFormat="1" ht="15" customHeight="1" x14ac:dyDescent="0.2">
      <c r="B47" s="70" t="s">
        <v>34</v>
      </c>
      <c r="C47" s="71">
        <f>C46/E46</f>
        <v>0.85494166850099051</v>
      </c>
      <c r="D47" s="71">
        <f>D46/E46</f>
        <v>0.14505833149900946</v>
      </c>
      <c r="E47" s="71">
        <f>E46/E46</f>
        <v>1</v>
      </c>
      <c r="F47" s="55"/>
      <c r="G47" s="29"/>
      <c r="H47" s="29"/>
      <c r="I47" s="29"/>
      <c r="J47" s="29"/>
      <c r="K47" s="29"/>
      <c r="L47" s="29"/>
    </row>
    <row r="48" spans="2:16" s="30" customFormat="1" ht="15" customHeight="1" x14ac:dyDescent="0.2">
      <c r="B48" s="11"/>
      <c r="C48" s="10"/>
      <c r="D48" s="10"/>
      <c r="E48" s="10"/>
      <c r="F48" s="10"/>
      <c r="G48" s="10"/>
      <c r="H48" s="10"/>
      <c r="I48" s="10"/>
      <c r="J48" s="10"/>
      <c r="K48" s="14"/>
      <c r="L48" s="14"/>
    </row>
    <row r="49" spans="2:17" s="30" customFormat="1" ht="15" customHeight="1" x14ac:dyDescent="0.2">
      <c r="B49" s="57" t="s">
        <v>71</v>
      </c>
      <c r="C49" s="57"/>
      <c r="D49" s="57"/>
      <c r="E49" s="57"/>
      <c r="F49" s="57"/>
      <c r="G49" s="10"/>
      <c r="H49" s="10"/>
      <c r="I49" s="10"/>
      <c r="J49" s="10"/>
      <c r="K49" s="14"/>
      <c r="L49" s="14"/>
    </row>
    <row r="50" spans="2:17" s="30" customFormat="1" ht="24.75" customHeight="1" x14ac:dyDescent="0.2">
      <c r="B50" s="68" t="s">
        <v>47</v>
      </c>
      <c r="C50" s="68" t="s">
        <v>27</v>
      </c>
      <c r="D50" s="68" t="s">
        <v>28</v>
      </c>
      <c r="E50" s="68" t="s">
        <v>29</v>
      </c>
      <c r="F50" s="68" t="s">
        <v>30</v>
      </c>
      <c r="G50" s="68" t="s">
        <v>70</v>
      </c>
      <c r="H50" s="68" t="s">
        <v>31</v>
      </c>
      <c r="I50" s="68" t="s">
        <v>46</v>
      </c>
      <c r="J50" s="68" t="s">
        <v>32</v>
      </c>
      <c r="K50" s="68" t="s">
        <v>23</v>
      </c>
      <c r="L50" s="68"/>
    </row>
    <row r="51" spans="2:17" s="30" customFormat="1" ht="15" customHeight="1" x14ac:dyDescent="0.2">
      <c r="B51" s="11" t="s">
        <v>1</v>
      </c>
      <c r="C51" s="39">
        <v>0</v>
      </c>
      <c r="D51" s="10">
        <v>7</v>
      </c>
      <c r="E51" s="10">
        <v>25</v>
      </c>
      <c r="F51" s="10">
        <v>56</v>
      </c>
      <c r="G51" s="10">
        <v>1077</v>
      </c>
      <c r="H51" s="10">
        <v>2877</v>
      </c>
      <c r="I51" s="10">
        <v>157</v>
      </c>
      <c r="J51" s="10">
        <v>344</v>
      </c>
      <c r="K51" s="14">
        <f>SUM(C51:J51)</f>
        <v>4543</v>
      </c>
      <c r="L51" s="14"/>
    </row>
    <row r="52" spans="2:17" s="30" customFormat="1" ht="15" customHeight="1" x14ac:dyDescent="0.2">
      <c r="B52" s="11" t="s">
        <v>44</v>
      </c>
      <c r="C52" s="39"/>
      <c r="D52" s="10"/>
      <c r="E52" s="10"/>
      <c r="F52" s="10"/>
      <c r="G52" s="10"/>
      <c r="H52" s="10"/>
      <c r="I52" s="10"/>
      <c r="J52" s="10"/>
      <c r="K52" s="14">
        <f t="shared" ref="K52:K62" si="5">SUM(C52:I52)</f>
        <v>0</v>
      </c>
      <c r="L52" s="14"/>
    </row>
    <row r="53" spans="2:17" s="30" customFormat="1" ht="15" customHeight="1" x14ac:dyDescent="0.2">
      <c r="B53" s="11" t="s">
        <v>43</v>
      </c>
      <c r="C53" s="39"/>
      <c r="D53" s="10"/>
      <c r="E53" s="10"/>
      <c r="F53" s="10"/>
      <c r="G53" s="10"/>
      <c r="H53" s="10"/>
      <c r="I53" s="10"/>
      <c r="J53" s="10"/>
      <c r="K53" s="14">
        <f t="shared" si="5"/>
        <v>0</v>
      </c>
      <c r="L53" s="14"/>
    </row>
    <row r="54" spans="2:17" s="30" customFormat="1" ht="15" customHeight="1" x14ac:dyDescent="0.2">
      <c r="B54" s="11" t="s">
        <v>42</v>
      </c>
      <c r="C54" s="39"/>
      <c r="D54" s="10"/>
      <c r="E54" s="10"/>
      <c r="F54" s="10"/>
      <c r="G54" s="10"/>
      <c r="H54" s="10"/>
      <c r="I54" s="10"/>
      <c r="J54" s="10"/>
      <c r="K54" s="14">
        <f t="shared" si="5"/>
        <v>0</v>
      </c>
      <c r="L54" s="14"/>
    </row>
    <row r="55" spans="2:17" s="30" customFormat="1" ht="15" customHeight="1" x14ac:dyDescent="0.2">
      <c r="B55" s="11" t="s">
        <v>41</v>
      </c>
      <c r="C55" s="39"/>
      <c r="D55" s="10"/>
      <c r="E55" s="10"/>
      <c r="F55" s="10"/>
      <c r="G55" s="10"/>
      <c r="H55" s="10"/>
      <c r="I55" s="10"/>
      <c r="J55" s="10"/>
      <c r="K55" s="14">
        <f t="shared" si="5"/>
        <v>0</v>
      </c>
      <c r="L55" s="14"/>
    </row>
    <row r="56" spans="2:17" s="30" customFormat="1" ht="15" customHeight="1" x14ac:dyDescent="0.2">
      <c r="B56" s="11" t="s">
        <v>40</v>
      </c>
      <c r="C56" s="39"/>
      <c r="D56" s="10"/>
      <c r="E56" s="10"/>
      <c r="F56" s="10"/>
      <c r="G56" s="10"/>
      <c r="H56" s="10"/>
      <c r="I56" s="10"/>
      <c r="J56" s="10"/>
      <c r="K56" s="14">
        <f t="shared" si="5"/>
        <v>0</v>
      </c>
      <c r="L56" s="14"/>
    </row>
    <row r="57" spans="2:17" s="30" customFormat="1" ht="15" customHeight="1" x14ac:dyDescent="0.2">
      <c r="B57" s="11" t="s">
        <v>39</v>
      </c>
      <c r="C57" s="39"/>
      <c r="D57" s="10"/>
      <c r="E57" s="10"/>
      <c r="F57" s="10"/>
      <c r="G57" s="10"/>
      <c r="H57" s="10"/>
      <c r="I57" s="10"/>
      <c r="J57" s="10"/>
      <c r="K57" s="14">
        <f t="shared" si="5"/>
        <v>0</v>
      </c>
      <c r="L57" s="14"/>
    </row>
    <row r="58" spans="2:17" s="30" customFormat="1" ht="15" customHeight="1" x14ac:dyDescent="0.2">
      <c r="B58" s="11" t="s">
        <v>38</v>
      </c>
      <c r="C58" s="39"/>
      <c r="D58" s="10"/>
      <c r="E58" s="10"/>
      <c r="F58" s="10"/>
      <c r="G58" s="10"/>
      <c r="H58" s="10"/>
      <c r="I58" s="10"/>
      <c r="J58" s="10"/>
      <c r="K58" s="14">
        <f t="shared" si="5"/>
        <v>0</v>
      </c>
      <c r="L58" s="14"/>
    </row>
    <row r="59" spans="2:17" s="30" customFormat="1" ht="15" customHeight="1" x14ac:dyDescent="0.2">
      <c r="B59" s="11" t="s">
        <v>45</v>
      </c>
      <c r="C59" s="39"/>
      <c r="D59" s="10"/>
      <c r="E59" s="10"/>
      <c r="F59" s="10"/>
      <c r="G59" s="10"/>
      <c r="H59" s="10"/>
      <c r="I59" s="10"/>
      <c r="J59" s="10"/>
      <c r="K59" s="14">
        <f t="shared" si="5"/>
        <v>0</v>
      </c>
      <c r="L59" s="14"/>
    </row>
    <row r="60" spans="2:17" s="30" customFormat="1" ht="15" customHeight="1" x14ac:dyDescent="0.2">
      <c r="B60" s="11" t="s">
        <v>37</v>
      </c>
      <c r="C60" s="39"/>
      <c r="D60" s="10"/>
      <c r="E60" s="10"/>
      <c r="F60" s="10"/>
      <c r="G60" s="10"/>
      <c r="H60" s="10"/>
      <c r="I60" s="10"/>
      <c r="J60" s="10"/>
      <c r="K60" s="14">
        <f t="shared" si="5"/>
        <v>0</v>
      </c>
      <c r="L60" s="14"/>
    </row>
    <row r="61" spans="2:17" s="30" customFormat="1" ht="15" customHeight="1" x14ac:dyDescent="0.2">
      <c r="B61" s="11" t="s">
        <v>36</v>
      </c>
      <c r="C61" s="39"/>
      <c r="D61" s="10"/>
      <c r="E61" s="10"/>
      <c r="F61" s="10"/>
      <c r="G61" s="10"/>
      <c r="H61" s="10"/>
      <c r="I61" s="10"/>
      <c r="J61" s="10"/>
      <c r="K61" s="14">
        <f t="shared" si="5"/>
        <v>0</v>
      </c>
      <c r="L61" s="14"/>
    </row>
    <row r="62" spans="2:17" s="30" customFormat="1" ht="15" customHeight="1" x14ac:dyDescent="0.2">
      <c r="B62" s="11" t="s">
        <v>35</v>
      </c>
      <c r="C62" s="39"/>
      <c r="D62" s="10"/>
      <c r="E62" s="10"/>
      <c r="F62" s="10"/>
      <c r="G62" s="10"/>
      <c r="H62" s="10"/>
      <c r="I62" s="10"/>
      <c r="J62" s="10"/>
      <c r="K62" s="14">
        <f t="shared" si="5"/>
        <v>0</v>
      </c>
      <c r="L62" s="14"/>
    </row>
    <row r="63" spans="2:17" s="30" customFormat="1" ht="15" customHeight="1" x14ac:dyDescent="0.2">
      <c r="B63" s="62" t="s">
        <v>23</v>
      </c>
      <c r="C63" s="63">
        <f>SUM(C51:C62)</f>
        <v>0</v>
      </c>
      <c r="D63" s="63">
        <f t="shared" ref="D63" si="6">SUM(D51:D62)</f>
        <v>7</v>
      </c>
      <c r="E63" s="63">
        <f>SUM(E51:E62)</f>
        <v>25</v>
      </c>
      <c r="F63" s="63">
        <f t="shared" ref="F63" si="7">SUM(F51:F62)</f>
        <v>56</v>
      </c>
      <c r="G63" s="63">
        <f t="shared" ref="G63" si="8">SUM(G51:G62)</f>
        <v>1077</v>
      </c>
      <c r="H63" s="63">
        <f>SUM(H51:H62)</f>
        <v>2877</v>
      </c>
      <c r="I63" s="63">
        <f>SUM(I51:I62)</f>
        <v>157</v>
      </c>
      <c r="J63" s="63">
        <f>SUM(J51:J62)</f>
        <v>344</v>
      </c>
      <c r="K63" s="63">
        <f>SUM(K51:K62)</f>
        <v>4543</v>
      </c>
      <c r="L63" s="63"/>
      <c r="N63" s="42"/>
      <c r="O63" s="43"/>
      <c r="P63" s="18"/>
      <c r="Q63" s="17"/>
    </row>
    <row r="64" spans="2:17" s="30" customFormat="1" ht="15" customHeight="1" x14ac:dyDescent="0.2">
      <c r="B64" s="70" t="s">
        <v>34</v>
      </c>
      <c r="C64" s="76">
        <f>C63/$K$63</f>
        <v>0</v>
      </c>
      <c r="D64" s="76">
        <f t="shared" ref="D64:K64" si="9">D63/$K$63</f>
        <v>1.5408320493066256E-3</v>
      </c>
      <c r="E64" s="76">
        <f t="shared" si="9"/>
        <v>5.5029716046665197E-3</v>
      </c>
      <c r="F64" s="76">
        <f t="shared" si="9"/>
        <v>1.2326656394453005E-2</v>
      </c>
      <c r="G64" s="76">
        <f t="shared" si="9"/>
        <v>0.23706801672903369</v>
      </c>
      <c r="H64" s="76">
        <f t="shared" si="9"/>
        <v>0.63328197226502314</v>
      </c>
      <c r="I64" s="76">
        <f t="shared" si="9"/>
        <v>3.4558661677305744E-2</v>
      </c>
      <c r="J64" s="76">
        <f t="shared" si="9"/>
        <v>7.5720889280211312E-2</v>
      </c>
      <c r="K64" s="76">
        <f t="shared" si="9"/>
        <v>1</v>
      </c>
      <c r="L64" s="76"/>
      <c r="N64" s="42"/>
      <c r="O64" s="43"/>
      <c r="P64" s="18"/>
      <c r="Q64" s="17"/>
    </row>
    <row r="65" spans="2:20" s="30" customFormat="1" ht="12" customHeight="1" x14ac:dyDescent="0.2">
      <c r="C65" s="33"/>
      <c r="D65" s="33"/>
      <c r="E65" s="33"/>
      <c r="F65" s="33"/>
      <c r="N65" s="42"/>
      <c r="O65" s="43"/>
      <c r="P65" s="18"/>
      <c r="Q65" s="17"/>
    </row>
    <row r="66" spans="2:20" s="30" customFormat="1" ht="15" customHeight="1" x14ac:dyDescent="0.2">
      <c r="B66" s="57" t="s">
        <v>76</v>
      </c>
      <c r="C66" s="57"/>
      <c r="D66" s="57"/>
      <c r="E66" s="57"/>
      <c r="F66" s="57"/>
      <c r="N66" s="42"/>
      <c r="O66" s="43"/>
      <c r="P66" s="18"/>
      <c r="Q66" s="17"/>
    </row>
    <row r="67" spans="2:20" s="30" customFormat="1" ht="15" customHeight="1" x14ac:dyDescent="0.2">
      <c r="B67" s="84" t="s">
        <v>72</v>
      </c>
      <c r="C67" s="84"/>
      <c r="D67" s="68" t="s">
        <v>25</v>
      </c>
      <c r="E67" s="68" t="s">
        <v>24</v>
      </c>
      <c r="N67" s="42"/>
      <c r="O67" s="43"/>
      <c r="P67" s="18"/>
      <c r="Q67" s="17"/>
    </row>
    <row r="68" spans="2:20" s="30" customFormat="1" ht="15" customHeight="1" x14ac:dyDescent="0.2">
      <c r="B68" s="11" t="s">
        <v>73</v>
      </c>
      <c r="C68" s="39"/>
      <c r="D68" s="10">
        <v>1818</v>
      </c>
      <c r="E68" s="55">
        <f>D68/$D$74</f>
        <v>0.40017609509134933</v>
      </c>
      <c r="N68" s="42"/>
      <c r="O68" s="43"/>
      <c r="P68" s="18"/>
      <c r="Q68" s="17"/>
    </row>
    <row r="69" spans="2:20" s="30" customFormat="1" ht="15" customHeight="1" x14ac:dyDescent="0.2">
      <c r="B69" s="11" t="s">
        <v>91</v>
      </c>
      <c r="C69" s="40"/>
      <c r="D69" s="10">
        <v>559</v>
      </c>
      <c r="E69" s="55">
        <f t="shared" ref="E69:E73" si="10">D69/$D$74</f>
        <v>0.12304644508034339</v>
      </c>
      <c r="N69" s="42"/>
      <c r="O69" s="43"/>
      <c r="P69" s="18"/>
      <c r="Q69" s="17"/>
    </row>
    <row r="70" spans="2:20" s="30" customFormat="1" ht="15" customHeight="1" x14ac:dyDescent="0.2">
      <c r="B70" s="11" t="s">
        <v>74</v>
      </c>
      <c r="C70" s="40"/>
      <c r="D70" s="10">
        <v>677</v>
      </c>
      <c r="E70" s="55">
        <f t="shared" si="10"/>
        <v>0.14902047105436936</v>
      </c>
      <c r="N70" s="42"/>
      <c r="O70" s="43"/>
      <c r="P70" s="18"/>
      <c r="Q70" s="17"/>
    </row>
    <row r="71" spans="2:20" s="30" customFormat="1" ht="15" customHeight="1" x14ac:dyDescent="0.2">
      <c r="B71" s="11" t="s">
        <v>33</v>
      </c>
      <c r="C71" s="40"/>
      <c r="D71" s="10">
        <v>810</v>
      </c>
      <c r="E71" s="55">
        <f t="shared" si="10"/>
        <v>0.17829627999119524</v>
      </c>
      <c r="N71" s="42"/>
      <c r="O71" s="43"/>
      <c r="P71" s="18"/>
      <c r="Q71" s="17"/>
    </row>
    <row r="72" spans="2:20" s="30" customFormat="1" ht="15" customHeight="1" x14ac:dyDescent="0.2">
      <c r="B72" s="11" t="s">
        <v>75</v>
      </c>
      <c r="C72" s="40"/>
      <c r="D72" s="10">
        <v>633</v>
      </c>
      <c r="E72" s="55">
        <f t="shared" si="10"/>
        <v>0.13933524103015629</v>
      </c>
      <c r="N72" s="41"/>
      <c r="O72" s="41"/>
      <c r="P72" s="47"/>
      <c r="Q72" s="17"/>
    </row>
    <row r="73" spans="2:20" s="30" customFormat="1" ht="15" customHeight="1" x14ac:dyDescent="0.2">
      <c r="B73" s="11" t="s">
        <v>92</v>
      </c>
      <c r="C73" s="40"/>
      <c r="D73" s="10">
        <v>46</v>
      </c>
      <c r="E73" s="55">
        <f t="shared" si="10"/>
        <v>1.0125467752586397E-2</v>
      </c>
      <c r="N73" s="48"/>
      <c r="O73" s="48"/>
      <c r="P73" s="48"/>
    </row>
    <row r="74" spans="2:20" s="30" customFormat="1" ht="15" customHeight="1" x14ac:dyDescent="0.2">
      <c r="B74" s="62" t="s">
        <v>23</v>
      </c>
      <c r="C74" s="63">
        <f>SUM(C62:C73)</f>
        <v>0</v>
      </c>
      <c r="D74" s="63">
        <f>SUM(D68:D73)</f>
        <v>4543</v>
      </c>
      <c r="E74" s="69">
        <f>SUM(E68:E73)</f>
        <v>0.99999999999999989</v>
      </c>
      <c r="N74" s="48"/>
      <c r="O74" s="48"/>
      <c r="P74" s="48"/>
    </row>
    <row r="75" spans="2:20" s="49" customFormat="1" ht="4.5" customHeight="1" x14ac:dyDescent="0.2">
      <c r="C75" s="53"/>
      <c r="D75" s="53"/>
      <c r="E75" s="53"/>
      <c r="F75" s="53"/>
    </row>
    <row r="76" spans="2:20" s="30" customFormat="1" ht="18" customHeight="1" x14ac:dyDescent="0.25">
      <c r="B76" s="1" t="s">
        <v>93</v>
      </c>
      <c r="C76" s="3"/>
      <c r="D76" s="3"/>
      <c r="E76" s="3"/>
      <c r="F76" s="3"/>
      <c r="G76" s="3"/>
      <c r="H76" s="3"/>
      <c r="I76" s="3"/>
      <c r="J76" s="3"/>
      <c r="K76" s="2"/>
      <c r="L76" s="2"/>
      <c r="M76" s="2"/>
      <c r="N76" s="2"/>
      <c r="O76" s="2"/>
      <c r="P76" s="2"/>
      <c r="Q76" s="16"/>
      <c r="R76" s="16"/>
      <c r="S76" s="16"/>
      <c r="T76" s="16"/>
    </row>
    <row r="77" spans="2:20" s="30" customFormat="1" ht="5.25" customHeight="1" x14ac:dyDescent="0.2">
      <c r="B77" s="7"/>
      <c r="C77" s="34"/>
      <c r="D77" s="34"/>
      <c r="E77" s="34"/>
      <c r="F77" s="34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2:20" s="30" customFormat="1" ht="27.75" customHeight="1" x14ac:dyDescent="0.2">
      <c r="B78" s="95" t="s">
        <v>77</v>
      </c>
      <c r="C78" s="95"/>
      <c r="D78" s="95"/>
      <c r="E78" s="95"/>
      <c r="F78" s="95"/>
      <c r="G78" s="51"/>
      <c r="H78" s="51"/>
      <c r="I78" s="44"/>
      <c r="J78" s="44"/>
    </row>
    <row r="79" spans="2:20" s="30" customFormat="1" ht="15" customHeight="1" x14ac:dyDescent="0.2">
      <c r="B79" s="68" t="s">
        <v>47</v>
      </c>
      <c r="C79" s="68" t="s">
        <v>49</v>
      </c>
      <c r="D79" s="68" t="s">
        <v>48</v>
      </c>
      <c r="E79" s="68" t="s">
        <v>23</v>
      </c>
      <c r="F79" s="68" t="s">
        <v>0</v>
      </c>
      <c r="G79" s="29"/>
      <c r="H79" s="29"/>
    </row>
    <row r="80" spans="2:20" s="30" customFormat="1" ht="15" customHeight="1" x14ac:dyDescent="0.2">
      <c r="B80" s="11" t="s">
        <v>1</v>
      </c>
      <c r="C80" s="39">
        <v>3492</v>
      </c>
      <c r="D80" s="10">
        <v>1051</v>
      </c>
      <c r="E80" s="14">
        <f>C80+D80</f>
        <v>4543</v>
      </c>
      <c r="F80" s="14">
        <f>E81/E80</f>
        <v>0</v>
      </c>
      <c r="G80" s="14"/>
      <c r="H80" s="20"/>
    </row>
    <row r="81" spans="2:16" s="30" customFormat="1" ht="15" customHeight="1" x14ac:dyDescent="0.2">
      <c r="B81" s="11" t="s">
        <v>44</v>
      </c>
      <c r="C81" s="40"/>
      <c r="D81" s="10"/>
      <c r="E81" s="14"/>
      <c r="F81" s="14"/>
      <c r="G81" s="14"/>
      <c r="H81" s="20"/>
    </row>
    <row r="82" spans="2:16" s="30" customFormat="1" ht="15" customHeight="1" x14ac:dyDescent="0.2">
      <c r="B82" s="11" t="s">
        <v>43</v>
      </c>
      <c r="C82" s="40"/>
      <c r="D82" s="10"/>
      <c r="E82" s="14"/>
      <c r="F82" s="14"/>
      <c r="G82" s="14"/>
      <c r="H82" s="20"/>
    </row>
    <row r="83" spans="2:16" s="30" customFormat="1" ht="15" customHeight="1" x14ac:dyDescent="0.2">
      <c r="B83" s="11" t="s">
        <v>42</v>
      </c>
      <c r="C83" s="40"/>
      <c r="D83" s="10"/>
      <c r="E83" s="14"/>
      <c r="F83" s="14"/>
      <c r="G83" s="14"/>
      <c r="H83" s="20"/>
    </row>
    <row r="84" spans="2:16" s="30" customFormat="1" ht="15" customHeight="1" x14ac:dyDescent="0.2">
      <c r="B84" s="11" t="s">
        <v>41</v>
      </c>
      <c r="C84" s="40"/>
      <c r="D84" s="10"/>
      <c r="E84" s="14"/>
      <c r="F84" s="14"/>
      <c r="G84" s="14"/>
      <c r="H84" s="20"/>
    </row>
    <row r="85" spans="2:16" s="30" customFormat="1" ht="15" customHeight="1" x14ac:dyDescent="0.2">
      <c r="B85" s="11" t="s">
        <v>40</v>
      </c>
      <c r="C85" s="40"/>
      <c r="D85" s="10"/>
      <c r="E85" s="14"/>
      <c r="F85" s="14"/>
      <c r="G85" s="14"/>
      <c r="H85" s="20"/>
      <c r="O85" s="56" t="s">
        <v>49</v>
      </c>
      <c r="P85" s="56" t="s">
        <v>48</v>
      </c>
    </row>
    <row r="86" spans="2:16" s="30" customFormat="1" ht="15" customHeight="1" x14ac:dyDescent="0.2">
      <c r="B86" s="11" t="s">
        <v>39</v>
      </c>
      <c r="C86" s="40"/>
      <c r="D86" s="10"/>
      <c r="E86" s="14"/>
      <c r="F86" s="14"/>
      <c r="G86" s="14"/>
      <c r="H86" s="20"/>
      <c r="O86" s="85">
        <f>C93</f>
        <v>0.76865507373981945</v>
      </c>
      <c r="P86" s="85">
        <f>D93</f>
        <v>0.23134492626018049</v>
      </c>
    </row>
    <row r="87" spans="2:16" s="30" customFormat="1" ht="15" customHeight="1" x14ac:dyDescent="0.2">
      <c r="B87" s="11" t="s">
        <v>38</v>
      </c>
      <c r="C87" s="40"/>
      <c r="D87" s="10"/>
      <c r="E87" s="14"/>
      <c r="F87" s="14"/>
      <c r="G87" s="14"/>
      <c r="H87" s="20"/>
      <c r="O87" s="85"/>
      <c r="P87" s="86"/>
    </row>
    <row r="88" spans="2:16" s="30" customFormat="1" ht="15" customHeight="1" x14ac:dyDescent="0.2">
      <c r="B88" s="11" t="s">
        <v>45</v>
      </c>
      <c r="C88" s="40"/>
      <c r="D88" s="10"/>
      <c r="E88" s="14"/>
      <c r="F88" s="14"/>
      <c r="G88" s="14"/>
      <c r="H88" s="20"/>
    </row>
    <row r="89" spans="2:16" s="30" customFormat="1" ht="15" customHeight="1" x14ac:dyDescent="0.2">
      <c r="B89" s="11" t="s">
        <v>37</v>
      </c>
      <c r="C89" s="40"/>
      <c r="D89" s="10"/>
      <c r="E89" s="14"/>
      <c r="F89" s="14"/>
      <c r="G89" s="14"/>
      <c r="H89" s="20"/>
    </row>
    <row r="90" spans="2:16" s="30" customFormat="1" ht="15" customHeight="1" x14ac:dyDescent="0.2">
      <c r="B90" s="11" t="s">
        <v>36</v>
      </c>
      <c r="C90" s="40"/>
      <c r="D90" s="10"/>
      <c r="E90" s="14"/>
      <c r="F90" s="14"/>
      <c r="G90" s="31"/>
      <c r="H90" s="45"/>
    </row>
    <row r="91" spans="2:16" s="30" customFormat="1" ht="15" customHeight="1" x14ac:dyDescent="0.2">
      <c r="B91" s="11" t="s">
        <v>35</v>
      </c>
      <c r="C91" s="40"/>
      <c r="D91" s="10"/>
      <c r="E91" s="14"/>
      <c r="F91" s="14"/>
    </row>
    <row r="92" spans="2:16" s="30" customFormat="1" ht="15" customHeight="1" x14ac:dyDescent="0.2">
      <c r="B92" s="62" t="s">
        <v>23</v>
      </c>
      <c r="C92" s="63">
        <f>SUM(C80:C91)</f>
        <v>3492</v>
      </c>
      <c r="D92" s="63">
        <f t="shared" ref="D92" si="11">SUM(D80:D91)</f>
        <v>1051</v>
      </c>
      <c r="E92" s="63">
        <f>SUM(E80:E91)</f>
        <v>4543</v>
      </c>
      <c r="F92" s="63">
        <f t="shared" ref="F92" si="12">SUM(F80:F91)</f>
        <v>0</v>
      </c>
      <c r="G92" s="4"/>
      <c r="H92" s="46"/>
      <c r="I92" s="46"/>
      <c r="J92" s="46"/>
      <c r="K92" s="46"/>
      <c r="L92" s="46"/>
    </row>
    <row r="93" spans="2:16" s="30" customFormat="1" ht="15" customHeight="1" x14ac:dyDescent="0.2">
      <c r="B93" s="70" t="s">
        <v>34</v>
      </c>
      <c r="C93" s="71">
        <f>C92/E92</f>
        <v>0.76865507373981945</v>
      </c>
      <c r="D93" s="71">
        <f>D92/E92</f>
        <v>0.23134492626018049</v>
      </c>
      <c r="E93" s="71">
        <f>E92/E92</f>
        <v>1</v>
      </c>
      <c r="F93" s="55"/>
      <c r="G93" s="29"/>
      <c r="H93" s="29"/>
      <c r="I93" s="29"/>
      <c r="J93" s="29"/>
      <c r="K93" s="29"/>
      <c r="L93" s="29"/>
    </row>
    <row r="94" spans="2:16" s="30" customFormat="1" ht="12.75" x14ac:dyDescent="0.2">
      <c r="B94" s="11"/>
      <c r="C94" s="10"/>
      <c r="D94" s="10"/>
      <c r="E94" s="10"/>
      <c r="F94" s="10"/>
      <c r="G94" s="10"/>
      <c r="H94" s="10"/>
      <c r="I94" s="10"/>
      <c r="J94" s="10"/>
      <c r="K94" s="14"/>
      <c r="L94" s="14"/>
    </row>
    <row r="95" spans="2:16" s="30" customFormat="1" ht="15" customHeight="1" x14ac:dyDescent="0.2">
      <c r="B95" s="57" t="s">
        <v>78</v>
      </c>
      <c r="C95" s="57"/>
      <c r="D95" s="57"/>
      <c r="E95" s="57"/>
      <c r="F95" s="57"/>
      <c r="G95" s="10"/>
      <c r="H95" s="10"/>
      <c r="I95" s="10"/>
      <c r="J95" s="10"/>
      <c r="K95" s="14"/>
      <c r="L95" s="14"/>
    </row>
    <row r="96" spans="2:16" s="30" customFormat="1" ht="26.25" customHeight="1" x14ac:dyDescent="0.2">
      <c r="B96" s="68" t="s">
        <v>47</v>
      </c>
      <c r="C96" s="68" t="s">
        <v>27</v>
      </c>
      <c r="D96" s="68" t="s">
        <v>28</v>
      </c>
      <c r="E96" s="68" t="s">
        <v>29</v>
      </c>
      <c r="F96" s="68" t="s">
        <v>30</v>
      </c>
      <c r="G96" s="68" t="s">
        <v>70</v>
      </c>
      <c r="H96" s="68" t="s">
        <v>31</v>
      </c>
      <c r="I96" s="68" t="s">
        <v>46</v>
      </c>
      <c r="J96" s="68" t="s">
        <v>32</v>
      </c>
      <c r="K96" s="68" t="s">
        <v>23</v>
      </c>
      <c r="L96" s="29"/>
    </row>
    <row r="97" spans="2:16" s="30" customFormat="1" ht="15" customHeight="1" x14ac:dyDescent="0.2">
      <c r="B97" s="11" t="s">
        <v>1</v>
      </c>
      <c r="C97" s="39">
        <v>638</v>
      </c>
      <c r="D97" s="10">
        <v>727</v>
      </c>
      <c r="E97" s="10">
        <v>340</v>
      </c>
      <c r="F97" s="10">
        <v>232</v>
      </c>
      <c r="G97" s="10">
        <v>888</v>
      </c>
      <c r="H97" s="10">
        <v>1492</v>
      </c>
      <c r="I97" s="10">
        <v>216</v>
      </c>
      <c r="J97" s="10">
        <v>10</v>
      </c>
      <c r="K97" s="14">
        <f>SUM(C97:J97)</f>
        <v>4543</v>
      </c>
      <c r="L97" s="14"/>
    </row>
    <row r="98" spans="2:16" s="30" customFormat="1" ht="15" customHeight="1" x14ac:dyDescent="0.2">
      <c r="B98" s="11" t="s">
        <v>44</v>
      </c>
      <c r="C98" s="39"/>
      <c r="D98" s="10"/>
      <c r="E98" s="10"/>
      <c r="F98" s="10"/>
      <c r="G98" s="10"/>
      <c r="H98" s="10"/>
      <c r="I98" s="10"/>
      <c r="J98" s="10"/>
      <c r="K98" s="14">
        <f t="shared" ref="K98:K108" si="13">SUM(C98:I98)</f>
        <v>0</v>
      </c>
      <c r="L98" s="14"/>
    </row>
    <row r="99" spans="2:16" s="30" customFormat="1" ht="15" customHeight="1" x14ac:dyDescent="0.2">
      <c r="B99" s="11" t="s">
        <v>43</v>
      </c>
      <c r="C99" s="39"/>
      <c r="D99" s="10"/>
      <c r="E99" s="10"/>
      <c r="F99" s="10"/>
      <c r="G99" s="10"/>
      <c r="H99" s="10"/>
      <c r="I99" s="10"/>
      <c r="J99" s="10"/>
      <c r="K99" s="14">
        <f t="shared" si="13"/>
        <v>0</v>
      </c>
      <c r="L99" s="14"/>
    </row>
    <row r="100" spans="2:16" s="30" customFormat="1" ht="15" customHeight="1" x14ac:dyDescent="0.2">
      <c r="B100" s="11" t="s">
        <v>42</v>
      </c>
      <c r="C100" s="39"/>
      <c r="D100" s="10"/>
      <c r="E100" s="10"/>
      <c r="F100" s="10"/>
      <c r="G100" s="10"/>
      <c r="H100" s="10"/>
      <c r="I100" s="10"/>
      <c r="J100" s="10"/>
      <c r="K100" s="14">
        <f t="shared" si="13"/>
        <v>0</v>
      </c>
      <c r="L100" s="14"/>
    </row>
    <row r="101" spans="2:16" s="30" customFormat="1" ht="15" customHeight="1" x14ac:dyDescent="0.2">
      <c r="B101" s="11" t="s">
        <v>41</v>
      </c>
      <c r="C101" s="39"/>
      <c r="D101" s="10"/>
      <c r="E101" s="10"/>
      <c r="F101" s="10"/>
      <c r="G101" s="10"/>
      <c r="H101" s="10"/>
      <c r="I101" s="10"/>
      <c r="J101" s="10"/>
      <c r="K101" s="14">
        <f t="shared" si="13"/>
        <v>0</v>
      </c>
      <c r="L101" s="14"/>
    </row>
    <row r="102" spans="2:16" s="30" customFormat="1" ht="15" customHeight="1" x14ac:dyDescent="0.2">
      <c r="B102" s="11" t="s">
        <v>40</v>
      </c>
      <c r="C102" s="39"/>
      <c r="D102" s="10"/>
      <c r="E102" s="10"/>
      <c r="F102" s="10"/>
      <c r="G102" s="10"/>
      <c r="H102" s="10"/>
      <c r="I102" s="10"/>
      <c r="J102" s="10"/>
      <c r="K102" s="14">
        <f t="shared" si="13"/>
        <v>0</v>
      </c>
      <c r="L102" s="14"/>
    </row>
    <row r="103" spans="2:16" s="30" customFormat="1" ht="15" customHeight="1" x14ac:dyDescent="0.2">
      <c r="B103" s="11" t="s">
        <v>39</v>
      </c>
      <c r="C103" s="39"/>
      <c r="D103" s="10"/>
      <c r="E103" s="10"/>
      <c r="F103" s="10"/>
      <c r="G103" s="10"/>
      <c r="H103" s="10"/>
      <c r="I103" s="10"/>
      <c r="J103" s="10"/>
      <c r="K103" s="14">
        <f t="shared" si="13"/>
        <v>0</v>
      </c>
      <c r="L103" s="14"/>
    </row>
    <row r="104" spans="2:16" s="30" customFormat="1" ht="15" customHeight="1" x14ac:dyDescent="0.2">
      <c r="B104" s="11" t="s">
        <v>38</v>
      </c>
      <c r="C104" s="39"/>
      <c r="D104" s="10"/>
      <c r="E104" s="10"/>
      <c r="F104" s="10"/>
      <c r="G104" s="10"/>
      <c r="H104" s="10"/>
      <c r="I104" s="10"/>
      <c r="J104" s="10"/>
      <c r="K104" s="14">
        <f t="shared" si="13"/>
        <v>0</v>
      </c>
      <c r="L104" s="14"/>
    </row>
    <row r="105" spans="2:16" s="30" customFormat="1" ht="15" customHeight="1" x14ac:dyDescent="0.2">
      <c r="B105" s="11" t="s">
        <v>45</v>
      </c>
      <c r="C105" s="39"/>
      <c r="D105" s="10"/>
      <c r="E105" s="10"/>
      <c r="F105" s="10"/>
      <c r="G105" s="10"/>
      <c r="H105" s="10"/>
      <c r="I105" s="10"/>
      <c r="J105" s="10"/>
      <c r="K105" s="14">
        <f t="shared" si="13"/>
        <v>0</v>
      </c>
      <c r="L105" s="14"/>
    </row>
    <row r="106" spans="2:16" s="30" customFormat="1" ht="15" customHeight="1" x14ac:dyDescent="0.2">
      <c r="B106" s="11" t="s">
        <v>37</v>
      </c>
      <c r="C106" s="39"/>
      <c r="D106" s="10"/>
      <c r="E106" s="10"/>
      <c r="F106" s="10"/>
      <c r="G106" s="10"/>
      <c r="H106" s="10"/>
      <c r="I106" s="10"/>
      <c r="J106" s="10"/>
      <c r="K106" s="14">
        <f t="shared" si="13"/>
        <v>0</v>
      </c>
      <c r="L106" s="14"/>
    </row>
    <row r="107" spans="2:16" s="30" customFormat="1" ht="15" customHeight="1" x14ac:dyDescent="0.2">
      <c r="B107" s="11" t="s">
        <v>36</v>
      </c>
      <c r="C107" s="39"/>
      <c r="D107" s="10"/>
      <c r="E107" s="10"/>
      <c r="F107" s="10"/>
      <c r="G107" s="10"/>
      <c r="H107" s="10"/>
      <c r="I107" s="10"/>
      <c r="J107" s="10"/>
      <c r="K107" s="14">
        <f t="shared" si="13"/>
        <v>0</v>
      </c>
      <c r="L107" s="14"/>
    </row>
    <row r="108" spans="2:16" s="30" customFormat="1" ht="15" customHeight="1" x14ac:dyDescent="0.2">
      <c r="B108" s="11" t="s">
        <v>35</v>
      </c>
      <c r="C108" s="39"/>
      <c r="D108" s="10"/>
      <c r="E108" s="10"/>
      <c r="F108" s="10"/>
      <c r="G108" s="10"/>
      <c r="H108" s="10"/>
      <c r="I108" s="10"/>
      <c r="J108" s="10"/>
      <c r="K108" s="14">
        <f t="shared" si="13"/>
        <v>0</v>
      </c>
      <c r="L108" s="14"/>
    </row>
    <row r="109" spans="2:16" s="30" customFormat="1" ht="15" customHeight="1" x14ac:dyDescent="0.2">
      <c r="B109" s="62" t="s">
        <v>23</v>
      </c>
      <c r="C109" s="63">
        <f>SUM(C97:C108)</f>
        <v>638</v>
      </c>
      <c r="D109" s="63">
        <f t="shared" ref="D109" si="14">SUM(D97:D108)</f>
        <v>727</v>
      </c>
      <c r="E109" s="63">
        <f>SUM(E97:E108)</f>
        <v>340</v>
      </c>
      <c r="F109" s="63">
        <f t="shared" ref="F109" si="15">SUM(F97:F108)</f>
        <v>232</v>
      </c>
      <c r="G109" s="63">
        <f t="shared" ref="G109" si="16">SUM(G97:G108)</f>
        <v>888</v>
      </c>
      <c r="H109" s="63">
        <f>SUM(H97:H108)</f>
        <v>1492</v>
      </c>
      <c r="I109" s="63">
        <f>SUM(I97:I108)</f>
        <v>216</v>
      </c>
      <c r="J109" s="63">
        <f>SUM(J97:J108)</f>
        <v>10</v>
      </c>
      <c r="K109" s="63">
        <f>SUM(K97:K108)</f>
        <v>4543</v>
      </c>
      <c r="L109" s="31"/>
      <c r="N109" s="42"/>
      <c r="O109" s="43"/>
      <c r="P109" s="18"/>
    </row>
    <row r="110" spans="2:16" s="30" customFormat="1" ht="15" customHeight="1" x14ac:dyDescent="0.2">
      <c r="B110" s="70" t="s">
        <v>34</v>
      </c>
      <c r="C110" s="76">
        <f>C109/$K$63</f>
        <v>0.14043583535108958</v>
      </c>
      <c r="D110" s="76">
        <f t="shared" ref="D110" si="17">D109/$K$63</f>
        <v>0.1600264142637024</v>
      </c>
      <c r="E110" s="76">
        <f t="shared" ref="E110" si="18">E109/$K$63</f>
        <v>7.4840413823464666E-2</v>
      </c>
      <c r="F110" s="76">
        <f t="shared" ref="F110" si="19">F109/$K$63</f>
        <v>5.1067576491305305E-2</v>
      </c>
      <c r="G110" s="76">
        <f t="shared" ref="G110" si="20">G109/$K$63</f>
        <v>0.19546555139775479</v>
      </c>
      <c r="H110" s="76">
        <f t="shared" ref="H110" si="21">H109/$K$63</f>
        <v>0.32841734536649791</v>
      </c>
      <c r="I110" s="76">
        <f t="shared" ref="I110" si="22">I109/$K$63</f>
        <v>4.7545674664318735E-2</v>
      </c>
      <c r="J110" s="76">
        <f t="shared" ref="J110" si="23">J109/$K$63</f>
        <v>2.2011886418666078E-3</v>
      </c>
      <c r="K110" s="76">
        <f t="shared" ref="K110" si="24">K109/$K$63</f>
        <v>1</v>
      </c>
      <c r="L110" s="32"/>
      <c r="N110" s="42"/>
      <c r="O110" s="43"/>
      <c r="P110" s="18"/>
    </row>
    <row r="111" spans="2:16" s="30" customFormat="1" ht="15" customHeight="1" x14ac:dyDescent="0.2">
      <c r="B111" s="15"/>
      <c r="C111" s="35"/>
      <c r="D111" s="35"/>
      <c r="E111" s="20"/>
      <c r="F111" s="20"/>
      <c r="G111" s="20"/>
      <c r="H111" s="20"/>
    </row>
    <row r="112" spans="2:16" s="30" customFormat="1" ht="15" customHeight="1" x14ac:dyDescent="0.2">
      <c r="B112" s="57" t="s">
        <v>82</v>
      </c>
      <c r="C112" s="35"/>
      <c r="D112" s="35"/>
      <c r="E112" s="20"/>
      <c r="F112" s="20"/>
      <c r="G112" s="20"/>
      <c r="H112" s="20"/>
    </row>
    <row r="113" spans="2:20" s="30" customFormat="1" ht="15" customHeight="1" x14ac:dyDescent="0.2">
      <c r="B113" s="68" t="s">
        <v>26</v>
      </c>
      <c r="C113" s="68" t="s">
        <v>1</v>
      </c>
      <c r="D113" s="68" t="s">
        <v>44</v>
      </c>
      <c r="E113" s="68" t="s">
        <v>43</v>
      </c>
      <c r="F113" s="68" t="s">
        <v>42</v>
      </c>
      <c r="G113" s="68" t="s">
        <v>41</v>
      </c>
      <c r="H113" s="68" t="s">
        <v>40</v>
      </c>
      <c r="I113" s="68" t="s">
        <v>39</v>
      </c>
      <c r="J113" s="68" t="s">
        <v>38</v>
      </c>
      <c r="K113" s="68" t="s">
        <v>45</v>
      </c>
      <c r="L113" s="68" t="s">
        <v>37</v>
      </c>
      <c r="M113" s="68" t="s">
        <v>36</v>
      </c>
      <c r="N113" s="68" t="s">
        <v>35</v>
      </c>
      <c r="O113" s="68" t="s">
        <v>23</v>
      </c>
      <c r="P113" s="68" t="s">
        <v>24</v>
      </c>
    </row>
    <row r="114" spans="2:20" s="30" customFormat="1" ht="15" customHeight="1" x14ac:dyDescent="0.2">
      <c r="B114" s="11" t="s">
        <v>94</v>
      </c>
      <c r="C114" s="39">
        <v>1256</v>
      </c>
      <c r="D114" s="10"/>
      <c r="E114" s="10"/>
      <c r="F114" s="10"/>
      <c r="G114" s="10"/>
      <c r="H114" s="10"/>
      <c r="I114" s="10"/>
      <c r="J114" s="10"/>
      <c r="M114" s="13"/>
      <c r="N114" s="13"/>
      <c r="O114" s="40">
        <f>SUM(C114:N114)</f>
        <v>1256</v>
      </c>
      <c r="P114" s="20">
        <f>O114/$O$119</f>
        <v>0.27646929341844595</v>
      </c>
      <c r="Q114" s="12"/>
      <c r="R114" s="12"/>
      <c r="S114" s="12"/>
      <c r="T114" s="12"/>
    </row>
    <row r="115" spans="2:20" s="30" customFormat="1" ht="15" customHeight="1" x14ac:dyDescent="0.2">
      <c r="B115" s="11" t="s">
        <v>95</v>
      </c>
      <c r="C115" s="39">
        <v>2563</v>
      </c>
      <c r="D115" s="10"/>
      <c r="E115" s="10"/>
      <c r="F115" s="10"/>
      <c r="G115" s="10"/>
      <c r="H115" s="10"/>
      <c r="I115" s="10"/>
      <c r="J115" s="10"/>
      <c r="M115" s="13"/>
      <c r="N115" s="13"/>
      <c r="O115" s="40">
        <f t="shared" ref="O115:O118" si="25">SUM(C115:N115)</f>
        <v>2563</v>
      </c>
      <c r="P115" s="20">
        <f t="shared" ref="P115:P119" si="26">O115/$O$119</f>
        <v>0.56416464891041163</v>
      </c>
      <c r="Q115" s="12"/>
      <c r="R115" s="12"/>
      <c r="S115" s="12"/>
      <c r="T115" s="12"/>
    </row>
    <row r="116" spans="2:20" s="30" customFormat="1" ht="15" customHeight="1" x14ac:dyDescent="0.2">
      <c r="B116" s="11" t="s">
        <v>79</v>
      </c>
      <c r="C116" s="39">
        <v>430</v>
      </c>
      <c r="D116" s="10"/>
      <c r="E116" s="10"/>
      <c r="F116" s="10"/>
      <c r="G116" s="10"/>
      <c r="H116" s="10"/>
      <c r="I116" s="10"/>
      <c r="J116" s="10"/>
      <c r="O116" s="40">
        <f t="shared" si="25"/>
        <v>430</v>
      </c>
      <c r="P116" s="20">
        <f t="shared" si="26"/>
        <v>9.465111160026414E-2</v>
      </c>
    </row>
    <row r="117" spans="2:20" s="30" customFormat="1" ht="15" customHeight="1" x14ac:dyDescent="0.2">
      <c r="B117" s="11" t="s">
        <v>80</v>
      </c>
      <c r="C117" s="39">
        <v>12</v>
      </c>
      <c r="D117" s="10"/>
      <c r="E117" s="10"/>
      <c r="F117" s="10"/>
      <c r="G117" s="10"/>
      <c r="H117" s="10"/>
      <c r="I117" s="10"/>
      <c r="J117" s="10"/>
      <c r="O117" s="40">
        <f t="shared" si="25"/>
        <v>12</v>
      </c>
      <c r="P117" s="20">
        <f t="shared" si="26"/>
        <v>2.6414263702399295E-3</v>
      </c>
    </row>
    <row r="118" spans="2:20" s="30" customFormat="1" ht="15" customHeight="1" x14ac:dyDescent="0.2">
      <c r="B118" s="11" t="s">
        <v>81</v>
      </c>
      <c r="C118" s="39">
        <v>282</v>
      </c>
      <c r="D118" s="10"/>
      <c r="E118" s="10"/>
      <c r="F118" s="10"/>
      <c r="G118" s="10"/>
      <c r="H118" s="10"/>
      <c r="I118" s="10"/>
      <c r="J118" s="10"/>
      <c r="O118" s="40">
        <f t="shared" si="25"/>
        <v>282</v>
      </c>
      <c r="P118" s="20">
        <f t="shared" si="26"/>
        <v>6.2073519700638347E-2</v>
      </c>
    </row>
    <row r="119" spans="2:20" s="30" customFormat="1" ht="15" customHeight="1" x14ac:dyDescent="0.2">
      <c r="B119" s="62" t="s">
        <v>23</v>
      </c>
      <c r="C119" s="63">
        <f>SUM(C114:C118)</f>
        <v>4543</v>
      </c>
      <c r="D119" s="63">
        <f>SUM(D114:D118)</f>
        <v>0</v>
      </c>
      <c r="E119" s="63">
        <f>SUM(E114:E118)</f>
        <v>0</v>
      </c>
      <c r="F119" s="63">
        <f t="shared" ref="F119:O119" si="27">SUM(F114:F118)</f>
        <v>0</v>
      </c>
      <c r="G119" s="63">
        <f t="shared" si="27"/>
        <v>0</v>
      </c>
      <c r="H119" s="63">
        <f t="shared" si="27"/>
        <v>0</v>
      </c>
      <c r="I119" s="63">
        <f t="shared" si="27"/>
        <v>0</v>
      </c>
      <c r="J119" s="63">
        <f t="shared" si="27"/>
        <v>0</v>
      </c>
      <c r="K119" s="63">
        <f t="shared" si="27"/>
        <v>0</v>
      </c>
      <c r="L119" s="63"/>
      <c r="M119" s="63">
        <f t="shared" si="27"/>
        <v>0</v>
      </c>
      <c r="N119" s="63">
        <f t="shared" si="27"/>
        <v>0</v>
      </c>
      <c r="O119" s="63">
        <f t="shared" si="27"/>
        <v>4543</v>
      </c>
      <c r="P119" s="77">
        <f t="shared" si="26"/>
        <v>1</v>
      </c>
    </row>
    <row r="120" spans="2:20" s="30" customFormat="1" ht="14.25" customHeight="1" x14ac:dyDescent="0.2">
      <c r="B120" s="11"/>
      <c r="C120" s="10"/>
      <c r="D120" s="10"/>
      <c r="E120" s="10"/>
      <c r="F120" s="9"/>
    </row>
    <row r="121" spans="2:20" s="30" customFormat="1" ht="18" customHeight="1" x14ac:dyDescent="0.25">
      <c r="B121" s="1" t="s">
        <v>96</v>
      </c>
      <c r="C121" s="3"/>
      <c r="D121" s="3"/>
      <c r="E121" s="3"/>
      <c r="F121" s="3"/>
      <c r="G121" s="3"/>
      <c r="H121" s="3"/>
      <c r="I121" s="3"/>
      <c r="J121" s="3"/>
      <c r="K121" s="2"/>
      <c r="L121" s="2"/>
      <c r="M121" s="2"/>
      <c r="N121" s="2"/>
      <c r="O121" s="2"/>
      <c r="P121" s="2"/>
    </row>
    <row r="122" spans="2:20" s="30" customFormat="1" ht="3" customHeight="1" x14ac:dyDescent="0.2">
      <c r="B122" s="7"/>
      <c r="C122" s="34"/>
      <c r="D122" s="34"/>
      <c r="E122" s="34"/>
      <c r="F122" s="34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2:20" s="30" customFormat="1" ht="15" customHeight="1" x14ac:dyDescent="0.2">
      <c r="B123" s="57" t="s">
        <v>83</v>
      </c>
      <c r="C123" s="57"/>
      <c r="D123" s="57"/>
      <c r="E123" s="57"/>
      <c r="F123" s="57"/>
      <c r="G123" s="51"/>
      <c r="H123" s="51"/>
      <c r="I123" s="44"/>
      <c r="J123" s="44"/>
    </row>
    <row r="124" spans="2:20" s="50" customFormat="1" ht="15" customHeight="1" x14ac:dyDescent="0.25">
      <c r="B124" s="68" t="s">
        <v>47</v>
      </c>
      <c r="C124" s="68" t="s">
        <v>49</v>
      </c>
      <c r="D124" s="68" t="s">
        <v>48</v>
      </c>
      <c r="E124" s="68" t="s">
        <v>23</v>
      </c>
      <c r="F124" s="68" t="s">
        <v>0</v>
      </c>
      <c r="G124" s="29"/>
      <c r="H124" s="29"/>
      <c r="I124" s="30"/>
      <c r="J124" s="30"/>
      <c r="K124" s="30"/>
      <c r="L124" s="30"/>
      <c r="M124" s="30"/>
      <c r="N124" s="30"/>
      <c r="O124" s="30"/>
      <c r="P124" s="30"/>
    </row>
    <row r="125" spans="2:20" s="50" customFormat="1" ht="15" customHeight="1" x14ac:dyDescent="0.25">
      <c r="B125" s="11" t="s">
        <v>1</v>
      </c>
      <c r="C125" s="39">
        <v>977</v>
      </c>
      <c r="D125" s="10">
        <v>3566</v>
      </c>
      <c r="E125" s="14">
        <f>C125+D125</f>
        <v>4543</v>
      </c>
      <c r="F125" s="14">
        <f>E126/E125</f>
        <v>0</v>
      </c>
      <c r="G125" s="14"/>
      <c r="H125" s="20"/>
      <c r="I125" s="30"/>
      <c r="J125" s="30"/>
      <c r="K125" s="30"/>
      <c r="L125" s="30"/>
      <c r="M125" s="30"/>
      <c r="N125" s="30"/>
      <c r="O125" s="30"/>
      <c r="P125" s="30"/>
    </row>
    <row r="126" spans="2:20" s="50" customFormat="1" ht="15" customHeight="1" x14ac:dyDescent="0.25">
      <c r="B126" s="11" t="s">
        <v>44</v>
      </c>
      <c r="C126" s="40"/>
      <c r="D126" s="10"/>
      <c r="E126" s="14"/>
      <c r="F126" s="14"/>
      <c r="G126" s="14"/>
      <c r="H126" s="20"/>
      <c r="I126" s="30"/>
      <c r="J126" s="30"/>
      <c r="K126" s="30"/>
      <c r="L126" s="30"/>
      <c r="M126" s="30"/>
      <c r="N126" s="30"/>
      <c r="O126" s="30"/>
      <c r="P126" s="30"/>
    </row>
    <row r="127" spans="2:20" s="50" customFormat="1" ht="15" customHeight="1" x14ac:dyDescent="0.25">
      <c r="B127" s="11" t="s">
        <v>43</v>
      </c>
      <c r="C127" s="40"/>
      <c r="D127" s="10"/>
      <c r="E127" s="14"/>
      <c r="F127" s="14"/>
      <c r="G127" s="14"/>
      <c r="H127" s="20"/>
      <c r="I127" s="30"/>
      <c r="J127" s="30"/>
      <c r="K127" s="30"/>
      <c r="L127" s="30"/>
      <c r="M127" s="30"/>
      <c r="N127" s="30"/>
      <c r="O127" s="30"/>
      <c r="P127" s="30"/>
    </row>
    <row r="128" spans="2:20" s="50" customFormat="1" ht="15" customHeight="1" x14ac:dyDescent="0.25">
      <c r="B128" s="11" t="s">
        <v>42</v>
      </c>
      <c r="C128" s="40"/>
      <c r="D128" s="10"/>
      <c r="E128" s="14"/>
      <c r="F128" s="14"/>
      <c r="G128" s="14"/>
      <c r="H128" s="20"/>
      <c r="I128" s="30"/>
      <c r="J128" s="30"/>
      <c r="K128" s="30"/>
      <c r="L128" s="30"/>
      <c r="M128" s="30"/>
      <c r="N128" s="30"/>
      <c r="O128" s="30"/>
      <c r="P128" s="30"/>
    </row>
    <row r="129" spans="2:16" s="50" customFormat="1" ht="15" customHeight="1" x14ac:dyDescent="0.25">
      <c r="B129" s="11" t="s">
        <v>41</v>
      </c>
      <c r="C129" s="40"/>
      <c r="D129" s="10"/>
      <c r="E129" s="14"/>
      <c r="F129" s="14"/>
      <c r="G129" s="14"/>
      <c r="H129" s="20"/>
      <c r="I129" s="30"/>
      <c r="J129" s="30"/>
      <c r="K129" s="30"/>
      <c r="L129" s="30"/>
      <c r="M129" s="30"/>
      <c r="N129" s="30"/>
      <c r="O129" s="30"/>
      <c r="P129" s="30"/>
    </row>
    <row r="130" spans="2:16" s="50" customFormat="1" ht="15" customHeight="1" x14ac:dyDescent="0.25">
      <c r="B130" s="11" t="s">
        <v>40</v>
      </c>
      <c r="C130" s="40"/>
      <c r="D130" s="10"/>
      <c r="E130" s="14"/>
      <c r="F130" s="14"/>
      <c r="G130" s="14"/>
      <c r="H130" s="20"/>
      <c r="I130" s="30"/>
      <c r="J130" s="30"/>
      <c r="K130" s="30"/>
      <c r="L130" s="30"/>
      <c r="M130" s="30"/>
      <c r="N130" s="30"/>
      <c r="O130" s="56" t="s">
        <v>49</v>
      </c>
      <c r="P130" s="56" t="s">
        <v>48</v>
      </c>
    </row>
    <row r="131" spans="2:16" s="50" customFormat="1" ht="15" customHeight="1" x14ac:dyDescent="0.25">
      <c r="B131" s="11" t="s">
        <v>39</v>
      </c>
      <c r="C131" s="40"/>
      <c r="D131" s="10"/>
      <c r="E131" s="14"/>
      <c r="F131" s="14"/>
      <c r="G131" s="14"/>
      <c r="H131" s="20"/>
      <c r="I131" s="30"/>
      <c r="J131" s="30"/>
      <c r="K131" s="30"/>
      <c r="L131" s="30"/>
      <c r="M131" s="30"/>
      <c r="N131" s="30"/>
      <c r="O131" s="85">
        <f>C138</f>
        <v>0.2150561303103676</v>
      </c>
      <c r="P131" s="85">
        <f>D138</f>
        <v>0.78494386968963237</v>
      </c>
    </row>
    <row r="132" spans="2:16" s="50" customFormat="1" ht="15" customHeight="1" x14ac:dyDescent="0.25">
      <c r="B132" s="11" t="s">
        <v>38</v>
      </c>
      <c r="C132" s="40"/>
      <c r="D132" s="10"/>
      <c r="E132" s="14"/>
      <c r="F132" s="14"/>
      <c r="G132" s="14"/>
      <c r="H132" s="20"/>
      <c r="I132" s="30"/>
      <c r="J132" s="30"/>
      <c r="K132" s="30"/>
      <c r="L132" s="30"/>
      <c r="M132" s="30"/>
      <c r="N132" s="30"/>
      <c r="O132" s="85"/>
      <c r="P132" s="86"/>
    </row>
    <row r="133" spans="2:16" s="50" customFormat="1" ht="15" customHeight="1" x14ac:dyDescent="0.25">
      <c r="B133" s="11" t="s">
        <v>45</v>
      </c>
      <c r="C133" s="40"/>
      <c r="D133" s="10"/>
      <c r="E133" s="14"/>
      <c r="F133" s="14"/>
      <c r="G133" s="14"/>
      <c r="H133" s="20"/>
      <c r="I133" s="30"/>
      <c r="J133" s="30"/>
      <c r="K133" s="30"/>
      <c r="L133" s="30"/>
      <c r="M133" s="30"/>
      <c r="N133" s="30"/>
      <c r="O133" s="30"/>
      <c r="P133" s="30"/>
    </row>
    <row r="134" spans="2:16" s="50" customFormat="1" ht="15" customHeight="1" x14ac:dyDescent="0.25">
      <c r="B134" s="11" t="s">
        <v>37</v>
      </c>
      <c r="C134" s="40"/>
      <c r="D134" s="10"/>
      <c r="E134" s="14"/>
      <c r="F134" s="14"/>
      <c r="G134" s="14"/>
      <c r="H134" s="20"/>
      <c r="I134" s="30"/>
      <c r="J134" s="30"/>
      <c r="K134" s="30"/>
      <c r="L134" s="30"/>
      <c r="M134" s="30"/>
      <c r="N134" s="30"/>
      <c r="O134" s="30"/>
      <c r="P134" s="30"/>
    </row>
    <row r="135" spans="2:16" s="50" customFormat="1" ht="15" customHeight="1" x14ac:dyDescent="0.25">
      <c r="B135" s="11" t="s">
        <v>36</v>
      </c>
      <c r="C135" s="40"/>
      <c r="D135" s="10"/>
      <c r="E135" s="14"/>
      <c r="F135" s="14"/>
      <c r="G135" s="31"/>
      <c r="H135" s="45"/>
      <c r="I135" s="30"/>
      <c r="J135" s="30"/>
      <c r="K135" s="30"/>
      <c r="L135" s="30"/>
      <c r="M135" s="30"/>
      <c r="N135" s="30"/>
      <c r="O135" s="30"/>
      <c r="P135" s="30"/>
    </row>
    <row r="136" spans="2:16" s="50" customFormat="1" ht="15" customHeight="1" x14ac:dyDescent="0.25">
      <c r="B136" s="11" t="s">
        <v>35</v>
      </c>
      <c r="C136" s="40"/>
      <c r="D136" s="10"/>
      <c r="E136" s="14"/>
      <c r="F136" s="14"/>
      <c r="G136" s="30"/>
      <c r="H136" s="30"/>
      <c r="I136" s="30"/>
      <c r="J136" s="30"/>
      <c r="K136" s="30"/>
      <c r="L136" s="30"/>
      <c r="M136" s="30"/>
      <c r="N136" s="30"/>
      <c r="O136" s="30"/>
      <c r="P136" s="30"/>
    </row>
    <row r="137" spans="2:16" s="50" customFormat="1" x14ac:dyDescent="0.25">
      <c r="B137" s="62" t="s">
        <v>23</v>
      </c>
      <c r="C137" s="63">
        <f>SUM(C125:C136)</f>
        <v>977</v>
      </c>
      <c r="D137" s="63">
        <f t="shared" ref="D137" si="28">SUM(D125:D136)</f>
        <v>3566</v>
      </c>
      <c r="E137" s="63">
        <f>SUM(E125:E136)</f>
        <v>4543</v>
      </c>
      <c r="F137" s="63">
        <f t="shared" ref="F137" si="29">SUM(F125:F136)</f>
        <v>0</v>
      </c>
      <c r="G137" s="4"/>
      <c r="H137" s="46"/>
      <c r="I137" s="46"/>
      <c r="J137" s="46"/>
      <c r="K137" s="46"/>
      <c r="L137" s="46"/>
      <c r="M137" s="30"/>
      <c r="N137" s="30"/>
      <c r="O137" s="30"/>
      <c r="P137" s="30"/>
    </row>
    <row r="138" spans="2:16" s="50" customFormat="1" x14ac:dyDescent="0.25">
      <c r="B138" s="70" t="s">
        <v>34</v>
      </c>
      <c r="C138" s="71">
        <f>C137/E137</f>
        <v>0.2150561303103676</v>
      </c>
      <c r="D138" s="71">
        <f>D137/E137</f>
        <v>0.78494386968963237</v>
      </c>
      <c r="E138" s="71">
        <f>E137/E137</f>
        <v>1</v>
      </c>
      <c r="F138" s="55"/>
      <c r="G138" s="29"/>
      <c r="H138" s="29"/>
      <c r="I138" s="29"/>
      <c r="J138" s="29"/>
      <c r="K138" s="29"/>
      <c r="L138" s="29"/>
      <c r="M138" s="30"/>
      <c r="N138" s="30"/>
      <c r="O138" s="30"/>
      <c r="P138" s="30"/>
    </row>
    <row r="139" spans="2:16" s="50" customFormat="1" x14ac:dyDescent="0.25">
      <c r="B139" s="11"/>
      <c r="C139" s="10"/>
      <c r="D139" s="10"/>
      <c r="E139" s="10"/>
      <c r="F139" s="10"/>
      <c r="G139" s="10"/>
      <c r="H139" s="10"/>
      <c r="I139" s="10"/>
      <c r="J139" s="10"/>
      <c r="K139" s="14"/>
      <c r="L139" s="14"/>
      <c r="M139" s="30"/>
      <c r="N139" s="30"/>
      <c r="O139" s="30"/>
      <c r="P139" s="30"/>
    </row>
    <row r="140" spans="2:16" s="50" customFormat="1" x14ac:dyDescent="0.25">
      <c r="B140" s="57" t="s">
        <v>84</v>
      </c>
      <c r="C140" s="57"/>
      <c r="D140" s="57"/>
      <c r="E140" s="57"/>
      <c r="F140" s="57"/>
      <c r="G140" s="10"/>
      <c r="H140" s="10"/>
      <c r="I140" s="10"/>
      <c r="J140" s="10"/>
      <c r="K140" s="14"/>
      <c r="L140" s="14"/>
      <c r="M140" s="30"/>
      <c r="N140" s="30"/>
      <c r="O140" s="30"/>
      <c r="P140" s="30"/>
    </row>
    <row r="141" spans="2:16" s="50" customFormat="1" ht="24" x14ac:dyDescent="0.25">
      <c r="B141" s="68" t="s">
        <v>47</v>
      </c>
      <c r="C141" s="68" t="s">
        <v>27</v>
      </c>
      <c r="D141" s="68" t="s">
        <v>28</v>
      </c>
      <c r="E141" s="68" t="s">
        <v>29</v>
      </c>
      <c r="F141" s="68" t="s">
        <v>30</v>
      </c>
      <c r="G141" s="68" t="s">
        <v>70</v>
      </c>
      <c r="H141" s="68" t="s">
        <v>31</v>
      </c>
      <c r="I141" s="68" t="s">
        <v>46</v>
      </c>
      <c r="J141" s="68" t="s">
        <v>32</v>
      </c>
      <c r="K141" s="68" t="s">
        <v>23</v>
      </c>
      <c r="L141" s="29"/>
      <c r="M141" s="30"/>
      <c r="N141" s="30"/>
      <c r="O141" s="30"/>
      <c r="P141" s="30"/>
    </row>
    <row r="142" spans="2:16" s="50" customFormat="1" x14ac:dyDescent="0.25">
      <c r="B142" s="11" t="s">
        <v>1</v>
      </c>
      <c r="C142" s="39">
        <v>3</v>
      </c>
      <c r="D142" s="10">
        <v>12</v>
      </c>
      <c r="E142" s="10">
        <v>15</v>
      </c>
      <c r="F142" s="10">
        <v>36</v>
      </c>
      <c r="G142" s="10">
        <v>928</v>
      </c>
      <c r="H142" s="10">
        <v>2702</v>
      </c>
      <c r="I142" s="10">
        <v>185</v>
      </c>
      <c r="J142" s="10">
        <v>662</v>
      </c>
      <c r="K142" s="14">
        <f>SUM(C142:J142)</f>
        <v>4543</v>
      </c>
      <c r="L142" s="14"/>
      <c r="M142" s="30"/>
      <c r="N142" s="30"/>
      <c r="O142" s="30"/>
      <c r="P142" s="30"/>
    </row>
    <row r="143" spans="2:16" s="50" customFormat="1" x14ac:dyDescent="0.25">
      <c r="B143" s="11" t="s">
        <v>44</v>
      </c>
      <c r="C143" s="39"/>
      <c r="D143" s="10"/>
      <c r="E143" s="10"/>
      <c r="F143" s="10"/>
      <c r="G143" s="10"/>
      <c r="H143" s="10"/>
      <c r="I143" s="10"/>
      <c r="J143" s="10"/>
      <c r="K143" s="14">
        <f t="shared" ref="K143:K153" si="30">SUM(C143:I143)</f>
        <v>0</v>
      </c>
      <c r="L143" s="14"/>
      <c r="M143" s="30"/>
      <c r="N143" s="30"/>
      <c r="O143" s="30"/>
      <c r="P143" s="30"/>
    </row>
    <row r="144" spans="2:16" s="50" customFormat="1" x14ac:dyDescent="0.25">
      <c r="B144" s="11" t="s">
        <v>43</v>
      </c>
      <c r="C144" s="39"/>
      <c r="D144" s="10"/>
      <c r="E144" s="10"/>
      <c r="F144" s="10"/>
      <c r="G144" s="10"/>
      <c r="H144" s="10"/>
      <c r="I144" s="10"/>
      <c r="J144" s="10"/>
      <c r="K144" s="14">
        <f t="shared" si="30"/>
        <v>0</v>
      </c>
      <c r="L144" s="14"/>
      <c r="M144" s="30"/>
      <c r="N144" s="30"/>
      <c r="O144" s="30"/>
      <c r="P144" s="30"/>
    </row>
    <row r="145" spans="2:16" s="50" customFormat="1" x14ac:dyDescent="0.25">
      <c r="B145" s="11" t="s">
        <v>42</v>
      </c>
      <c r="C145" s="39"/>
      <c r="D145" s="10"/>
      <c r="E145" s="10"/>
      <c r="F145" s="10"/>
      <c r="G145" s="10"/>
      <c r="H145" s="10"/>
      <c r="I145" s="10"/>
      <c r="J145" s="10"/>
      <c r="K145" s="14">
        <f t="shared" si="30"/>
        <v>0</v>
      </c>
      <c r="L145" s="14"/>
      <c r="M145" s="30"/>
      <c r="N145" s="30"/>
      <c r="O145" s="30"/>
      <c r="P145" s="30"/>
    </row>
    <row r="146" spans="2:16" s="50" customFormat="1" x14ac:dyDescent="0.25">
      <c r="B146" s="11" t="s">
        <v>41</v>
      </c>
      <c r="C146" s="39"/>
      <c r="D146" s="10"/>
      <c r="E146" s="10"/>
      <c r="F146" s="10"/>
      <c r="G146" s="10"/>
      <c r="H146" s="10"/>
      <c r="I146" s="10"/>
      <c r="J146" s="10"/>
      <c r="K146" s="14">
        <f t="shared" si="30"/>
        <v>0</v>
      </c>
      <c r="L146" s="14"/>
      <c r="M146" s="30"/>
      <c r="N146" s="30"/>
      <c r="O146" s="30"/>
      <c r="P146" s="30"/>
    </row>
    <row r="147" spans="2:16" s="50" customFormat="1" x14ac:dyDescent="0.25">
      <c r="B147" s="11" t="s">
        <v>40</v>
      </c>
      <c r="C147" s="39"/>
      <c r="D147" s="10"/>
      <c r="E147" s="10"/>
      <c r="F147" s="10"/>
      <c r="G147" s="10"/>
      <c r="H147" s="10"/>
      <c r="I147" s="10"/>
      <c r="J147" s="10"/>
      <c r="K147" s="14">
        <f t="shared" si="30"/>
        <v>0</v>
      </c>
      <c r="L147" s="14"/>
      <c r="M147" s="30"/>
      <c r="N147" s="30"/>
      <c r="O147" s="30"/>
      <c r="P147" s="30"/>
    </row>
    <row r="148" spans="2:16" s="50" customFormat="1" x14ac:dyDescent="0.25">
      <c r="B148" s="11" t="s">
        <v>39</v>
      </c>
      <c r="C148" s="39"/>
      <c r="D148" s="10"/>
      <c r="E148" s="10"/>
      <c r="F148" s="10"/>
      <c r="G148" s="10"/>
      <c r="H148" s="10"/>
      <c r="I148" s="10"/>
      <c r="J148" s="10"/>
      <c r="K148" s="14">
        <f t="shared" si="30"/>
        <v>0</v>
      </c>
      <c r="L148" s="14"/>
      <c r="M148" s="30"/>
      <c r="N148" s="30"/>
      <c r="O148" s="30"/>
      <c r="P148" s="30"/>
    </row>
    <row r="149" spans="2:16" s="50" customFormat="1" x14ac:dyDescent="0.25">
      <c r="B149" s="11" t="s">
        <v>38</v>
      </c>
      <c r="C149" s="39"/>
      <c r="D149" s="10"/>
      <c r="E149" s="10"/>
      <c r="F149" s="10"/>
      <c r="G149" s="10"/>
      <c r="H149" s="10"/>
      <c r="I149" s="10"/>
      <c r="J149" s="10"/>
      <c r="K149" s="14">
        <f t="shared" si="30"/>
        <v>0</v>
      </c>
      <c r="L149" s="14"/>
      <c r="M149" s="30"/>
      <c r="N149" s="30"/>
      <c r="O149" s="30"/>
      <c r="P149" s="30"/>
    </row>
    <row r="150" spans="2:16" s="50" customFormat="1" x14ac:dyDescent="0.25">
      <c r="B150" s="11" t="s">
        <v>45</v>
      </c>
      <c r="C150" s="39"/>
      <c r="D150" s="10"/>
      <c r="E150" s="10"/>
      <c r="F150" s="10"/>
      <c r="G150" s="10"/>
      <c r="H150" s="10"/>
      <c r="I150" s="10"/>
      <c r="J150" s="10"/>
      <c r="K150" s="14">
        <f t="shared" si="30"/>
        <v>0</v>
      </c>
      <c r="L150" s="14"/>
      <c r="M150" s="30"/>
      <c r="N150" s="30"/>
      <c r="O150" s="30"/>
      <c r="P150" s="30"/>
    </row>
    <row r="151" spans="2:16" s="50" customFormat="1" x14ac:dyDescent="0.25">
      <c r="B151" s="11" t="s">
        <v>37</v>
      </c>
      <c r="C151" s="39"/>
      <c r="D151" s="10"/>
      <c r="E151" s="10"/>
      <c r="F151" s="10"/>
      <c r="G151" s="10"/>
      <c r="H151" s="10"/>
      <c r="I151" s="10"/>
      <c r="J151" s="10"/>
      <c r="K151" s="14">
        <f t="shared" si="30"/>
        <v>0</v>
      </c>
      <c r="L151" s="14"/>
      <c r="M151" s="30"/>
      <c r="N151" s="30"/>
      <c r="O151" s="30"/>
      <c r="P151" s="30"/>
    </row>
    <row r="152" spans="2:16" s="50" customFormat="1" x14ac:dyDescent="0.25">
      <c r="B152" s="11" t="s">
        <v>36</v>
      </c>
      <c r="C152" s="39"/>
      <c r="D152" s="10"/>
      <c r="E152" s="10"/>
      <c r="F152" s="10"/>
      <c r="G152" s="10"/>
      <c r="H152" s="10"/>
      <c r="I152" s="10"/>
      <c r="J152" s="10"/>
      <c r="K152" s="14">
        <f t="shared" si="30"/>
        <v>0</v>
      </c>
      <c r="L152" s="14"/>
      <c r="M152" s="30"/>
      <c r="N152" s="30"/>
      <c r="O152" s="30"/>
      <c r="P152" s="30"/>
    </row>
    <row r="153" spans="2:16" s="50" customFormat="1" x14ac:dyDescent="0.25">
      <c r="B153" s="11" t="s">
        <v>35</v>
      </c>
      <c r="C153" s="39"/>
      <c r="D153" s="10"/>
      <c r="E153" s="10"/>
      <c r="F153" s="10"/>
      <c r="G153" s="10"/>
      <c r="H153" s="10"/>
      <c r="I153" s="10"/>
      <c r="J153" s="10"/>
      <c r="K153" s="14">
        <f t="shared" si="30"/>
        <v>0</v>
      </c>
      <c r="L153" s="14"/>
      <c r="M153" s="30"/>
      <c r="N153" s="30"/>
      <c r="O153" s="30"/>
      <c r="P153" s="30"/>
    </row>
    <row r="154" spans="2:16" s="50" customFormat="1" x14ac:dyDescent="0.25">
      <c r="B154" s="62" t="s">
        <v>23</v>
      </c>
      <c r="C154" s="63">
        <f>SUM(C142:C153)</f>
        <v>3</v>
      </c>
      <c r="D154" s="63">
        <f t="shared" ref="D154" si="31">SUM(D142:D153)</f>
        <v>12</v>
      </c>
      <c r="E154" s="63">
        <f>SUM(E142:E153)</f>
        <v>15</v>
      </c>
      <c r="F154" s="63">
        <f t="shared" ref="F154" si="32">SUM(F142:F153)</f>
        <v>36</v>
      </c>
      <c r="G154" s="63">
        <f t="shared" ref="G154" si="33">SUM(G142:G153)</f>
        <v>928</v>
      </c>
      <c r="H154" s="63">
        <f>SUM(H142:H153)</f>
        <v>2702</v>
      </c>
      <c r="I154" s="63">
        <f>SUM(I142:I153)</f>
        <v>185</v>
      </c>
      <c r="J154" s="63">
        <f>SUM(J142:J153)</f>
        <v>662</v>
      </c>
      <c r="K154" s="63">
        <f>SUM(K142:K153)</f>
        <v>4543</v>
      </c>
      <c r="L154" s="31"/>
      <c r="M154" s="30"/>
      <c r="N154" s="42"/>
      <c r="O154" s="43"/>
      <c r="P154" s="18"/>
    </row>
    <row r="155" spans="2:16" s="50" customFormat="1" x14ac:dyDescent="0.25">
      <c r="B155" s="70" t="s">
        <v>34</v>
      </c>
      <c r="C155" s="76">
        <f>C154/$K$63</f>
        <v>6.6035659255998238E-4</v>
      </c>
      <c r="D155" s="76">
        <f t="shared" ref="D155" si="34">D154/$K$63</f>
        <v>2.6414263702399295E-3</v>
      </c>
      <c r="E155" s="76">
        <f t="shared" ref="E155" si="35">E154/$K$63</f>
        <v>3.3017829627999119E-3</v>
      </c>
      <c r="F155" s="76">
        <f t="shared" ref="F155" si="36">F154/$K$63</f>
        <v>7.9242791107197886E-3</v>
      </c>
      <c r="G155" s="76">
        <f t="shared" ref="G155" si="37">G154/$K$63</f>
        <v>0.20427030596522122</v>
      </c>
      <c r="H155" s="76">
        <f t="shared" ref="H155" si="38">H154/$K$63</f>
        <v>0.59476117103235748</v>
      </c>
      <c r="I155" s="76">
        <f t="shared" ref="I155" si="39">I154/$K$63</f>
        <v>4.0721989874532245E-2</v>
      </c>
      <c r="J155" s="76">
        <f t="shared" ref="J155" si="40">J154/$K$63</f>
        <v>0.14571868809156946</v>
      </c>
      <c r="K155" s="76">
        <f t="shared" ref="K155" si="41">K154/$K$63</f>
        <v>1</v>
      </c>
      <c r="L155" s="32"/>
      <c r="M155" s="30"/>
      <c r="N155" s="42"/>
      <c r="O155" s="43"/>
      <c r="P155" s="18"/>
    </row>
    <row r="156" spans="2:16" s="50" customFormat="1" x14ac:dyDescent="0.25">
      <c r="C156" s="54"/>
      <c r="D156" s="54"/>
      <c r="E156" s="54"/>
      <c r="F156" s="54"/>
    </row>
    <row r="157" spans="2:16" s="50" customFormat="1" x14ac:dyDescent="0.25">
      <c r="B157" s="50" t="s">
        <v>87</v>
      </c>
      <c r="C157" s="54"/>
      <c r="D157" s="54"/>
      <c r="E157" s="54"/>
      <c r="F157" s="54"/>
    </row>
    <row r="158" spans="2:16" s="50" customFormat="1" x14ac:dyDescent="0.25">
      <c r="B158" s="68" t="s">
        <v>22</v>
      </c>
      <c r="C158" s="68" t="s">
        <v>1</v>
      </c>
      <c r="D158" s="68" t="s">
        <v>44</v>
      </c>
      <c r="E158" s="68" t="s">
        <v>43</v>
      </c>
      <c r="F158" s="68" t="s">
        <v>42</v>
      </c>
      <c r="G158" s="68" t="s">
        <v>41</v>
      </c>
      <c r="H158" s="68" t="s">
        <v>40</v>
      </c>
      <c r="I158" s="68" t="s">
        <v>39</v>
      </c>
      <c r="J158" s="68" t="s">
        <v>38</v>
      </c>
      <c r="K158" s="68" t="s">
        <v>45</v>
      </c>
      <c r="L158" s="68" t="s">
        <v>37</v>
      </c>
      <c r="M158" s="68" t="s">
        <v>36</v>
      </c>
      <c r="N158" s="68" t="s">
        <v>35</v>
      </c>
      <c r="O158" s="68" t="s">
        <v>23</v>
      </c>
      <c r="P158" s="68" t="s">
        <v>24</v>
      </c>
    </row>
    <row r="159" spans="2:16" s="50" customFormat="1" ht="15.75" x14ac:dyDescent="0.25">
      <c r="B159" s="11" t="s">
        <v>2</v>
      </c>
      <c r="C159" s="39">
        <v>32</v>
      </c>
      <c r="D159" s="10"/>
      <c r="E159" s="10"/>
      <c r="F159" s="10"/>
      <c r="G159" s="10"/>
      <c r="H159" s="10"/>
      <c r="I159" s="10"/>
      <c r="J159" s="10"/>
      <c r="K159" s="30"/>
      <c r="L159" s="30"/>
      <c r="M159" s="13"/>
      <c r="N159" s="13"/>
      <c r="O159" s="40">
        <f>SUM(C159:N159)</f>
        <v>32</v>
      </c>
      <c r="P159" s="20">
        <f t="shared" ref="P159:P183" si="42">O159/$O$184</f>
        <v>7.0438036539731451E-3</v>
      </c>
    </row>
    <row r="160" spans="2:16" s="50" customFormat="1" ht="15.75" x14ac:dyDescent="0.25">
      <c r="B160" s="11" t="s">
        <v>3</v>
      </c>
      <c r="C160" s="39">
        <v>64</v>
      </c>
      <c r="D160" s="10"/>
      <c r="E160" s="10"/>
      <c r="F160" s="10"/>
      <c r="G160" s="10"/>
      <c r="H160" s="10"/>
      <c r="I160" s="10"/>
      <c r="J160" s="10"/>
      <c r="K160" s="30"/>
      <c r="L160" s="30"/>
      <c r="M160" s="13"/>
      <c r="N160" s="13"/>
      <c r="O160" s="40">
        <f t="shared" ref="O160:O183" si="43">SUM(C160:N160)</f>
        <v>64</v>
      </c>
      <c r="P160" s="20">
        <f t="shared" si="42"/>
        <v>1.408760730794629E-2</v>
      </c>
    </row>
    <row r="161" spans="2:16" s="50" customFormat="1" ht="15.75" x14ac:dyDescent="0.25">
      <c r="B161" s="11" t="s">
        <v>97</v>
      </c>
      <c r="C161" s="39">
        <v>35</v>
      </c>
      <c r="D161" s="10"/>
      <c r="E161" s="10"/>
      <c r="F161" s="10"/>
      <c r="G161" s="10"/>
      <c r="H161" s="10"/>
      <c r="I161" s="10"/>
      <c r="J161" s="10"/>
      <c r="K161" s="30"/>
      <c r="L161" s="30"/>
      <c r="M161" s="13"/>
      <c r="N161" s="13"/>
      <c r="O161" s="40">
        <f t="shared" si="43"/>
        <v>35</v>
      </c>
      <c r="P161" s="20">
        <f t="shared" si="42"/>
        <v>7.7041602465331279E-3</v>
      </c>
    </row>
    <row r="162" spans="2:16" s="50" customFormat="1" ht="15.75" x14ac:dyDescent="0.25">
      <c r="B162" s="11" t="s">
        <v>4</v>
      </c>
      <c r="C162" s="39">
        <v>152</v>
      </c>
      <c r="D162" s="10"/>
      <c r="E162" s="10"/>
      <c r="F162" s="10"/>
      <c r="G162" s="10"/>
      <c r="H162" s="10"/>
      <c r="I162" s="10"/>
      <c r="J162" s="10"/>
      <c r="K162" s="30"/>
      <c r="L162" s="30"/>
      <c r="M162" s="13"/>
      <c r="N162" s="13"/>
      <c r="O162" s="40">
        <f t="shared" si="43"/>
        <v>152</v>
      </c>
      <c r="P162" s="20">
        <f t="shared" si="42"/>
        <v>3.345806735637244E-2</v>
      </c>
    </row>
    <row r="163" spans="2:16" s="50" customFormat="1" ht="15.75" x14ac:dyDescent="0.25">
      <c r="B163" s="11" t="s">
        <v>5</v>
      </c>
      <c r="C163" s="39">
        <v>47</v>
      </c>
      <c r="D163" s="10"/>
      <c r="E163" s="10"/>
      <c r="F163" s="10"/>
      <c r="G163" s="10"/>
      <c r="H163" s="10"/>
      <c r="I163" s="10"/>
      <c r="J163" s="10"/>
      <c r="K163" s="30"/>
      <c r="L163" s="30"/>
      <c r="M163" s="13"/>
      <c r="N163" s="13"/>
      <c r="O163" s="40">
        <f t="shared" si="43"/>
        <v>47</v>
      </c>
      <c r="P163" s="20">
        <f t="shared" si="42"/>
        <v>1.0345586616773057E-2</v>
      </c>
    </row>
    <row r="164" spans="2:16" s="50" customFormat="1" ht="15.75" x14ac:dyDescent="0.25">
      <c r="B164" s="11" t="s">
        <v>6</v>
      </c>
      <c r="C164" s="39">
        <v>106</v>
      </c>
      <c r="D164" s="10"/>
      <c r="E164" s="10"/>
      <c r="F164" s="10"/>
      <c r="G164" s="10"/>
      <c r="H164" s="10"/>
      <c r="I164" s="10"/>
      <c r="J164" s="10"/>
      <c r="K164" s="30"/>
      <c r="L164" s="30"/>
      <c r="M164" s="13"/>
      <c r="N164" s="13"/>
      <c r="O164" s="40">
        <f t="shared" si="43"/>
        <v>106</v>
      </c>
      <c r="P164" s="20">
        <f t="shared" si="42"/>
        <v>2.3332599603786044E-2</v>
      </c>
    </row>
    <row r="165" spans="2:16" s="50" customFormat="1" ht="15.75" x14ac:dyDescent="0.25">
      <c r="B165" s="11" t="s">
        <v>7</v>
      </c>
      <c r="C165" s="39">
        <v>240</v>
      </c>
      <c r="D165" s="10"/>
      <c r="E165" s="10"/>
      <c r="F165" s="10"/>
      <c r="G165" s="10"/>
      <c r="H165" s="10"/>
      <c r="I165" s="10"/>
      <c r="J165" s="10"/>
      <c r="K165" s="30"/>
      <c r="L165" s="30"/>
      <c r="M165" s="13"/>
      <c r="N165" s="13"/>
      <c r="O165" s="40">
        <f t="shared" si="43"/>
        <v>240</v>
      </c>
      <c r="P165" s="20">
        <f t="shared" si="42"/>
        <v>5.2828527404798591E-2</v>
      </c>
    </row>
    <row r="166" spans="2:16" s="50" customFormat="1" ht="15.75" x14ac:dyDescent="0.25">
      <c r="B166" s="11" t="s">
        <v>8</v>
      </c>
      <c r="C166" s="39">
        <v>81</v>
      </c>
      <c r="D166" s="10"/>
      <c r="E166" s="10"/>
      <c r="F166" s="10"/>
      <c r="G166" s="10"/>
      <c r="H166" s="10"/>
      <c r="I166" s="10"/>
      <c r="J166" s="10"/>
      <c r="K166" s="30"/>
      <c r="L166" s="30"/>
      <c r="M166" s="13"/>
      <c r="N166" s="13"/>
      <c r="O166" s="40">
        <f t="shared" si="43"/>
        <v>81</v>
      </c>
      <c r="P166" s="20">
        <f t="shared" si="42"/>
        <v>1.7829627999119524E-2</v>
      </c>
    </row>
    <row r="167" spans="2:16" s="50" customFormat="1" ht="15.75" x14ac:dyDescent="0.25">
      <c r="B167" s="11" t="s">
        <v>9</v>
      </c>
      <c r="C167" s="39">
        <v>12</v>
      </c>
      <c r="D167" s="10"/>
      <c r="E167" s="10"/>
      <c r="F167" s="10"/>
      <c r="G167" s="10"/>
      <c r="H167" s="10"/>
      <c r="I167" s="10"/>
      <c r="J167" s="10"/>
      <c r="K167" s="30"/>
      <c r="L167" s="30"/>
      <c r="M167" s="13"/>
      <c r="N167" s="13"/>
      <c r="O167" s="40">
        <f t="shared" si="43"/>
        <v>12</v>
      </c>
      <c r="P167" s="20">
        <f t="shared" si="42"/>
        <v>2.6414263702399295E-3</v>
      </c>
    </row>
    <row r="168" spans="2:16" s="50" customFormat="1" ht="15.75" x14ac:dyDescent="0.25">
      <c r="B168" s="11" t="s">
        <v>98</v>
      </c>
      <c r="C168" s="39">
        <v>79</v>
      </c>
      <c r="D168" s="10"/>
      <c r="E168" s="10"/>
      <c r="F168" s="10"/>
      <c r="G168" s="10"/>
      <c r="H168" s="10"/>
      <c r="I168" s="10"/>
      <c r="J168" s="10"/>
      <c r="K168" s="30"/>
      <c r="L168" s="30"/>
      <c r="M168" s="13"/>
      <c r="N168" s="13"/>
      <c r="O168" s="40">
        <f t="shared" si="43"/>
        <v>79</v>
      </c>
      <c r="P168" s="20">
        <f t="shared" si="42"/>
        <v>1.7389390270746204E-2</v>
      </c>
    </row>
    <row r="169" spans="2:16" s="50" customFormat="1" ht="15.75" x14ac:dyDescent="0.25">
      <c r="B169" s="11" t="s">
        <v>10</v>
      </c>
      <c r="C169" s="39">
        <v>137</v>
      </c>
      <c r="D169" s="10"/>
      <c r="E169" s="10"/>
      <c r="F169" s="10"/>
      <c r="G169" s="10"/>
      <c r="H169" s="10"/>
      <c r="I169" s="10"/>
      <c r="J169" s="10"/>
      <c r="K169" s="30"/>
      <c r="L169" s="30"/>
      <c r="M169" s="13"/>
      <c r="N169" s="13"/>
      <c r="O169" s="40">
        <f t="shared" si="43"/>
        <v>137</v>
      </c>
      <c r="P169" s="20">
        <f t="shared" si="42"/>
        <v>3.0156284393572531E-2</v>
      </c>
    </row>
    <row r="170" spans="2:16" s="50" customFormat="1" ht="15.75" x14ac:dyDescent="0.25">
      <c r="B170" s="11" t="s">
        <v>99</v>
      </c>
      <c r="C170" s="39">
        <v>151</v>
      </c>
      <c r="D170" s="10"/>
      <c r="E170" s="10"/>
      <c r="F170" s="10"/>
      <c r="G170" s="10"/>
      <c r="H170" s="10"/>
      <c r="I170" s="10"/>
      <c r="J170" s="10"/>
      <c r="K170" s="30"/>
      <c r="L170" s="30"/>
      <c r="M170" s="13"/>
      <c r="N170" s="13"/>
      <c r="O170" s="40">
        <f t="shared" si="43"/>
        <v>151</v>
      </c>
      <c r="P170" s="20">
        <f t="shared" si="42"/>
        <v>3.3237948492185782E-2</v>
      </c>
    </row>
    <row r="171" spans="2:16" s="50" customFormat="1" ht="15.75" x14ac:dyDescent="0.25">
      <c r="B171" s="11" t="s">
        <v>11</v>
      </c>
      <c r="C171" s="39">
        <v>196</v>
      </c>
      <c r="D171" s="10"/>
      <c r="E171" s="10"/>
      <c r="F171" s="10"/>
      <c r="G171" s="10"/>
      <c r="H171" s="10"/>
      <c r="I171" s="10"/>
      <c r="J171" s="10"/>
      <c r="K171" s="30"/>
      <c r="L171" s="30"/>
      <c r="M171" s="13"/>
      <c r="N171" s="13"/>
      <c r="O171" s="40">
        <f t="shared" si="43"/>
        <v>196</v>
      </c>
      <c r="P171" s="20">
        <f t="shared" si="42"/>
        <v>4.3143297380585519E-2</v>
      </c>
    </row>
    <row r="172" spans="2:16" s="50" customFormat="1" ht="15.75" x14ac:dyDescent="0.25">
      <c r="B172" s="11" t="s">
        <v>12</v>
      </c>
      <c r="C172" s="39">
        <v>82</v>
      </c>
      <c r="D172" s="10"/>
      <c r="E172" s="10"/>
      <c r="F172" s="10"/>
      <c r="G172" s="10"/>
      <c r="H172" s="10"/>
      <c r="I172" s="10"/>
      <c r="J172" s="10"/>
      <c r="K172" s="30"/>
      <c r="L172" s="30"/>
      <c r="M172" s="13"/>
      <c r="N172" s="13"/>
      <c r="O172" s="40">
        <f t="shared" si="43"/>
        <v>82</v>
      </c>
      <c r="P172" s="20">
        <f t="shared" si="42"/>
        <v>1.8049746863306185E-2</v>
      </c>
    </row>
    <row r="173" spans="2:16" s="50" customFormat="1" ht="15.75" x14ac:dyDescent="0.25">
      <c r="B173" s="11" t="s">
        <v>86</v>
      </c>
      <c r="C173" s="39">
        <v>2502</v>
      </c>
      <c r="D173" s="10"/>
      <c r="E173" s="10"/>
      <c r="F173" s="10"/>
      <c r="G173" s="10"/>
      <c r="H173" s="10"/>
      <c r="I173" s="10"/>
      <c r="J173" s="10"/>
      <c r="K173" s="30"/>
      <c r="L173" s="30"/>
      <c r="M173" s="13"/>
      <c r="N173" s="13"/>
      <c r="O173" s="40">
        <f t="shared" si="43"/>
        <v>2502</v>
      </c>
      <c r="P173" s="20">
        <f t="shared" si="42"/>
        <v>0.55073739819502532</v>
      </c>
    </row>
    <row r="174" spans="2:16" s="50" customFormat="1" ht="15.75" x14ac:dyDescent="0.25">
      <c r="B174" s="11" t="s">
        <v>13</v>
      </c>
      <c r="C174" s="39">
        <v>40</v>
      </c>
      <c r="D174" s="10"/>
      <c r="E174" s="10"/>
      <c r="F174" s="10"/>
      <c r="G174" s="10"/>
      <c r="H174" s="10"/>
      <c r="I174" s="10"/>
      <c r="J174" s="10"/>
      <c r="K174" s="30"/>
      <c r="L174" s="30"/>
      <c r="M174" s="13"/>
      <c r="N174" s="13"/>
      <c r="O174" s="40">
        <f t="shared" si="43"/>
        <v>40</v>
      </c>
      <c r="P174" s="20">
        <f t="shared" si="42"/>
        <v>8.8047545674664312E-3</v>
      </c>
    </row>
    <row r="175" spans="2:16" s="50" customFormat="1" ht="15.75" x14ac:dyDescent="0.25">
      <c r="B175" s="11" t="s">
        <v>85</v>
      </c>
      <c r="C175" s="39">
        <v>13</v>
      </c>
      <c r="D175" s="10"/>
      <c r="E175" s="10"/>
      <c r="F175" s="10"/>
      <c r="G175" s="10"/>
      <c r="H175" s="10"/>
      <c r="I175" s="10"/>
      <c r="J175" s="10"/>
      <c r="K175" s="30"/>
      <c r="L175" s="30"/>
      <c r="M175" s="13"/>
      <c r="N175" s="13"/>
      <c r="O175" s="40">
        <f t="shared" si="43"/>
        <v>13</v>
      </c>
      <c r="P175" s="20">
        <f t="shared" si="42"/>
        <v>2.8615452344265902E-3</v>
      </c>
    </row>
    <row r="176" spans="2:16" s="50" customFormat="1" ht="15.75" x14ac:dyDescent="0.25">
      <c r="B176" s="11" t="s">
        <v>14</v>
      </c>
      <c r="C176" s="39">
        <v>13</v>
      </c>
      <c r="D176" s="10"/>
      <c r="E176" s="10"/>
      <c r="F176" s="10"/>
      <c r="G176" s="10"/>
      <c r="H176" s="10"/>
      <c r="I176" s="10"/>
      <c r="J176" s="10"/>
      <c r="K176" s="30"/>
      <c r="L176" s="30"/>
      <c r="M176" s="13"/>
      <c r="N176" s="13"/>
      <c r="O176" s="40">
        <f t="shared" si="43"/>
        <v>13</v>
      </c>
      <c r="P176" s="20">
        <f t="shared" si="42"/>
        <v>2.8615452344265902E-3</v>
      </c>
    </row>
    <row r="177" spans="2:16" s="50" customFormat="1" ht="15.75" x14ac:dyDescent="0.25">
      <c r="B177" s="11" t="s">
        <v>15</v>
      </c>
      <c r="C177" s="39">
        <v>8</v>
      </c>
      <c r="D177" s="10"/>
      <c r="E177" s="10"/>
      <c r="F177" s="10"/>
      <c r="G177" s="10"/>
      <c r="H177" s="10"/>
      <c r="I177" s="10"/>
      <c r="J177" s="10"/>
      <c r="K177" s="30"/>
      <c r="L177" s="30"/>
      <c r="M177" s="13"/>
      <c r="N177" s="13"/>
      <c r="O177" s="40">
        <f t="shared" si="43"/>
        <v>8</v>
      </c>
      <c r="P177" s="20">
        <f t="shared" si="42"/>
        <v>1.7609509134932863E-3</v>
      </c>
    </row>
    <row r="178" spans="2:16" s="50" customFormat="1" ht="15.75" x14ac:dyDescent="0.25">
      <c r="B178" s="11" t="s">
        <v>16</v>
      </c>
      <c r="C178" s="39">
        <v>239</v>
      </c>
      <c r="D178" s="10"/>
      <c r="E178" s="10"/>
      <c r="F178" s="10"/>
      <c r="G178" s="10"/>
      <c r="H178" s="10"/>
      <c r="I178" s="10"/>
      <c r="J178" s="10"/>
      <c r="K178" s="30"/>
      <c r="L178" s="30"/>
      <c r="M178" s="13"/>
      <c r="N178" s="13"/>
      <c r="O178" s="40">
        <f t="shared" si="43"/>
        <v>239</v>
      </c>
      <c r="P178" s="20">
        <f t="shared" si="42"/>
        <v>5.2608408540611933E-2</v>
      </c>
    </row>
    <row r="179" spans="2:16" s="50" customFormat="1" ht="15.75" x14ac:dyDescent="0.25">
      <c r="B179" s="11" t="s">
        <v>17</v>
      </c>
      <c r="C179" s="39">
        <v>115</v>
      </c>
      <c r="D179" s="10"/>
      <c r="E179" s="10"/>
      <c r="F179" s="10"/>
      <c r="G179" s="10"/>
      <c r="H179" s="10"/>
      <c r="I179" s="10"/>
      <c r="J179" s="10"/>
      <c r="K179" s="30"/>
      <c r="L179" s="30"/>
      <c r="M179" s="13"/>
      <c r="N179" s="13"/>
      <c r="O179" s="40">
        <f t="shared" si="43"/>
        <v>115</v>
      </c>
      <c r="P179" s="20">
        <f t="shared" si="42"/>
        <v>2.5313669381465991E-2</v>
      </c>
    </row>
    <row r="180" spans="2:16" s="50" customFormat="1" ht="15.75" x14ac:dyDescent="0.25">
      <c r="B180" s="11" t="s">
        <v>18</v>
      </c>
      <c r="C180" s="39">
        <v>123</v>
      </c>
      <c r="D180" s="10"/>
      <c r="E180" s="10"/>
      <c r="F180" s="10"/>
      <c r="G180" s="10"/>
      <c r="H180" s="10"/>
      <c r="I180" s="10"/>
      <c r="J180" s="10"/>
      <c r="K180" s="30"/>
      <c r="L180" s="30"/>
      <c r="M180" s="13"/>
      <c r="N180" s="13"/>
      <c r="O180" s="40">
        <f t="shared" si="43"/>
        <v>123</v>
      </c>
      <c r="P180" s="20">
        <f t="shared" si="42"/>
        <v>2.7074620294959276E-2</v>
      </c>
    </row>
    <row r="181" spans="2:16" s="50" customFormat="1" ht="15.75" x14ac:dyDescent="0.25">
      <c r="B181" s="11" t="s">
        <v>19</v>
      </c>
      <c r="C181" s="39">
        <v>33</v>
      </c>
      <c r="D181" s="10"/>
      <c r="E181" s="10"/>
      <c r="F181" s="10"/>
      <c r="G181" s="10"/>
      <c r="H181" s="10"/>
      <c r="I181" s="10"/>
      <c r="J181" s="10"/>
      <c r="K181" s="30"/>
      <c r="L181" s="30"/>
      <c r="M181" s="13"/>
      <c r="N181" s="13"/>
      <c r="O181" s="40">
        <f t="shared" si="43"/>
        <v>33</v>
      </c>
      <c r="P181" s="20">
        <f t="shared" si="42"/>
        <v>7.2639225181598066E-3</v>
      </c>
    </row>
    <row r="182" spans="2:16" s="50" customFormat="1" x14ac:dyDescent="0.25">
      <c r="B182" s="11" t="s">
        <v>20</v>
      </c>
      <c r="C182" s="39">
        <v>16</v>
      </c>
      <c r="D182" s="10"/>
      <c r="E182" s="10"/>
      <c r="F182" s="10"/>
      <c r="G182" s="10"/>
      <c r="H182" s="10"/>
      <c r="I182" s="10"/>
      <c r="J182" s="10"/>
      <c r="K182" s="30"/>
      <c r="L182" s="30"/>
      <c r="M182" s="30"/>
      <c r="N182" s="30"/>
      <c r="O182" s="40">
        <f t="shared" si="43"/>
        <v>16</v>
      </c>
      <c r="P182" s="20">
        <f t="shared" si="42"/>
        <v>3.5219018269865726E-3</v>
      </c>
    </row>
    <row r="183" spans="2:16" s="50" customFormat="1" x14ac:dyDescent="0.25">
      <c r="B183" s="11" t="s">
        <v>21</v>
      </c>
      <c r="C183" s="39">
        <v>27</v>
      </c>
      <c r="D183" s="10"/>
      <c r="E183" s="10"/>
      <c r="F183" s="10"/>
      <c r="G183" s="10"/>
      <c r="H183" s="10"/>
      <c r="I183" s="10"/>
      <c r="J183" s="10"/>
      <c r="K183" s="30"/>
      <c r="L183" s="30"/>
      <c r="M183" s="30"/>
      <c r="N183" s="30"/>
      <c r="O183" s="40">
        <f t="shared" si="43"/>
        <v>27</v>
      </c>
      <c r="P183" s="20">
        <f t="shared" si="42"/>
        <v>5.9432093330398419E-3</v>
      </c>
    </row>
    <row r="184" spans="2:16" s="50" customFormat="1" x14ac:dyDescent="0.25">
      <c r="B184" s="62" t="s">
        <v>23</v>
      </c>
      <c r="C184" s="63">
        <f t="shared" ref="C184:P184" si="44">SUM(C159:C183)</f>
        <v>4543</v>
      </c>
      <c r="D184" s="63">
        <f t="shared" si="44"/>
        <v>0</v>
      </c>
      <c r="E184" s="63">
        <f t="shared" si="44"/>
        <v>0</v>
      </c>
      <c r="F184" s="63">
        <f t="shared" si="44"/>
        <v>0</v>
      </c>
      <c r="G184" s="63">
        <f t="shared" si="44"/>
        <v>0</v>
      </c>
      <c r="H184" s="63">
        <f t="shared" si="44"/>
        <v>0</v>
      </c>
      <c r="I184" s="63">
        <f t="shared" si="44"/>
        <v>0</v>
      </c>
      <c r="J184" s="63">
        <f t="shared" si="44"/>
        <v>0</v>
      </c>
      <c r="K184" s="63">
        <f t="shared" si="44"/>
        <v>0</v>
      </c>
      <c r="L184" s="63">
        <f t="shared" si="44"/>
        <v>0</v>
      </c>
      <c r="M184" s="63">
        <f t="shared" si="44"/>
        <v>0</v>
      </c>
      <c r="N184" s="63">
        <f t="shared" si="44"/>
        <v>0</v>
      </c>
      <c r="O184" s="63">
        <f t="shared" si="44"/>
        <v>4543</v>
      </c>
      <c r="P184" s="77">
        <f t="shared" si="44"/>
        <v>0.99999999999999989</v>
      </c>
    </row>
  </sheetData>
  <mergeCells count="27">
    <mergeCell ref="O131:O132"/>
    <mergeCell ref="P131:P132"/>
    <mergeCell ref="O40:O41"/>
    <mergeCell ref="P40:P41"/>
    <mergeCell ref="I11:J15"/>
    <mergeCell ref="L12:M12"/>
    <mergeCell ref="L13:M13"/>
    <mergeCell ref="B32:F32"/>
    <mergeCell ref="K11:K13"/>
    <mergeCell ref="K14:M14"/>
    <mergeCell ref="K15:M15"/>
    <mergeCell ref="I8:M10"/>
    <mergeCell ref="B67:C67"/>
    <mergeCell ref="O86:O87"/>
    <mergeCell ref="P86:P87"/>
    <mergeCell ref="B3:P3"/>
    <mergeCell ref="B4:P4"/>
    <mergeCell ref="B7:F7"/>
    <mergeCell ref="B8:B9"/>
    <mergeCell ref="C8:C9"/>
    <mergeCell ref="D8:F8"/>
    <mergeCell ref="G8:G9"/>
    <mergeCell ref="N8:N10"/>
    <mergeCell ref="O8:O10"/>
    <mergeCell ref="P8:P10"/>
    <mergeCell ref="B78:F78"/>
    <mergeCell ref="L11:M11"/>
  </mergeCells>
  <pageMargins left="0.15748031496062992" right="7.874015748031496E-2" top="0.11811023622047245" bottom="0.11811023622047245" header="7.874015748031496E-2" footer="7.874015748031496E-2"/>
  <pageSetup paperSize="9" scale="70" orientation="portrait" r:id="rId1"/>
  <rowBreaks count="2" manualBreakCount="2">
    <brk id="74" max="16" man="1"/>
    <brk id="13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LINEA100</vt:lpstr>
      <vt:lpstr>LINEA100!Área_de_impresión</vt:lpstr>
      <vt:lpstr>LINEA100!Títulos_a_imprimir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oangulo</dc:creator>
  <cp:lastModifiedBy>garaujo</cp:lastModifiedBy>
  <cp:lastPrinted>2018-02-12T13:45:03Z</cp:lastPrinted>
  <dcterms:created xsi:type="dcterms:W3CDTF">2018-02-05T13:27:31Z</dcterms:created>
  <dcterms:modified xsi:type="dcterms:W3CDTF">2018-02-14T16:43:53Z</dcterms:modified>
</cp:coreProperties>
</file>