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ENERO\Boletines y Resúmenes estadísticos\"/>
    </mc:Choice>
  </mc:AlternateContent>
  <bookViews>
    <workbookView xWindow="0" yWindow="0" windowWidth="23040" windowHeight="10665" tabRatio="805"/>
  </bookViews>
  <sheets>
    <sheet name="Chat 100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'Chat 100'!$A$1:$V$149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</workbook>
</file>

<file path=xl/calcChain.xml><?xml version="1.0" encoding="utf-8"?>
<calcChain xmlns="http://schemas.openxmlformats.org/spreadsheetml/2006/main">
  <c r="E137" i="14" l="1"/>
  <c r="F137" i="14" s="1"/>
  <c r="D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D116" i="14"/>
  <c r="E114" i="14" s="1"/>
  <c r="E115" i="14"/>
  <c r="E110" i="14"/>
  <c r="I108" i="14"/>
  <c r="E107" i="14"/>
  <c r="E106" i="14"/>
  <c r="I102" i="14"/>
  <c r="J100" i="14" s="1"/>
  <c r="E101" i="14"/>
  <c r="E97" i="14"/>
  <c r="E93" i="14"/>
  <c r="F85" i="14"/>
  <c r="G84" i="14" s="1"/>
  <c r="G77" i="14"/>
  <c r="P76" i="14"/>
  <c r="N76" i="14"/>
  <c r="P74" i="14" s="1"/>
  <c r="P75" i="14"/>
  <c r="P73" i="14"/>
  <c r="P72" i="14"/>
  <c r="P71" i="14"/>
  <c r="G66" i="14"/>
  <c r="G65" i="14"/>
  <c r="F65" i="14"/>
  <c r="E65" i="14"/>
  <c r="H64" i="14"/>
  <c r="H63" i="14"/>
  <c r="H62" i="14"/>
  <c r="H61" i="14"/>
  <c r="H65" i="14" s="1"/>
  <c r="H60" i="14"/>
  <c r="H59" i="14"/>
  <c r="H46" i="14"/>
  <c r="I44" i="14" s="1"/>
  <c r="S43" i="14"/>
  <c r="S36" i="14"/>
  <c r="F26" i="14"/>
  <c r="L25" i="14"/>
  <c r="J25" i="14"/>
  <c r="I26" i="14" s="1"/>
  <c r="I25" i="14"/>
  <c r="H25" i="14"/>
  <c r="H26" i="14" s="1"/>
  <c r="G25" i="14"/>
  <c r="G26" i="14" s="1"/>
  <c r="F25" i="14"/>
  <c r="E26" i="14" s="1"/>
  <c r="E25" i="14"/>
  <c r="D25" i="14"/>
  <c r="D26" i="14" s="1"/>
  <c r="C25" i="14"/>
  <c r="C26" i="14" s="1"/>
  <c r="F66" i="14" l="1"/>
  <c r="I64" i="14"/>
  <c r="I60" i="14"/>
  <c r="I63" i="14"/>
  <c r="S53" i="14"/>
  <c r="T36" i="14"/>
  <c r="I62" i="14"/>
  <c r="T43" i="14"/>
  <c r="E66" i="14"/>
  <c r="H66" i="14" s="1"/>
  <c r="I59" i="14"/>
  <c r="I111" i="14"/>
  <c r="I41" i="14"/>
  <c r="I45" i="14"/>
  <c r="G74" i="14"/>
  <c r="G78" i="14"/>
  <c r="J93" i="14"/>
  <c r="J97" i="14"/>
  <c r="J101" i="14"/>
  <c r="I37" i="14"/>
  <c r="I61" i="14"/>
  <c r="G70" i="14"/>
  <c r="G79" i="14"/>
  <c r="E90" i="14"/>
  <c r="E94" i="14"/>
  <c r="E98" i="14"/>
  <c r="E102" i="14"/>
  <c r="E108" i="14"/>
  <c r="E111" i="14"/>
  <c r="G75" i="14"/>
  <c r="L26" i="14"/>
  <c r="I43" i="14"/>
  <c r="E99" i="14"/>
  <c r="P30" i="14"/>
  <c r="I39" i="14"/>
  <c r="G72" i="14"/>
  <c r="G76" i="14"/>
  <c r="G82" i="14"/>
  <c r="J91" i="14"/>
  <c r="J95" i="14"/>
  <c r="J99" i="14"/>
  <c r="E103" i="14"/>
  <c r="E109" i="14"/>
  <c r="E112" i="14"/>
  <c r="G80" i="14"/>
  <c r="J98" i="14"/>
  <c r="G81" i="14"/>
  <c r="E95" i="14"/>
  <c r="G83" i="14"/>
  <c r="E92" i="14"/>
  <c r="E96" i="14"/>
  <c r="E100" i="14"/>
  <c r="E104" i="14"/>
  <c r="I109" i="14"/>
  <c r="E113" i="14"/>
  <c r="I42" i="14"/>
  <c r="G71" i="14"/>
  <c r="J90" i="14"/>
  <c r="J94" i="14"/>
  <c r="E91" i="14"/>
  <c r="I36" i="14"/>
  <c r="I40" i="14"/>
  <c r="G73" i="14"/>
  <c r="J92" i="14"/>
  <c r="J96" i="14"/>
  <c r="E105" i="14"/>
  <c r="E116" i="14" l="1"/>
  <c r="I46" i="14"/>
  <c r="G85" i="14"/>
  <c r="T48" i="14"/>
  <c r="T38" i="14"/>
  <c r="T47" i="14"/>
  <c r="T39" i="14"/>
  <c r="S30" i="14"/>
  <c r="T37" i="14"/>
  <c r="T46" i="14"/>
  <c r="T52" i="14"/>
  <c r="T51" i="14"/>
  <c r="T45" i="14"/>
  <c r="T41" i="14"/>
  <c r="T50" i="14"/>
  <c r="T49" i="14"/>
  <c r="T44" i="14"/>
  <c r="T40" i="14"/>
  <c r="J111" i="14"/>
  <c r="J110" i="14"/>
  <c r="J102" i="14"/>
  <c r="I65" i="14"/>
  <c r="J108" i="14"/>
  <c r="J109" i="14"/>
</calcChain>
</file>

<file path=xl/sharedStrings.xml><?xml version="1.0" encoding="utf-8"?>
<sst xmlns="http://schemas.openxmlformats.org/spreadsheetml/2006/main" count="188" uniqueCount="138">
  <si>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</si>
  <si>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</si>
  <si>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</si>
  <si>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</si>
  <si>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</si>
  <si>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</si>
  <si>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</si>
  <si>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</si>
  <si>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</si>
  <si>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</si>
  <si>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</si>
  <si>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</si>
  <si>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</si>
  <si>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</si>
  <si>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Otros</t>
  </si>
  <si>
    <t>Mujer</t>
  </si>
  <si>
    <t>Hombre</t>
  </si>
  <si>
    <t>Sep</t>
  </si>
  <si>
    <t>Violencia Física</t>
  </si>
  <si>
    <t>Violencia Sexual</t>
  </si>
  <si>
    <t>Violencia Económica</t>
  </si>
  <si>
    <t>Porcentaje</t>
  </si>
  <si>
    <t>Arequipa</t>
  </si>
  <si>
    <t>Madre de Dios</t>
  </si>
  <si>
    <t>-</t>
  </si>
  <si>
    <t>No especifica</t>
  </si>
  <si>
    <t>Amazonas</t>
  </si>
  <si>
    <t>Ancash</t>
  </si>
  <si>
    <t>Apurimac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</si>
  <si>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</si>
  <si>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</si>
  <si>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</si>
  <si>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</si>
  <si>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</si>
  <si>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</si>
  <si>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</si>
  <si>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</si>
  <si>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</si>
  <si>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</si>
  <si>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</si>
  <si>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Pasco</t>
  </si>
  <si>
    <t>Piura</t>
  </si>
  <si>
    <t>Puno</t>
  </si>
  <si>
    <t>San Martin</t>
  </si>
  <si>
    <t>Tacna</t>
  </si>
  <si>
    <t>Tumbes</t>
  </si>
  <si>
    <t>Ucayali</t>
  </si>
  <si>
    <t>Var. %</t>
  </si>
  <si>
    <t>Periodo: Enero 2018</t>
  </si>
  <si>
    <t>Años</t>
  </si>
  <si>
    <t>Lima Metropolitana</t>
  </si>
  <si>
    <t>Lima Provincia</t>
  </si>
  <si>
    <t>RESUMEN ESTADÍSTICO DE CONSULTAS 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</si>
  <si>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</si>
  <si>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2011-2018)</t>
    </r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</si>
  <si>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</si>
  <si>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</si>
  <si>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</si>
  <si>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</si>
  <si>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</si>
  <si>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</si>
  <si>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</si>
  <si>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</si>
  <si>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</si>
  <si>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</si>
  <si>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Sub total</t>
  </si>
  <si>
    <t>Información institucional del MIMP/PNCVFS</t>
  </si>
  <si>
    <t>Violencia Psicologica</t>
  </si>
  <si>
    <t>Referencia a otros servicios y/o instituciones por:</t>
  </si>
  <si>
    <t>Alimentos</t>
  </si>
  <si>
    <t>Filiación</t>
  </si>
  <si>
    <t>Regimen de visitas</t>
  </si>
  <si>
    <t>Tentativa de feminicidio</t>
  </si>
  <si>
    <t>Separación convencional</t>
  </si>
  <si>
    <t>Tenencia</t>
  </si>
  <si>
    <t>Situaciones que puede generar violencia</t>
  </si>
  <si>
    <t>Sustracción internacional a menores</t>
  </si>
  <si>
    <t>Celos por enamorado/a o novio/a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</si>
  <si>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</si>
  <si>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</si>
  <si>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</si>
  <si>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</si>
  <si>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</si>
  <si>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</si>
  <si>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</si>
  <si>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</si>
  <si>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Edad y Sexo</t>
  </si>
  <si>
    <t>N/E</t>
  </si>
  <si>
    <t>Consultas Chat según el grupo de edad</t>
  </si>
  <si>
    <t>Menos de 13 años</t>
  </si>
  <si>
    <t>13 a 17 años</t>
  </si>
  <si>
    <t>18 a 25 años</t>
  </si>
  <si>
    <t>26 a 45 años</t>
  </si>
  <si>
    <t>46 a + años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</si>
  <si>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</si>
  <si>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</si>
  <si>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</si>
  <si>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</si>
  <si>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</si>
  <si>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</si>
  <si>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</si>
  <si>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Intituciones</t>
  </si>
  <si>
    <t>Derivación al SAU</t>
  </si>
  <si>
    <t>Familiares / amigos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</si>
  <si>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</si>
  <si>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</si>
  <si>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</si>
  <si>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</si>
  <si>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</si>
  <si>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</si>
  <si>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</si>
  <si>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</si>
  <si>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</si>
  <si>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</si>
  <si>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(Aficje, volantes, otros)</t>
  </si>
  <si>
    <t>Toximetro</t>
  </si>
  <si>
    <t xml:space="preserve">Universidad / Colegio </t>
  </si>
  <si>
    <t>Servicio PNCVFS</t>
  </si>
  <si>
    <r>
      <t>Cuadro N° 7:</t>
    </r>
    <r>
      <rPr>
        <sz val="9"/>
        <color theme="1"/>
        <rFont val="Arial"/>
        <family val="2"/>
      </rPr>
      <t xml:space="preserve"> Lugar donde se conecta al Chat100 </t>
    </r>
  </si>
  <si>
    <t>Regiones</t>
  </si>
  <si>
    <t>Paises</t>
  </si>
  <si>
    <t>Argentina</t>
  </si>
  <si>
    <t>Alemania</t>
  </si>
  <si>
    <t>Chile</t>
  </si>
  <si>
    <t>Colombia</t>
  </si>
  <si>
    <t>EE UU</t>
  </si>
  <si>
    <t>España</t>
  </si>
  <si>
    <t>Francia</t>
  </si>
  <si>
    <t>Italia</t>
  </si>
  <si>
    <t>Mexico</t>
  </si>
  <si>
    <t>La India</t>
  </si>
  <si>
    <t>Suiza</t>
  </si>
  <si>
    <t>Venezuela</t>
  </si>
  <si>
    <t>RESUMEN</t>
  </si>
  <si>
    <t>Lugar</t>
  </si>
  <si>
    <t xml:space="preserve">Moquegua </t>
  </si>
  <si>
    <t>Cuadro N° 8: VARIACIÓN PORCENTUAL</t>
  </si>
  <si>
    <t>Variación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</si>
</sst>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i/>
      <sz val="8"/>
      <color theme="1"/>
      <name val="Arial"/>
      <family val="2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8"/>
      <color theme="1"/>
      <name val="Impact"/>
      <family val="2"/>
    </font>
    <font>
      <u/>
      <sz val="12.1"/>
      <color theme="10"/>
      <name val="Calibri"/>
      <family val="2"/>
    </font>
    <font>
      <sz val="10"/>
      <color rgb="FF444444"/>
      <name val="Calibri"/>
      <family val="2"/>
      <scheme val="minor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sz val="9"/>
      <color theme="5"/>
      <name val="Arial"/>
      <family val="2"/>
    </font>
    <font>
      <b/>
      <sz val="9"/>
      <color theme="5" tint="-0.249977111117893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206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hair">
        <color theme="1"/>
      </bottom>
      <diagonal/>
    </border>
    <border>
      <left/>
      <right style="thick">
        <color auto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ck">
        <color auto="1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 style="thick">
        <color auto="1"/>
      </right>
      <top style="hair">
        <color theme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4">
    <xf numFmtId="0" fontId="0" fillId="0" borderId="0"/>
    <xf numFmtId="0" fontId="2" fillId="0" borderId="0"/>
    <xf numFmtId="0" fontId="7" fillId="0" borderId="0"/>
    <xf numFmtId="0" fontId="2" fillId="0" borderId="0">
      <alignment vertical="center"/>
    </xf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7" fillId="0" borderId="0"/>
    <xf numFmtId="0" fontId="20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</cellStyleXfs>
  <cellXfs count="211">
    <xf numFmtId="0" fontId="0" fillId="0" borderId="0" xfId="0"/>
    <xf numFmtId="0" fontId="7" fillId="2" borderId="0" xfId="11" applyFill="1"/>
    <xf numFmtId="0" fontId="7" fillId="0" borderId="0" xfId="11" applyFill="1"/>
    <xf numFmtId="0" fontId="17" fillId="2" borderId="0" xfId="11" applyFont="1" applyFill="1" applyAlignment="1">
      <alignment vertical="center" wrapText="1"/>
    </xf>
    <xf numFmtId="0" fontId="18" fillId="2" borderId="0" xfId="11" applyFont="1" applyFill="1" applyAlignment="1">
      <alignment vertical="center"/>
    </xf>
    <xf numFmtId="0" fontId="18" fillId="0" borderId="0" xfId="11" applyFont="1" applyFill="1" applyAlignment="1">
      <alignment vertical="center"/>
    </xf>
    <xf numFmtId="0" fontId="14" fillId="0" borderId="0" xfId="11" applyFont="1" applyFill="1" applyBorder="1" applyAlignment="1" applyProtection="1">
      <alignment vertical="center"/>
      <protection hidden="1"/>
    </xf>
    <xf numFmtId="0" fontId="14" fillId="7" borderId="0" xfId="11" applyFont="1" applyFill="1" applyBorder="1" applyAlignment="1" applyProtection="1">
      <alignment vertical="center"/>
      <protection hidden="1"/>
    </xf>
    <xf numFmtId="0" fontId="18" fillId="2" borderId="0" xfId="11" applyFont="1" applyFill="1" applyAlignment="1">
      <alignment horizontal="center" vertical="center"/>
    </xf>
    <xf numFmtId="0" fontId="14" fillId="0" borderId="0" xfId="11" applyFont="1" applyFill="1" applyBorder="1" applyAlignment="1" applyProtection="1">
      <alignment horizontal="center" vertical="center"/>
      <protection hidden="1"/>
    </xf>
    <xf numFmtId="0" fontId="18" fillId="0" borderId="0" xfId="11" applyFont="1" applyFill="1" applyAlignment="1">
      <alignment horizontal="center" vertical="center"/>
    </xf>
    <xf numFmtId="0" fontId="7" fillId="0" borderId="0" xfId="11" applyFont="1" applyFill="1" applyAlignment="1">
      <alignment vertical="center"/>
    </xf>
    <xf numFmtId="0" fontId="15" fillId="0" borderId="0" xfId="11" applyFont="1" applyFill="1" applyBorder="1" applyAlignment="1" applyProtection="1">
      <alignment vertical="center"/>
      <protection hidden="1"/>
    </xf>
    <xf numFmtId="0" fontId="19" fillId="0" borderId="0" xfId="11" applyFont="1" applyFill="1" applyAlignment="1">
      <alignment horizontal="center" vertical="center"/>
    </xf>
    <xf numFmtId="0" fontId="7" fillId="0" borderId="0" xfId="11" applyFill="1" applyBorder="1"/>
    <xf numFmtId="0" fontId="13" fillId="0" borderId="0" xfId="11" applyFont="1" applyFill="1" applyBorder="1"/>
    <xf numFmtId="49" fontId="7" fillId="0" borderId="0" xfId="11" applyNumberFormat="1" applyFill="1" applyBorder="1" applyAlignment="1">
      <alignment horizontal="left"/>
    </xf>
    <xf numFmtId="0" fontId="20" fillId="0" borderId="0" xfId="12" applyFill="1" applyBorder="1" applyAlignment="1" applyProtection="1"/>
    <xf numFmtId="0" fontId="7" fillId="2" borderId="0" xfId="11" applyFill="1" applyBorder="1"/>
    <xf numFmtId="0" fontId="5" fillId="0" borderId="0" xfId="11" applyFont="1" applyFill="1" applyBorder="1" applyAlignment="1">
      <alignment vertical="center" wrapText="1"/>
    </xf>
    <xf numFmtId="0" fontId="5" fillId="5" borderId="0" xfId="11" applyFont="1" applyFill="1" applyBorder="1" applyAlignment="1">
      <alignment vertical="center" wrapText="1"/>
    </xf>
    <xf numFmtId="0" fontId="21" fillId="2" borderId="0" xfId="11" applyFont="1" applyFill="1" applyAlignment="1">
      <alignment horizontal="left" wrapText="1"/>
    </xf>
    <xf numFmtId="0" fontId="21" fillId="2" borderId="0" xfId="11" applyFont="1" applyFill="1" applyBorder="1" applyAlignment="1">
      <alignment horizontal="left" wrapText="1"/>
    </xf>
    <xf numFmtId="0" fontId="21" fillId="0" borderId="0" xfId="11" applyFont="1" applyFill="1" applyAlignment="1">
      <alignment horizontal="left" wrapText="1"/>
    </xf>
    <xf numFmtId="0" fontId="9" fillId="2" borderId="0" xfId="11" applyFont="1" applyFill="1"/>
    <xf numFmtId="0" fontId="8" fillId="2" borderId="0" xfId="11" applyFont="1" applyFill="1" applyBorder="1" applyAlignment="1">
      <alignment vertical="center"/>
    </xf>
    <xf numFmtId="0" fontId="22" fillId="2" borderId="0" xfId="11" applyFont="1" applyFill="1" applyBorder="1" applyAlignment="1">
      <alignment vertical="center"/>
    </xf>
    <xf numFmtId="0" fontId="23" fillId="2" borderId="0" xfId="11" applyFont="1" applyFill="1" applyAlignment="1">
      <alignment horizontal="left" vertical="center"/>
    </xf>
    <xf numFmtId="0" fontId="24" fillId="2" borderId="0" xfId="11" applyFont="1" applyFill="1" applyAlignment="1">
      <alignment horizontal="left" wrapText="1"/>
    </xf>
    <xf numFmtId="0" fontId="24" fillId="0" borderId="0" xfId="11" applyFont="1" applyFill="1" applyAlignment="1">
      <alignment horizontal="left" wrapText="1"/>
    </xf>
    <xf numFmtId="0" fontId="9" fillId="2" borderId="0" xfId="11" applyFont="1" applyFill="1" applyBorder="1" applyAlignment="1">
      <alignment vertical="center"/>
    </xf>
    <xf numFmtId="0" fontId="9" fillId="2" borderId="0" xfId="11" applyFont="1" applyFill="1" applyBorder="1"/>
    <xf numFmtId="0" fontId="12" fillId="3" borderId="0" xfId="11" applyFont="1" applyFill="1" applyBorder="1" applyAlignment="1">
      <alignment vertical="center"/>
    </xf>
    <xf numFmtId="0" fontId="12" fillId="3" borderId="0" xfId="11" applyFont="1" applyFill="1" applyBorder="1" applyAlignment="1">
      <alignment horizontal="right" vertical="center"/>
    </xf>
    <xf numFmtId="0" fontId="12" fillId="0" borderId="0" xfId="11" applyFont="1" applyFill="1" applyBorder="1" applyAlignment="1">
      <alignment horizontal="right" vertical="center"/>
    </xf>
    <xf numFmtId="0" fontId="10" fillId="2" borderId="0" xfId="11" applyFont="1" applyFill="1" applyBorder="1" applyAlignment="1"/>
    <xf numFmtId="0" fontId="11" fillId="2" borderId="0" xfId="11" applyFont="1" applyFill="1" applyBorder="1" applyAlignment="1"/>
    <xf numFmtId="0" fontId="11" fillId="2" borderId="0" xfId="11" applyFont="1" applyFill="1" applyBorder="1"/>
    <xf numFmtId="0" fontId="10" fillId="2" borderId="0" xfId="11" applyFont="1" applyFill="1" applyBorder="1"/>
    <xf numFmtId="0" fontId="9" fillId="0" borderId="0" xfId="11" applyFont="1" applyFill="1" applyBorder="1" applyAlignment="1">
      <alignment vertical="center"/>
    </xf>
    <xf numFmtId="3" fontId="9" fillId="0" borderId="0" xfId="11" applyNumberFormat="1" applyFont="1" applyFill="1" applyBorder="1" applyAlignment="1">
      <alignment horizontal="right" vertical="center"/>
    </xf>
    <xf numFmtId="3" fontId="9" fillId="8" borderId="0" xfId="11" applyNumberFormat="1" applyFont="1" applyFill="1" applyBorder="1" applyAlignment="1">
      <alignment horizontal="right" vertical="center"/>
    </xf>
    <xf numFmtId="1" fontId="10" fillId="2" borderId="0" xfId="11" applyNumberFormat="1" applyFont="1" applyFill="1" applyBorder="1" applyAlignment="1"/>
    <xf numFmtId="1" fontId="11" fillId="2" borderId="0" xfId="11" applyNumberFormat="1" applyFont="1" applyFill="1" applyBorder="1" applyAlignment="1"/>
    <xf numFmtId="3" fontId="9" fillId="8" borderId="0" xfId="13" applyNumberFormat="1" applyFont="1" applyFill="1" applyBorder="1" applyAlignment="1">
      <alignment horizontal="right" vertical="center"/>
    </xf>
    <xf numFmtId="3" fontId="9" fillId="0" borderId="0" xfId="13" applyNumberFormat="1" applyFont="1" applyFill="1" applyBorder="1" applyAlignment="1">
      <alignment horizontal="right" vertical="center"/>
    </xf>
    <xf numFmtId="1" fontId="10" fillId="2" borderId="0" xfId="13" applyNumberFormat="1" applyFont="1" applyFill="1" applyBorder="1" applyAlignment="1"/>
    <xf numFmtId="1" fontId="11" fillId="2" borderId="0" xfId="13" applyNumberFormat="1" applyFont="1" applyFill="1" applyBorder="1" applyAlignment="1"/>
    <xf numFmtId="0" fontId="25" fillId="2" borderId="0" xfId="11" applyFont="1" applyFill="1" applyBorder="1" applyAlignment="1"/>
    <xf numFmtId="0" fontId="26" fillId="2" borderId="0" xfId="11" applyFont="1" applyFill="1" applyAlignment="1">
      <alignment horizontal="center"/>
    </xf>
    <xf numFmtId="0" fontId="10" fillId="2" borderId="0" xfId="11" applyFont="1" applyFill="1" applyBorder="1" applyAlignment="1">
      <alignment horizontal="center"/>
    </xf>
    <xf numFmtId="0" fontId="11" fillId="2" borderId="0" xfId="11" applyFont="1" applyFill="1" applyBorder="1" applyAlignment="1">
      <alignment horizontal="center"/>
    </xf>
    <xf numFmtId="3" fontId="12" fillId="3" borderId="0" xfId="11" applyNumberFormat="1" applyFont="1" applyFill="1" applyBorder="1" applyAlignment="1">
      <alignment horizontal="right" vertical="center"/>
    </xf>
    <xf numFmtId="3" fontId="12" fillId="0" borderId="0" xfId="11" applyNumberFormat="1" applyFont="1" applyFill="1" applyBorder="1" applyAlignment="1">
      <alignment horizontal="right" vertical="center"/>
    </xf>
    <xf numFmtId="0" fontId="12" fillId="9" borderId="0" xfId="11" applyFont="1" applyFill="1" applyBorder="1" applyAlignment="1">
      <alignment vertical="center"/>
    </xf>
    <xf numFmtId="9" fontId="12" fillId="9" borderId="0" xfId="10" applyFont="1" applyFill="1" applyBorder="1" applyAlignment="1">
      <alignment horizontal="right" vertical="center"/>
    </xf>
    <xf numFmtId="9" fontId="12" fillId="0" borderId="0" xfId="10" applyFont="1" applyFill="1" applyBorder="1" applyAlignment="1">
      <alignment horizontal="right" vertical="center"/>
    </xf>
    <xf numFmtId="0" fontId="10" fillId="2" borderId="0" xfId="11" applyFont="1" applyFill="1" applyAlignment="1">
      <alignment wrapText="1"/>
    </xf>
    <xf numFmtId="0" fontId="11" fillId="2" borderId="0" xfId="11" applyFont="1" applyFill="1" applyAlignment="1">
      <alignment wrapText="1"/>
    </xf>
    <xf numFmtId="0" fontId="9" fillId="2" borderId="0" xfId="11" applyFont="1" applyFill="1" applyAlignment="1">
      <alignment wrapText="1"/>
    </xf>
    <xf numFmtId="0" fontId="27" fillId="2" borderId="0" xfId="11" applyFont="1" applyFill="1" applyAlignment="1"/>
    <xf numFmtId="0" fontId="28" fillId="10" borderId="0" xfId="11" applyFont="1" applyFill="1" applyAlignment="1">
      <alignment horizontal="center" vertical="center" wrapText="1"/>
    </xf>
    <xf numFmtId="0" fontId="27" fillId="2" borderId="0" xfId="11" applyFont="1" applyFill="1" applyAlignment="1">
      <alignment horizontal="left"/>
    </xf>
    <xf numFmtId="0" fontId="27" fillId="2" borderId="0" xfId="11" applyFont="1" applyFill="1" applyAlignment="1">
      <alignment wrapText="1"/>
    </xf>
    <xf numFmtId="0" fontId="9" fillId="2" borderId="0" xfId="11" applyFont="1" applyFill="1" applyAlignment="1">
      <alignment horizontal="left" wrapText="1"/>
    </xf>
    <xf numFmtId="9" fontId="9" fillId="2" borderId="0" xfId="13" applyFont="1" applyFill="1"/>
    <xf numFmtId="0" fontId="27" fillId="2" borderId="0" xfId="11" applyFont="1" applyFill="1" applyAlignment="1">
      <alignment horizontal="left" wrapText="1"/>
    </xf>
    <xf numFmtId="0" fontId="8" fillId="2" borderId="0" xfId="11" applyFont="1" applyFill="1" applyAlignment="1">
      <alignment vertical="center"/>
    </xf>
    <xf numFmtId="0" fontId="9" fillId="2" borderId="0" xfId="11" applyFont="1" applyFill="1" applyAlignment="1">
      <alignment horizontal="left" vertical="center" wrapText="1"/>
    </xf>
    <xf numFmtId="0" fontId="9" fillId="2" borderId="0" xfId="11" applyFont="1" applyFill="1" applyAlignment="1">
      <alignment vertical="center"/>
    </xf>
    <xf numFmtId="0" fontId="8" fillId="2" borderId="0" xfId="11" applyFont="1" applyFill="1"/>
    <xf numFmtId="0" fontId="10" fillId="3" borderId="0" xfId="11" applyFont="1" applyFill="1" applyBorder="1" applyAlignment="1">
      <alignment horizontal="right" vertical="center"/>
    </xf>
    <xf numFmtId="0" fontId="8" fillId="0" borderId="0" xfId="11" applyFont="1" applyFill="1" applyBorder="1" applyAlignment="1">
      <alignment vertical="center"/>
    </xf>
    <xf numFmtId="0" fontId="9" fillId="3" borderId="0" xfId="11" applyFont="1" applyFill="1" applyBorder="1"/>
    <xf numFmtId="0" fontId="9" fillId="0" borderId="0" xfId="11" applyFont="1" applyFill="1" applyBorder="1" applyAlignment="1">
      <alignment horizontal="right" vertical="center"/>
    </xf>
    <xf numFmtId="9" fontId="9" fillId="0" borderId="0" xfId="13" applyNumberFormat="1" applyFont="1" applyFill="1" applyBorder="1" applyAlignment="1">
      <alignment horizontal="right" vertical="center"/>
    </xf>
    <xf numFmtId="0" fontId="8" fillId="0" borderId="10" xfId="11" applyFont="1" applyFill="1" applyBorder="1" applyAlignment="1">
      <alignment vertical="center"/>
    </xf>
    <xf numFmtId="0" fontId="9" fillId="0" borderId="10" xfId="11" applyFont="1" applyFill="1" applyBorder="1" applyAlignment="1">
      <alignment vertical="center"/>
    </xf>
    <xf numFmtId="0" fontId="9" fillId="2" borderId="10" xfId="11" applyFont="1" applyFill="1" applyBorder="1" applyAlignment="1">
      <alignment vertical="center"/>
    </xf>
    <xf numFmtId="0" fontId="8" fillId="0" borderId="10" xfId="11" applyFont="1" applyFill="1" applyBorder="1" applyAlignment="1">
      <alignment horizontal="left" vertical="center"/>
    </xf>
    <xf numFmtId="3" fontId="8" fillId="0" borderId="10" xfId="11" applyNumberFormat="1" applyFont="1" applyFill="1" applyBorder="1" applyAlignment="1">
      <alignment vertical="center"/>
    </xf>
    <xf numFmtId="9" fontId="8" fillId="0" borderId="10" xfId="13" applyNumberFormat="1" applyFont="1" applyFill="1" applyBorder="1" applyAlignment="1">
      <alignment vertical="center"/>
    </xf>
    <xf numFmtId="0" fontId="9" fillId="0" borderId="0" xfId="11" applyFont="1" applyFill="1" applyBorder="1" applyAlignment="1">
      <alignment horizontal="left" vertical="center"/>
    </xf>
    <xf numFmtId="3" fontId="9" fillId="0" borderId="0" xfId="11" applyNumberFormat="1" applyFont="1" applyFill="1" applyBorder="1" applyAlignment="1">
      <alignment vertical="center"/>
    </xf>
    <xf numFmtId="9" fontId="9" fillId="0" borderId="0" xfId="13" applyNumberFormat="1" applyFont="1" applyFill="1" applyBorder="1" applyAlignment="1">
      <alignment vertical="center"/>
    </xf>
    <xf numFmtId="0" fontId="9" fillId="2" borderId="10" xfId="11" applyFont="1" applyFill="1" applyBorder="1"/>
    <xf numFmtId="9" fontId="9" fillId="2" borderId="10" xfId="11" applyNumberFormat="1" applyFont="1" applyFill="1" applyBorder="1"/>
    <xf numFmtId="3" fontId="8" fillId="0" borderId="10" xfId="11" applyNumberFormat="1" applyFont="1" applyFill="1" applyBorder="1" applyAlignment="1">
      <alignment horizontal="right" vertical="center"/>
    </xf>
    <xf numFmtId="9" fontId="8" fillId="0" borderId="10" xfId="13" applyNumberFormat="1" applyFont="1" applyFill="1" applyBorder="1" applyAlignment="1">
      <alignment horizontal="right" vertical="center"/>
    </xf>
    <xf numFmtId="0" fontId="9" fillId="0" borderId="1" xfId="11" applyFont="1" applyFill="1" applyBorder="1" applyAlignment="1">
      <alignment horizontal="left" vertical="center"/>
    </xf>
    <xf numFmtId="3" fontId="9" fillId="0" borderId="1" xfId="11" applyNumberFormat="1" applyFont="1" applyFill="1" applyBorder="1" applyAlignment="1">
      <alignment horizontal="right" vertical="center"/>
    </xf>
    <xf numFmtId="9" fontId="9" fillId="0" borderId="1" xfId="13" applyNumberFormat="1" applyFont="1" applyFill="1" applyBorder="1" applyAlignment="1">
      <alignment horizontal="right" vertical="center"/>
    </xf>
    <xf numFmtId="9" fontId="12" fillId="3" borderId="0" xfId="13" applyNumberFormat="1" applyFont="1" applyFill="1" applyBorder="1" applyAlignment="1">
      <alignment horizontal="right" vertical="center"/>
    </xf>
    <xf numFmtId="0" fontId="8" fillId="0" borderId="0" xfId="11" applyFont="1" applyFill="1" applyBorder="1" applyAlignment="1">
      <alignment horizontal="center" vertical="center"/>
    </xf>
    <xf numFmtId="0" fontId="9" fillId="2" borderId="0" xfId="11" applyFont="1" applyFill="1" applyBorder="1" applyAlignment="1">
      <alignment horizontal="left"/>
    </xf>
    <xf numFmtId="0" fontId="29" fillId="2" borderId="0" xfId="11" applyFont="1" applyFill="1" applyAlignment="1">
      <alignment vertical="center"/>
    </xf>
    <xf numFmtId="3" fontId="9" fillId="2" borderId="0" xfId="11" applyNumberFormat="1" applyFont="1" applyFill="1" applyBorder="1" applyAlignment="1">
      <alignment horizontal="right"/>
    </xf>
    <xf numFmtId="0" fontId="8" fillId="2" borderId="0" xfId="11" applyFont="1" applyFill="1" applyAlignment="1"/>
    <xf numFmtId="0" fontId="8" fillId="2" borderId="0" xfId="11" applyFont="1" applyFill="1" applyBorder="1"/>
    <xf numFmtId="0" fontId="12" fillId="3" borderId="0" xfId="11" applyFont="1" applyFill="1" applyBorder="1" applyAlignment="1">
      <alignment horizontal="center" vertical="center"/>
    </xf>
    <xf numFmtId="164" fontId="8" fillId="0" borderId="0" xfId="13" applyNumberFormat="1" applyFont="1" applyFill="1" applyBorder="1" applyAlignment="1">
      <alignment vertical="center"/>
    </xf>
    <xf numFmtId="0" fontId="9" fillId="2" borderId="0" xfId="11" applyFont="1" applyFill="1" applyBorder="1" applyAlignment="1"/>
    <xf numFmtId="0" fontId="10" fillId="2" borderId="0" xfId="11" applyFont="1" applyFill="1" applyBorder="1" applyAlignment="1">
      <alignment horizontal="left"/>
    </xf>
    <xf numFmtId="0" fontId="12" fillId="2" borderId="0" xfId="11" applyFont="1" applyFill="1" applyBorder="1"/>
    <xf numFmtId="9" fontId="10" fillId="2" borderId="0" xfId="13" applyFont="1" applyFill="1" applyBorder="1"/>
    <xf numFmtId="0" fontId="30" fillId="0" borderId="0" xfId="11" applyFont="1" applyAlignment="1">
      <alignment wrapText="1"/>
    </xf>
    <xf numFmtId="0" fontId="30" fillId="2" borderId="0" xfId="11" applyFont="1" applyFill="1" applyAlignment="1">
      <alignment horizontal="left" wrapText="1"/>
    </xf>
    <xf numFmtId="0" fontId="30" fillId="2" borderId="0" xfId="11" applyFont="1" applyFill="1" applyBorder="1" applyAlignment="1">
      <alignment horizontal="left" wrapText="1"/>
    </xf>
    <xf numFmtId="1" fontId="9" fillId="2" borderId="0" xfId="11" applyNumberFormat="1" applyFont="1" applyFill="1" applyBorder="1" applyAlignment="1"/>
    <xf numFmtId="9" fontId="9" fillId="2" borderId="0" xfId="13" applyFont="1" applyFill="1" applyBorder="1"/>
    <xf numFmtId="164" fontId="12" fillId="3" borderId="0" xfId="13" applyNumberFormat="1" applyFont="1" applyFill="1" applyBorder="1" applyAlignment="1">
      <alignment vertical="center"/>
    </xf>
    <xf numFmtId="9" fontId="12" fillId="9" borderId="0" xfId="13" applyNumberFormat="1" applyFont="1" applyFill="1" applyBorder="1" applyAlignment="1">
      <alignment horizontal="right" vertical="center"/>
    </xf>
    <xf numFmtId="1" fontId="9" fillId="2" borderId="0" xfId="11" applyNumberFormat="1" applyFont="1" applyFill="1" applyBorder="1" applyAlignment="1">
      <alignment horizontal="center"/>
    </xf>
    <xf numFmtId="0" fontId="9" fillId="2" borderId="0" xfId="11" applyFont="1" applyFill="1" applyBorder="1" applyAlignment="1">
      <alignment horizontal="left" vertical="center" wrapText="1"/>
    </xf>
    <xf numFmtId="0" fontId="29" fillId="0" borderId="0" xfId="11" applyFont="1" applyFill="1" applyBorder="1" applyAlignment="1">
      <alignment vertical="center"/>
    </xf>
    <xf numFmtId="0" fontId="9" fillId="0" borderId="0" xfId="11" applyFont="1" applyFill="1" applyBorder="1" applyAlignment="1">
      <alignment horizontal="right" vertical="center" indent="2"/>
    </xf>
    <xf numFmtId="0" fontId="9" fillId="0" borderId="0" xfId="11" applyFont="1" applyFill="1" applyBorder="1" applyAlignment="1"/>
    <xf numFmtId="9" fontId="12" fillId="3" borderId="0" xfId="10" applyNumberFormat="1" applyFont="1" applyFill="1" applyBorder="1" applyAlignment="1">
      <alignment horizontal="right" vertical="center"/>
    </xf>
    <xf numFmtId="0" fontId="16" fillId="2" borderId="0" xfId="11" applyFont="1" applyFill="1" applyBorder="1" applyAlignment="1">
      <alignment vertical="center"/>
    </xf>
    <xf numFmtId="0" fontId="9" fillId="2" borderId="0" xfId="11" applyFont="1" applyFill="1" applyBorder="1" applyAlignment="1">
      <alignment vertical="center" wrapText="1"/>
    </xf>
    <xf numFmtId="164" fontId="9" fillId="0" borderId="0" xfId="13" applyNumberFormat="1" applyFont="1" applyFill="1" applyBorder="1" applyAlignment="1">
      <alignment horizontal="right" vertical="center"/>
    </xf>
    <xf numFmtId="0" fontId="8" fillId="2" borderId="3" xfId="11" applyFont="1" applyFill="1" applyBorder="1" applyAlignment="1">
      <alignment vertical="center"/>
    </xf>
    <xf numFmtId="0" fontId="31" fillId="2" borderId="9" xfId="11" applyFont="1" applyFill="1" applyBorder="1" applyAlignment="1">
      <alignment vertical="center"/>
    </xf>
    <xf numFmtId="0" fontId="31" fillId="0" borderId="4" xfId="11" applyFont="1" applyFill="1" applyBorder="1" applyAlignment="1">
      <alignment vertical="center"/>
    </xf>
    <xf numFmtId="0" fontId="31" fillId="2" borderId="0" xfId="11" applyFont="1" applyFill="1" applyBorder="1" applyAlignment="1">
      <alignment vertical="center"/>
    </xf>
    <xf numFmtId="0" fontId="31" fillId="0" borderId="0" xfId="11" applyFont="1" applyFill="1" applyBorder="1" applyAlignment="1">
      <alignment horizontal="center" vertical="center"/>
    </xf>
    <xf numFmtId="0" fontId="12" fillId="3" borderId="7" xfId="11" applyFont="1" applyFill="1" applyBorder="1" applyAlignment="1">
      <alignment vertical="center"/>
    </xf>
    <xf numFmtId="0" fontId="10" fillId="3" borderId="0" xfId="11" applyFont="1" applyFill="1" applyBorder="1" applyAlignment="1">
      <alignment horizontal="center" vertical="center"/>
    </xf>
    <xf numFmtId="0" fontId="10" fillId="0" borderId="8" xfId="11" applyFont="1" applyFill="1" applyBorder="1" applyAlignment="1">
      <alignment horizontal="right" vertical="center"/>
    </xf>
    <xf numFmtId="0" fontId="10" fillId="0" borderId="0" xfId="11" applyFont="1" applyFill="1" applyBorder="1" applyAlignment="1">
      <alignment horizontal="right" vertical="center"/>
    </xf>
    <xf numFmtId="0" fontId="9" fillId="0" borderId="7" xfId="11" applyFont="1" applyFill="1" applyBorder="1" applyAlignment="1">
      <alignment vertical="center"/>
    </xf>
    <xf numFmtId="0" fontId="9" fillId="0" borderId="0" xfId="11" applyFont="1" applyFill="1" applyBorder="1" applyAlignment="1">
      <alignment horizontal="center" vertical="center"/>
    </xf>
    <xf numFmtId="9" fontId="9" fillId="0" borderId="8" xfId="13" applyNumberFormat="1" applyFont="1" applyFill="1" applyBorder="1" applyAlignment="1">
      <alignment horizontal="right" vertical="center"/>
    </xf>
    <xf numFmtId="0" fontId="9" fillId="0" borderId="0" xfId="11" applyFont="1" applyFill="1" applyBorder="1"/>
    <xf numFmtId="164" fontId="12" fillId="0" borderId="0" xfId="10" applyNumberFormat="1" applyFont="1" applyFill="1" applyBorder="1" applyAlignment="1">
      <alignment horizontal="right" vertical="center"/>
    </xf>
    <xf numFmtId="0" fontId="9" fillId="0" borderId="0" xfId="11" applyFont="1" applyFill="1" applyBorder="1" applyAlignment="1">
      <alignment horizontal="center"/>
    </xf>
    <xf numFmtId="9" fontId="9" fillId="0" borderId="0" xfId="4" applyNumberFormat="1" applyFont="1" applyFill="1" applyBorder="1"/>
    <xf numFmtId="9" fontId="9" fillId="0" borderId="8" xfId="4" applyNumberFormat="1" applyFont="1" applyFill="1" applyBorder="1"/>
    <xf numFmtId="9" fontId="12" fillId="0" borderId="8" xfId="10" applyNumberFormat="1" applyFont="1" applyFill="1" applyBorder="1" applyAlignment="1">
      <alignment horizontal="right" vertical="center"/>
    </xf>
    <xf numFmtId="0" fontId="9" fillId="0" borderId="7" xfId="11" applyFont="1" applyFill="1" applyBorder="1" applyAlignment="1">
      <alignment horizontal="left" vertical="center"/>
    </xf>
    <xf numFmtId="0" fontId="9" fillId="2" borderId="8" xfId="11" applyFont="1" applyFill="1" applyBorder="1"/>
    <xf numFmtId="0" fontId="9" fillId="6" borderId="3" xfId="11" applyFont="1" applyFill="1" applyBorder="1"/>
    <xf numFmtId="0" fontId="9" fillId="6" borderId="9" xfId="11" applyFont="1" applyFill="1" applyBorder="1"/>
    <xf numFmtId="0" fontId="9" fillId="6" borderId="4" xfId="11" applyFont="1" applyFill="1" applyBorder="1"/>
    <xf numFmtId="0" fontId="9" fillId="0" borderId="8" xfId="11" applyFont="1" applyFill="1" applyBorder="1"/>
    <xf numFmtId="0" fontId="8" fillId="6" borderId="7" xfId="11" applyFont="1" applyFill="1" applyBorder="1"/>
    <xf numFmtId="0" fontId="9" fillId="6" borderId="0" xfId="11" applyFont="1" applyFill="1" applyBorder="1"/>
    <xf numFmtId="0" fontId="9" fillId="6" borderId="8" xfId="11" applyFont="1" applyFill="1" applyBorder="1"/>
    <xf numFmtId="0" fontId="10" fillId="3" borderId="8" xfId="11" applyFont="1" applyFill="1" applyBorder="1" applyAlignment="1">
      <alignment horizontal="right" vertical="center"/>
    </xf>
    <xf numFmtId="0" fontId="9" fillId="11" borderId="7" xfId="11" applyFont="1" applyFill="1" applyBorder="1" applyAlignment="1">
      <alignment horizontal="left" vertical="center"/>
    </xf>
    <xf numFmtId="0" fontId="9" fillId="11" borderId="0" xfId="11" applyFont="1" applyFill="1" applyBorder="1" applyAlignment="1">
      <alignment horizontal="left" vertical="center"/>
    </xf>
    <xf numFmtId="0" fontId="9" fillId="11" borderId="0" xfId="11" applyFont="1" applyFill="1" applyBorder="1" applyAlignment="1">
      <alignment horizontal="right" vertical="center" indent="2"/>
    </xf>
    <xf numFmtId="164" fontId="9" fillId="11" borderId="8" xfId="13" applyNumberFormat="1" applyFont="1" applyFill="1" applyBorder="1" applyAlignment="1">
      <alignment horizontal="right" vertical="center"/>
    </xf>
    <xf numFmtId="164" fontId="9" fillId="0" borderId="8" xfId="13" applyNumberFormat="1" applyFont="1" applyFill="1" applyBorder="1" applyAlignment="1">
      <alignment horizontal="right" vertical="center"/>
    </xf>
    <xf numFmtId="0" fontId="12" fillId="3" borderId="7" xfId="11" applyFont="1" applyFill="1" applyBorder="1" applyAlignment="1">
      <alignment horizontal="center" vertical="center"/>
    </xf>
    <xf numFmtId="0" fontId="12" fillId="3" borderId="0" xfId="11" applyFont="1" applyFill="1" applyBorder="1" applyAlignment="1">
      <alignment horizontal="right" vertical="center" indent="2"/>
    </xf>
    <xf numFmtId="164" fontId="12" fillId="3" borderId="8" xfId="10" applyNumberFormat="1" applyFont="1" applyFill="1" applyBorder="1" applyAlignment="1">
      <alignment horizontal="right" vertical="center"/>
    </xf>
    <xf numFmtId="164" fontId="12" fillId="0" borderId="8" xfId="10" applyNumberFormat="1" applyFont="1" applyFill="1" applyBorder="1" applyAlignment="1">
      <alignment horizontal="right" vertical="center"/>
    </xf>
    <xf numFmtId="0" fontId="9" fillId="6" borderId="7" xfId="11" applyFont="1" applyFill="1" applyBorder="1" applyAlignment="1">
      <alignment horizontal="left" vertical="center"/>
    </xf>
    <xf numFmtId="0" fontId="9" fillId="6" borderId="0" xfId="11" applyFont="1" applyFill="1" applyBorder="1" applyAlignment="1">
      <alignment horizontal="left" vertical="center"/>
    </xf>
    <xf numFmtId="0" fontId="9" fillId="6" borderId="0" xfId="11" applyFont="1" applyFill="1" applyBorder="1" applyAlignment="1">
      <alignment horizontal="right" vertical="center" indent="2"/>
    </xf>
    <xf numFmtId="164" fontId="9" fillId="6" borderId="8" xfId="13" applyNumberFormat="1" applyFont="1" applyFill="1" applyBorder="1" applyAlignment="1">
      <alignment horizontal="right" vertical="center"/>
    </xf>
    <xf numFmtId="0" fontId="9" fillId="6" borderId="5" xfId="11" applyFont="1" applyFill="1" applyBorder="1"/>
    <xf numFmtId="0" fontId="9" fillId="6" borderId="11" xfId="11" applyFont="1" applyFill="1" applyBorder="1"/>
    <xf numFmtId="0" fontId="9" fillId="6" borderId="6" xfId="11" applyFont="1" applyFill="1" applyBorder="1"/>
    <xf numFmtId="0" fontId="12" fillId="3" borderId="5" xfId="11" applyFont="1" applyFill="1" applyBorder="1" applyAlignment="1">
      <alignment horizontal="center" vertical="center"/>
    </xf>
    <xf numFmtId="0" fontId="12" fillId="3" borderId="11" xfId="11" applyFont="1" applyFill="1" applyBorder="1" applyAlignment="1">
      <alignment horizontal="center" vertical="center"/>
    </xf>
    <xf numFmtId="0" fontId="12" fillId="3" borderId="11" xfId="11" applyFont="1" applyFill="1" applyBorder="1" applyAlignment="1">
      <alignment horizontal="right" vertical="center"/>
    </xf>
    <xf numFmtId="9" fontId="12" fillId="3" borderId="11" xfId="10" applyNumberFormat="1" applyFont="1" applyFill="1" applyBorder="1" applyAlignment="1">
      <alignment horizontal="right" vertical="center"/>
    </xf>
    <xf numFmtId="0" fontId="9" fillId="2" borderId="11" xfId="11" applyFont="1" applyFill="1" applyBorder="1"/>
    <xf numFmtId="0" fontId="9" fillId="2" borderId="6" xfId="11" applyFont="1" applyFill="1" applyBorder="1"/>
    <xf numFmtId="0" fontId="9" fillId="2" borderId="3" xfId="11" applyFont="1" applyFill="1" applyBorder="1"/>
    <xf numFmtId="0" fontId="9" fillId="2" borderId="9" xfId="11" applyFont="1" applyFill="1" applyBorder="1"/>
    <xf numFmtId="0" fontId="9" fillId="2" borderId="4" xfId="11" applyFont="1" applyFill="1" applyBorder="1"/>
    <xf numFmtId="0" fontId="9" fillId="0" borderId="7" xfId="11" applyFont="1" applyFill="1" applyBorder="1"/>
    <xf numFmtId="0" fontId="23" fillId="2" borderId="0" xfId="11" applyFont="1" applyFill="1" applyBorder="1" applyAlignment="1">
      <alignment horizontal="left" vertical="center"/>
    </xf>
    <xf numFmtId="0" fontId="9" fillId="11" borderId="10" xfId="11" applyFont="1" applyFill="1" applyBorder="1" applyAlignment="1">
      <alignment vertical="center"/>
    </xf>
    <xf numFmtId="3" fontId="9" fillId="11" borderId="10" xfId="11" applyNumberFormat="1" applyFont="1" applyFill="1" applyBorder="1" applyAlignment="1">
      <alignment horizontal="center" vertical="center"/>
    </xf>
    <xf numFmtId="3" fontId="9" fillId="11" borderId="15" xfId="11" applyNumberFormat="1" applyFont="1" applyFill="1" applyBorder="1" applyAlignment="1">
      <alignment horizontal="center" vertical="center"/>
    </xf>
    <xf numFmtId="9" fontId="9" fillId="12" borderId="16" xfId="10" applyNumberFormat="1" applyFont="1" applyFill="1" applyBorder="1" applyAlignment="1">
      <alignment horizontal="center" vertical="center"/>
    </xf>
    <xf numFmtId="0" fontId="9" fillId="11" borderId="17" xfId="11" applyFont="1" applyFill="1" applyBorder="1" applyAlignment="1">
      <alignment vertical="center"/>
    </xf>
    <xf numFmtId="3" fontId="9" fillId="11" borderId="17" xfId="11" applyNumberFormat="1" applyFont="1" applyFill="1" applyBorder="1" applyAlignment="1">
      <alignment horizontal="center" vertical="center"/>
    </xf>
    <xf numFmtId="3" fontId="9" fillId="11" borderId="18" xfId="11" applyNumberFormat="1" applyFont="1" applyFill="1" applyBorder="1" applyAlignment="1">
      <alignment horizontal="center" vertical="center"/>
    </xf>
    <xf numFmtId="9" fontId="9" fillId="12" borderId="14" xfId="10" applyNumberFormat="1" applyFont="1" applyFill="1" applyBorder="1" applyAlignment="1">
      <alignment horizontal="center" vertical="center"/>
    </xf>
    <xf numFmtId="0" fontId="9" fillId="11" borderId="19" xfId="11" applyFont="1" applyFill="1" applyBorder="1" applyAlignment="1">
      <alignment vertical="center"/>
    </xf>
    <xf numFmtId="3" fontId="9" fillId="11" borderId="19" xfId="11" applyNumberFormat="1" applyFont="1" applyFill="1" applyBorder="1" applyAlignment="1">
      <alignment horizontal="center" vertical="center"/>
    </xf>
    <xf numFmtId="3" fontId="9" fillId="11" borderId="20" xfId="11" applyNumberFormat="1" applyFont="1" applyFill="1" applyBorder="1" applyAlignment="1">
      <alignment horizontal="center" vertical="center"/>
    </xf>
    <xf numFmtId="0" fontId="9" fillId="11" borderId="21" xfId="11" applyFont="1" applyFill="1" applyBorder="1" applyAlignment="1">
      <alignment vertical="center"/>
    </xf>
    <xf numFmtId="3" fontId="9" fillId="11" borderId="21" xfId="11" applyNumberFormat="1" applyFont="1" applyFill="1" applyBorder="1" applyAlignment="1">
      <alignment horizontal="center" vertical="center"/>
    </xf>
    <xf numFmtId="3" fontId="9" fillId="11" borderId="22" xfId="11" applyNumberFormat="1" applyFont="1" applyFill="1" applyBorder="1" applyAlignment="1">
      <alignment horizontal="center" vertical="center"/>
    </xf>
    <xf numFmtId="3" fontId="12" fillId="3" borderId="0" xfId="11" applyNumberFormat="1" applyFont="1" applyFill="1" applyBorder="1" applyAlignment="1">
      <alignment horizontal="center" vertical="center"/>
    </xf>
    <xf numFmtId="9" fontId="10" fillId="3" borderId="23" xfId="10" applyNumberFormat="1" applyFont="1" applyFill="1" applyBorder="1" applyAlignment="1">
      <alignment horizontal="center" vertical="center"/>
    </xf>
    <xf numFmtId="3" fontId="9" fillId="0" borderId="0" xfId="11" applyNumberFormat="1" applyFont="1" applyFill="1" applyBorder="1" applyAlignment="1">
      <alignment horizontal="right" vertical="center" indent="2"/>
    </xf>
    <xf numFmtId="0" fontId="9" fillId="2" borderId="7" xfId="11" applyFont="1" applyFill="1" applyBorder="1"/>
    <xf numFmtId="0" fontId="9" fillId="2" borderId="5" xfId="11" applyFont="1" applyFill="1" applyBorder="1"/>
    <xf numFmtId="0" fontId="9" fillId="0" borderId="11" xfId="11" applyFont="1" applyFill="1" applyBorder="1" applyAlignment="1">
      <alignment vertical="center"/>
    </xf>
    <xf numFmtId="3" fontId="9" fillId="0" borderId="11" xfId="11" applyNumberFormat="1" applyFont="1" applyFill="1" applyBorder="1" applyAlignment="1">
      <alignment horizontal="right" vertical="center" indent="2"/>
    </xf>
    <xf numFmtId="0" fontId="9" fillId="0" borderId="0" xfId="11" applyFont="1" applyFill="1" applyBorder="1" applyAlignment="1">
      <alignment horizontal="left" vertical="center"/>
    </xf>
    <xf numFmtId="0" fontId="12" fillId="3" borderId="0" xfId="11" applyFont="1" applyFill="1" applyBorder="1" applyAlignment="1">
      <alignment horizontal="center" vertical="center"/>
    </xf>
    <xf numFmtId="0" fontId="12" fillId="3" borderId="2" xfId="11" applyFont="1" applyFill="1" applyBorder="1" applyAlignment="1">
      <alignment horizontal="center" vertical="center"/>
    </xf>
    <xf numFmtId="0" fontId="12" fillId="3" borderId="12" xfId="11" applyFont="1" applyFill="1" applyBorder="1" applyAlignment="1">
      <alignment horizontal="center" vertical="center"/>
    </xf>
    <xf numFmtId="0" fontId="12" fillId="3" borderId="13" xfId="11" applyFont="1" applyFill="1" applyBorder="1" applyAlignment="1">
      <alignment horizontal="center" vertical="center" wrapText="1"/>
    </xf>
    <xf numFmtId="0" fontId="12" fillId="3" borderId="14" xfId="11" applyFont="1" applyFill="1" applyBorder="1" applyAlignment="1">
      <alignment horizontal="center" vertical="center"/>
    </xf>
    <xf numFmtId="0" fontId="10" fillId="2" borderId="0" xfId="11" applyFont="1" applyFill="1" applyBorder="1" applyAlignment="1">
      <alignment horizontal="center"/>
    </xf>
    <xf numFmtId="0" fontId="12" fillId="9" borderId="0" xfId="11" applyFont="1" applyFill="1" applyBorder="1" applyAlignment="1">
      <alignment horizontal="center" vertical="center"/>
    </xf>
    <xf numFmtId="0" fontId="29" fillId="2" borderId="0" xfId="11" applyFont="1" applyFill="1" applyAlignment="1">
      <alignment horizontal="center" vertical="center"/>
    </xf>
    <xf numFmtId="0" fontId="8" fillId="2" borderId="0" xfId="11" applyFont="1" applyFill="1" applyAlignment="1">
      <alignment horizontal="center"/>
    </xf>
    <xf numFmtId="0" fontId="14" fillId="4" borderId="0" xfId="11" applyFont="1" applyFill="1" applyBorder="1" applyAlignment="1" applyProtection="1">
      <alignment horizontal="center" vertical="center"/>
      <protection hidden="1"/>
    </xf>
    <xf numFmtId="0" fontId="15" fillId="0" borderId="0" xfId="11" applyFont="1" applyFill="1" applyBorder="1" applyAlignment="1" applyProtection="1">
      <alignment horizontal="center" vertical="center"/>
      <protection hidden="1"/>
    </xf>
    <xf numFmtId="0" fontId="6" fillId="5" borderId="0" xfId="11" applyFont="1" applyFill="1" applyBorder="1" applyAlignment="1">
      <alignment horizontal="left" vertical="center" wrapText="1"/>
    </xf>
    <xf numFmtId="0" fontId="27" fillId="2" borderId="0" xfId="11" applyFont="1" applyFill="1" applyAlignment="1">
      <alignment horizontal="right"/>
    </xf>
  </cellXfs>
  <cellStyles count="14">
    <cellStyle name="Hipervínculo" xfId="12" builtinId="8"/>
    <cellStyle name="Normal" xfId="0" builtinId="0"/>
    <cellStyle name="Normal 2" xfId="1"/>
    <cellStyle name="Normal 2 2" xfId="2"/>
    <cellStyle name="Normal 2 2 3" xfId="11"/>
    <cellStyle name="Normal 2 3" xfId="8"/>
    <cellStyle name="Normal 2 3 2" xfId="3"/>
    <cellStyle name="Normal 3 2" xfId="9"/>
    <cellStyle name="Porcentaje" xfId="4" builtinId="5"/>
    <cellStyle name="Porcentaje 10" xfId="10"/>
    <cellStyle name="Porcentaje 2" xfId="5"/>
    <cellStyle name="Porcentaje 3 2" xfId="13"/>
    <cellStyle name="Porcentual 2" xfId="6"/>
    <cellStyle name="Porcentual 2 2" xfId="7"/>
  </cellStyles>
  <dxfs count="0"/>
  <tableStyles count="0" defaultTableStyle="TableStyleMedium2" defaultPivotStyle="PivotStyleLight16"/>
  <colors>
    <mruColors>
      <color rgb="FF305496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2018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20144626366712937"/>
          <c:w val="0.84099426150829071"/>
          <c:h val="0.648292096962530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379889083481E-3"/>
                  <c:y val="-0.311272807735886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237073412879360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642206962462319E-3"/>
                  <c:y val="-0.2772691557613647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434041807366302E-3"/>
                  <c:y val="-0.329831691592304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59369396858485E-5"/>
                  <c:y val="-0.286261880733896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7129973533182563E-5"/>
                  <c:y val="-0.292468597675290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952480782669461E-3"/>
                  <c:y val="-0.2724535995500562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0344618872326493E-4"/>
                  <c:y val="-0.255585395575553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98303164885760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33583182836090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#,##0</c:formatCode>
                <c:ptCount val="12"/>
                <c:pt idx="0">
                  <c:v>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0836768"/>
        <c:axId val="270837944"/>
      </c:barChart>
      <c:catAx>
        <c:axId val="27083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70837944"/>
        <c:crosses val="autoZero"/>
        <c:auto val="1"/>
        <c:lblAlgn val="ctr"/>
        <c:lblOffset val="100"/>
        <c:noMultiLvlLbl val="0"/>
      </c:catAx>
      <c:valAx>
        <c:axId val="270837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70836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064202088878152"/>
          <c:y val="6.2922789146414096E-2"/>
          <c:w val="0.61397554997595549"/>
          <c:h val="0.81772207429793509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100'!$I$59:$I$64</c:f>
              <c:numCache>
                <c:formatCode>0.0%</c:formatCode>
                <c:ptCount val="6"/>
                <c:pt idx="0">
                  <c:v>9.4786729857819912E-3</c:v>
                </c:pt>
                <c:pt idx="1">
                  <c:v>5.2132701421800945E-2</c:v>
                </c:pt>
                <c:pt idx="2">
                  <c:v>0.1990521327014218</c:v>
                </c:pt>
                <c:pt idx="3">
                  <c:v>0.4218009478672986</c:v>
                </c:pt>
                <c:pt idx="4">
                  <c:v>5.6872037914691941E-2</c:v>
                </c:pt>
                <c:pt idx="5">
                  <c:v>0.26066350710900477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70839512"/>
        <c:axId val="270837552"/>
      </c:barChart>
      <c:catAx>
        <c:axId val="270839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270837552"/>
        <c:crosses val="autoZero"/>
        <c:auto val="1"/>
        <c:lblAlgn val="ctr"/>
        <c:lblOffset val="100"/>
        <c:noMultiLvlLbl val="0"/>
      </c:catAx>
      <c:valAx>
        <c:axId val="270837552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7083951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3539950507608"/>
          <c:y val="0.17226121060991331"/>
          <c:w val="0.66952789571177618"/>
          <c:h val="0.8118962115954674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Lbls>
            <c:dLbl>
              <c:idx val="0"/>
              <c:layout>
                <c:manualLayout>
                  <c:x val="0.11097462280238249"/>
                  <c:y val="0.130464819938389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100'!$P$30,'Chat 100'!$S$30)</c:f>
              <c:numCache>
                <c:formatCode>General</c:formatCode>
                <c:ptCount val="2"/>
                <c:pt idx="0">
                  <c:v>36</c:v>
                </c:pt>
                <c:pt idx="1">
                  <c:v>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14626156799281292"/>
                  <c:y val="2.0226381618221698E-2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7.3114679955915945E-2"/>
                  <c:y val="2.8056455633100698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4916181318497609"/>
                  <c:y val="2.0763678791212568E-2"/>
                </c:manualLayout>
              </c:layout>
              <c:tx>
                <c:rich>
                  <a:bodyPr/>
                  <a:lstStyle/>
                  <a:p>
                    <a:fld id="{F19D7E11-7F02-4440-9F92-D2A0F865DFAB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55D062DF-1ACB-44B6-9A4D-9856382E591F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100'!$E$58:$G$58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N/E</c:v>
                </c:pt>
              </c:strCache>
            </c:strRef>
          </c:cat>
          <c:val>
            <c:numRef>
              <c:f>'Chat 100'!$E$65:$G$65</c:f>
              <c:numCache>
                <c:formatCode>#,##0</c:formatCode>
                <c:ptCount val="3"/>
                <c:pt idx="0">
                  <c:v>176</c:v>
                </c:pt>
                <c:pt idx="1">
                  <c:v>35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3.1575013251406193E-3"/>
                  <c:y val="-8.83229355603835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8932322624139"/>
                      <c:h val="0.2252856342420034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25599551340472149"/>
                  <c:y val="3.610824108886372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-7.973785210136888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11</c:v>
                  </c:pt>
                  <c:pt idx="1">
                    <c:v>0</c:v>
                  </c:pt>
                  <c:pt idx="2">
                    <c:v>53</c:v>
                  </c:pt>
                  <c:pt idx="3">
                    <c:v>86</c:v>
                  </c:pt>
                  <c:pt idx="4">
                    <c:v>61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General</c:formatCode>
                <c:ptCount val="5"/>
                <c:pt idx="0">
                  <c:v>11</c:v>
                </c:pt>
                <c:pt idx="1">
                  <c:v>0</c:v>
                </c:pt>
                <c:pt idx="2">
                  <c:v>53</c:v>
                </c:pt>
                <c:pt idx="3">
                  <c:v>86</c:v>
                </c:pt>
                <c:pt idx="4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88864689786116"/>
          <c:y val="0.23931623931623933"/>
          <c:w val="0.87681269894454683"/>
          <c:h val="0.66947977656639068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7.8140671245881532E-2"/>
                  <c:y val="3.4700877833153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1518400625453726E-2"/>
                  <c:y val="3.0427095331119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673758865248297E-2"/>
                  <c:y val="-8.6580057067847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164430166226694E-2"/>
                  <c:y val="2.822579748990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100'!$D$125:$D$132</c:f>
              <c:numCache>
                <c:formatCode>#,##0</c:formatCode>
                <c:ptCount val="1"/>
                <c:pt idx="0">
                  <c:v>211</c:v>
                </c:pt>
              </c:numCache>
            </c:numRef>
          </c:val>
          <c:smooth val="0"/>
        </c:ser>
        <c:ser>
          <c:idx val="1"/>
          <c:order val="1"/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5673758865248297E-2"/>
                  <c:y val="-0.15384606509990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0513540607285207E-2"/>
                  <c:y val="-1.2096770352816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100'!$E$125:$E$132</c:f>
              <c:numCache>
                <c:formatCode>#,##0</c:formatCode>
                <c:ptCount val="1"/>
                <c:pt idx="0">
                  <c:v>211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2128400"/>
        <c:axId val="272132320"/>
      </c:lineChart>
      <c:catAx>
        <c:axId val="27212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2132320"/>
        <c:crosses val="autoZero"/>
        <c:auto val="1"/>
        <c:lblAlgn val="ctr"/>
        <c:lblOffset val="100"/>
        <c:noMultiLvlLbl val="0"/>
      </c:catAx>
      <c:valAx>
        <c:axId val="272132320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212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11" Type="http://schemas.openxmlformats.org/officeDocument/2006/relationships/image" Target="../media/image7.jpeg"/><Relationship Id="rId5" Type="http://schemas.openxmlformats.org/officeDocument/2006/relationships/image" Target="../media/image2.jpeg"/><Relationship Id="rId10" Type="http://schemas.openxmlformats.org/officeDocument/2006/relationships/image" Target="../media/image6.png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23107</xdr:colOff>
      <xdr:row>11</xdr:row>
      <xdr:rowOff>186968</xdr:rowOff>
    </xdr:from>
    <xdr:to>
      <xdr:col>18</xdr:col>
      <xdr:colOff>66195</xdr:colOff>
      <xdr:row>24</xdr:row>
      <xdr:rowOff>98844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76201</xdr:colOff>
      <xdr:row>27</xdr:row>
      <xdr:rowOff>34926</xdr:rowOff>
    </xdr:from>
    <xdr:to>
      <xdr:col>9</xdr:col>
      <xdr:colOff>107830</xdr:colOff>
      <xdr:row>31</xdr:row>
      <xdr:rowOff>111125</xdr:rowOff>
    </xdr:to>
    <xdr:sp macro="" textlink="">
      <xdr:nvSpPr>
        <xdr:cNvPr id="3" name="4 Rectángulo"/>
        <xdr:cNvSpPr/>
      </xdr:nvSpPr>
      <xdr:spPr>
        <a:xfrm>
          <a:off x="274321" y="5094606"/>
          <a:ext cx="4131189" cy="73913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183092</xdr:colOff>
      <xdr:row>27</xdr:row>
      <xdr:rowOff>43391</xdr:rowOff>
    </xdr:from>
    <xdr:ext cx="643286" cy="750359"/>
    <xdr:pic>
      <xdr:nvPicPr>
        <xdr:cNvPr id="4" name="6 Imagen" descr="Chat_Icon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772" y="5103071"/>
          <a:ext cx="643286" cy="75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19049</xdr:colOff>
      <xdr:row>26</xdr:row>
      <xdr:rowOff>119592</xdr:rowOff>
    </xdr:from>
    <xdr:to>
      <xdr:col>20</xdr:col>
      <xdr:colOff>718868</xdr:colOff>
      <xdr:row>32</xdr:row>
      <xdr:rowOff>15876</xdr:rowOff>
    </xdr:to>
    <xdr:sp macro="" textlink="">
      <xdr:nvSpPr>
        <xdr:cNvPr id="5" name="9 Rectángulo redondeado"/>
        <xdr:cNvSpPr/>
      </xdr:nvSpPr>
      <xdr:spPr>
        <a:xfrm>
          <a:off x="217169" y="4973532"/>
          <a:ext cx="9546639" cy="932604"/>
        </a:xfrm>
        <a:prstGeom prst="roundRect">
          <a:avLst/>
        </a:prstGeom>
        <a:noFill/>
        <a:ln w="19050">
          <a:solidFill>
            <a:schemeClr val="accent2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18</xdr:col>
      <xdr:colOff>159880</xdr:colOff>
      <xdr:row>9</xdr:row>
      <xdr:rowOff>161520</xdr:rowOff>
    </xdr:from>
    <xdr:to>
      <xdr:col>20</xdr:col>
      <xdr:colOff>707785</xdr:colOff>
      <xdr:row>24</xdr:row>
      <xdr:rowOff>35943</xdr:rowOff>
    </xdr:to>
    <xdr:sp macro="" textlink="">
      <xdr:nvSpPr>
        <xdr:cNvPr id="6" name="10 Rectángulo redondeado"/>
        <xdr:cNvSpPr/>
      </xdr:nvSpPr>
      <xdr:spPr>
        <a:xfrm>
          <a:off x="7978000" y="1906500"/>
          <a:ext cx="1782345" cy="2602383"/>
        </a:xfrm>
        <a:prstGeom prst="roundRect">
          <a:avLst/>
        </a:prstGeom>
        <a:solidFill>
          <a:schemeClr val="bg2"/>
        </a:solidFill>
        <a:ln w="28575">
          <a:solidFill>
            <a:schemeClr val="accent5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395377</xdr:colOff>
      <xdr:row>58</xdr:row>
      <xdr:rowOff>8985</xdr:rowOff>
    </xdr:from>
    <xdr:to>
      <xdr:col>21</xdr:col>
      <xdr:colOff>323491</xdr:colOff>
      <xdr:row>66</xdr:row>
      <xdr:rowOff>124904</xdr:rowOff>
    </xdr:to>
    <xdr:graphicFrame macro="">
      <xdr:nvGraphicFramePr>
        <xdr:cNvPr id="7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224646</xdr:colOff>
      <xdr:row>14</xdr:row>
      <xdr:rowOff>170731</xdr:rowOff>
    </xdr:from>
    <xdr:to>
      <xdr:col>20</xdr:col>
      <xdr:colOff>655366</xdr:colOff>
      <xdr:row>23</xdr:row>
      <xdr:rowOff>26959</xdr:rowOff>
    </xdr:to>
    <xdr:sp macro="" textlink="">
      <xdr:nvSpPr>
        <xdr:cNvPr id="8" name="19 CuadroTexto"/>
        <xdr:cNvSpPr txBox="1"/>
      </xdr:nvSpPr>
      <xdr:spPr>
        <a:xfrm>
          <a:off x="8042766" y="2738671"/>
          <a:ext cx="1718500" cy="15707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enero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han atendido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211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latin typeface="Arial" panose="020B0604020202020204" pitchFamily="34" charset="0"/>
              <a:cs typeface="Arial" panose="020B0604020202020204" pitchFamily="34" charset="0"/>
            </a:rPr>
            <a:t>enero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30 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gresos al chat que no ha tenido interacción con el/la moderador/a.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promedio hay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11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 por día.</a:t>
          </a:r>
          <a:endParaRPr lang="es-PE" sz="10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46</xdr:row>
      <xdr:rowOff>145430</xdr:rowOff>
    </xdr:from>
    <xdr:to>
      <xdr:col>8</xdr:col>
      <xdr:colOff>233631</xdr:colOff>
      <xdr:row>55</xdr:row>
      <xdr:rowOff>80873</xdr:rowOff>
    </xdr:to>
    <xdr:graphicFrame macro="">
      <xdr:nvGraphicFramePr>
        <xdr:cNvPr id="9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19</xdr:col>
      <xdr:colOff>258075</xdr:colOff>
      <xdr:row>12</xdr:row>
      <xdr:rowOff>55135</xdr:rowOff>
    </xdr:from>
    <xdr:ext cx="901700" cy="300492"/>
    <xdr:pic>
      <xdr:nvPicPr>
        <xdr:cNvPr id="10" name="3 Imagen" descr="chat 100.bmp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54375" y="2242075"/>
          <a:ext cx="901700" cy="3004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18</xdr:col>
      <xdr:colOff>245812</xdr:colOff>
      <xdr:row>10</xdr:row>
      <xdr:rowOff>8473</xdr:rowOff>
    </xdr:from>
    <xdr:ext cx="634801" cy="666365"/>
    <xdr:pic>
      <xdr:nvPicPr>
        <xdr:cNvPr id="11" name="5 Imagen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063932" y="1989673"/>
          <a:ext cx="634801" cy="66636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>
    <xdr:from>
      <xdr:col>9</xdr:col>
      <xdr:colOff>51100</xdr:colOff>
      <xdr:row>56</xdr:row>
      <xdr:rowOff>195772</xdr:rowOff>
    </xdr:from>
    <xdr:to>
      <xdr:col>16</xdr:col>
      <xdr:colOff>404363</xdr:colOff>
      <xdr:row>66</xdr:row>
      <xdr:rowOff>53915</xdr:rowOff>
    </xdr:to>
    <xdr:graphicFrame macro="">
      <xdr:nvGraphicFramePr>
        <xdr:cNvPr id="1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161745</xdr:colOff>
      <xdr:row>68</xdr:row>
      <xdr:rowOff>116816</xdr:rowOff>
    </xdr:from>
    <xdr:to>
      <xdr:col>21</xdr:col>
      <xdr:colOff>260590</xdr:colOff>
      <xdr:row>78</xdr:row>
      <xdr:rowOff>35944</xdr:rowOff>
    </xdr:to>
    <xdr:graphicFrame macro="">
      <xdr:nvGraphicFramePr>
        <xdr:cNvPr id="1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114300</xdr:colOff>
      <xdr:row>121</xdr:row>
      <xdr:rowOff>28575</xdr:rowOff>
    </xdr:from>
    <xdr:to>
      <xdr:col>14</xdr:col>
      <xdr:colOff>71887</xdr:colOff>
      <xdr:row>141</xdr:row>
      <xdr:rowOff>62901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11</xdr:col>
      <xdr:colOff>145134</xdr:colOff>
      <xdr:row>87</xdr:row>
      <xdr:rowOff>1541</xdr:rowOff>
    </xdr:from>
    <xdr:ext cx="4617366" cy="5515771"/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960974" y="15454901"/>
          <a:ext cx="4617366" cy="5515771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twoCellAnchor>
    <xdr:from>
      <xdr:col>7</xdr:col>
      <xdr:colOff>370576</xdr:colOff>
      <xdr:row>1</xdr:row>
      <xdr:rowOff>85724</xdr:rowOff>
    </xdr:from>
    <xdr:to>
      <xdr:col>19</xdr:col>
      <xdr:colOff>420538</xdr:colOff>
      <xdr:row>1</xdr:row>
      <xdr:rowOff>352424</xdr:rowOff>
    </xdr:to>
    <xdr:sp macro="" textlink="">
      <xdr:nvSpPr>
        <xdr:cNvPr id="16" name="Rectángulo 15"/>
        <xdr:cNvSpPr/>
      </xdr:nvSpPr>
      <xdr:spPr>
        <a:xfrm>
          <a:off x="3723376" y="200024"/>
          <a:ext cx="519346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19050</xdr:colOff>
      <xdr:row>0</xdr:row>
      <xdr:rowOff>95250</xdr:rowOff>
    </xdr:from>
    <xdr:ext cx="2764046" cy="489091"/>
    <xdr:pic>
      <xdr:nvPicPr>
        <xdr:cNvPr id="17" name="Imagen 16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" y="95250"/>
          <a:ext cx="2764046" cy="489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0.18214</cdr:y>
    </cdr:from>
    <cdr:to>
      <cdr:x>1</cdr:x>
      <cdr:y>0.3116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529498" y="276293"/>
          <a:ext cx="1001940" cy="196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0.06395</cdr:x>
      <cdr:y>0.4287</cdr:y>
    </cdr:from>
    <cdr:to>
      <cdr:x>0.14521</cdr:x>
      <cdr:y>0.60864</cdr:y>
    </cdr:to>
    <cdr:pic>
      <cdr:nvPicPr>
        <cdr:cNvPr id="4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393" y="798050"/>
          <a:ext cx="267352" cy="33497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0.84479</cdr:x>
      <cdr:y>0.55522</cdr:y>
    </cdr:from>
    <cdr:to>
      <cdr:x>0.94146</cdr:x>
      <cdr:y>0.73844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79438" y="1033573"/>
          <a:ext cx="318052" cy="34107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0.31868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641966" y="39404"/>
          <a:ext cx="2601565" cy="5130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0%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A149"/>
  <sheetViews>
    <sheetView showGridLines="0" tabSelected="1" view="pageBreakPreview" zoomScaleNormal="90" zoomScaleSheetLayoutView="100" workbookViewId="0">
      <selection activeCell="B5" sqref="B5:U5"/>
    </sheetView>
  </sheetViews>
  <sheetFormatPr baseColWidth="10" defaultColWidth="4.85546875" defaultRowHeight="15" x14ac:dyDescent="0.25"/>
  <cols>
    <col min="1" max="1" width="2.85546875" style="1" customWidth="1"/>
    <col min="2" max="2" width="5.7109375" style="1" customWidth="1"/>
    <col min="3" max="3" width="10" style="1" customWidth="1"/>
    <col min="4" max="4" width="6.85546875" style="1" customWidth="1"/>
    <col min="5" max="5" width="7.7109375" style="1" customWidth="1"/>
    <col min="6" max="6" width="8.85546875" style="1" customWidth="1"/>
    <col min="7" max="10" width="6.85546875" style="1" customWidth="1"/>
    <col min="11" max="11" width="0.7109375" style="1" customWidth="1"/>
    <col min="12" max="12" width="9.28515625" style="1" customWidth="1"/>
    <col min="13" max="13" width="0.85546875" style="1" customWidth="1"/>
    <col min="14" max="14" width="7.140625" style="1" customWidth="1"/>
    <col min="15" max="15" width="2" style="1" customWidth="1"/>
    <col min="16" max="17" width="7.5703125" style="1" customWidth="1"/>
    <col min="18" max="18" width="9.28515625" style="1" customWidth="1"/>
    <col min="19" max="19" width="9.85546875" style="1" customWidth="1"/>
    <col min="20" max="20" width="9.28515625" style="1" customWidth="1"/>
    <col min="21" max="21" width="9.140625" style="1" customWidth="1"/>
    <col min="22" max="22" width="2" style="1" customWidth="1"/>
    <col min="23" max="26" width="7.7109375" style="1" customWidth="1"/>
    <col min="27" max="27" width="2.7109375" style="1" customWidth="1"/>
    <col min="28" max="16384" width="4.85546875" style="1"/>
  </cols>
  <sheetData>
    <row r="1" spans="1:27" ht="9" customHeight="1" x14ac:dyDescent="0.25">
      <c r="J1" s="2"/>
      <c r="K1" s="2"/>
      <c r="L1" s="2"/>
      <c r="M1" s="2"/>
      <c r="N1" s="2"/>
      <c r="O1" s="2"/>
      <c r="P1" s="2"/>
      <c r="Q1" s="2"/>
    </row>
    <row r="2" spans="1:27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4"/>
      <c r="X2" s="4"/>
      <c r="Y2" s="4"/>
      <c r="Z2" s="4"/>
      <c r="AA2" s="4"/>
    </row>
    <row r="3" spans="1:27" ht="30" customHeight="1" x14ac:dyDescent="0.25">
      <c r="B3" s="207" t="s">
        <v>52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6"/>
      <c r="W3" s="7"/>
      <c r="X3" s="7"/>
      <c r="Y3" s="7"/>
      <c r="Z3" s="7"/>
      <c r="AA3" s="8"/>
    </row>
    <row r="4" spans="1:27" s="2" customFormat="1" ht="4.5" customHeight="1" x14ac:dyDescent="0.25">
      <c r="A4" s="9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9"/>
      <c r="W4" s="9"/>
      <c r="X4" s="9"/>
      <c r="Y4" s="9"/>
      <c r="Z4" s="9"/>
      <c r="AA4" s="10"/>
    </row>
    <row r="5" spans="1:27" s="11" customFormat="1" ht="20.25" customHeight="1" x14ac:dyDescent="0.25">
      <c r="B5" s="208" t="s">
        <v>48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12"/>
      <c r="W5" s="12"/>
      <c r="X5" s="12"/>
      <c r="Y5" s="12"/>
      <c r="Z5" s="12"/>
      <c r="AA5" s="13"/>
    </row>
    <row r="6" spans="1:27" s="2" customFormat="1" ht="4.5" customHeight="1" x14ac:dyDescent="0.25">
      <c r="B6" s="14"/>
      <c r="C6" s="14"/>
      <c r="D6" s="14"/>
      <c r="E6" s="14"/>
      <c r="F6" s="14"/>
      <c r="G6" s="15"/>
      <c r="H6" s="14"/>
      <c r="I6" s="14"/>
      <c r="J6" s="14"/>
      <c r="K6" s="14"/>
      <c r="L6" s="14"/>
      <c r="M6" s="14"/>
      <c r="N6" s="14"/>
      <c r="O6" s="14"/>
      <c r="P6" s="14"/>
      <c r="Q6" s="16"/>
      <c r="R6" s="14"/>
      <c r="S6" s="14"/>
      <c r="T6" s="14"/>
      <c r="U6" s="14"/>
      <c r="V6" s="14"/>
      <c r="W6" s="14"/>
      <c r="X6" s="17"/>
      <c r="Y6" s="17"/>
      <c r="Z6" s="14"/>
    </row>
    <row r="7" spans="1:27" ht="13.5" customHeight="1" x14ac:dyDescent="0.25">
      <c r="A7" s="18"/>
      <c r="B7" s="209" t="s">
        <v>53</v>
      </c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19"/>
      <c r="W7" s="20"/>
      <c r="X7" s="20"/>
      <c r="Y7" s="20"/>
      <c r="Z7" s="20"/>
      <c r="AA7" s="18"/>
    </row>
    <row r="8" spans="1:27" ht="13.5" customHeight="1" x14ac:dyDescent="0.25">
      <c r="A8" s="18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19"/>
      <c r="W8" s="20"/>
      <c r="X8" s="20"/>
      <c r="Y8" s="20"/>
      <c r="Z8" s="20"/>
    </row>
    <row r="9" spans="1:27" ht="6" customHeight="1" x14ac:dyDescent="0.25"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  <c r="M9" s="22"/>
      <c r="N9" s="21"/>
      <c r="O9" s="21"/>
      <c r="P9" s="21"/>
      <c r="Q9" s="21"/>
      <c r="R9" s="21"/>
      <c r="S9" s="21"/>
      <c r="T9" s="21"/>
      <c r="U9" s="21"/>
      <c r="V9" s="23"/>
      <c r="W9" s="21"/>
      <c r="X9" s="21"/>
      <c r="Y9" s="21"/>
      <c r="Z9" s="21"/>
    </row>
    <row r="10" spans="1:27" s="24" customFormat="1" ht="18.75" customHeight="1" x14ac:dyDescent="0.2">
      <c r="B10" s="25" t="s">
        <v>54</v>
      </c>
      <c r="C10" s="26"/>
      <c r="D10" s="27"/>
      <c r="E10" s="27"/>
      <c r="F10" s="27"/>
      <c r="G10" s="27"/>
      <c r="H10" s="27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9"/>
      <c r="W10" s="28"/>
      <c r="X10" s="28"/>
      <c r="Y10" s="28"/>
      <c r="Z10" s="28"/>
    </row>
    <row r="11" spans="1:27" s="24" customFormat="1" ht="1.5" customHeight="1" x14ac:dyDescent="0.2">
      <c r="B11" s="30"/>
      <c r="C11" s="30"/>
      <c r="D11" s="30"/>
      <c r="E11" s="30"/>
      <c r="F11" s="30"/>
      <c r="G11" s="30"/>
      <c r="H11" s="30"/>
      <c r="I11" s="31"/>
      <c r="J11" s="31"/>
      <c r="K11" s="31"/>
      <c r="L11" s="31"/>
      <c r="M11" s="31"/>
      <c r="N11" s="31"/>
      <c r="O11" s="31"/>
      <c r="P11" s="31"/>
    </row>
    <row r="12" spans="1:27" s="24" customFormat="1" ht="15" customHeight="1" x14ac:dyDescent="0.2">
      <c r="B12" s="32" t="s">
        <v>0</v>
      </c>
      <c r="C12" s="33">
        <v>2018</v>
      </c>
      <c r="D12" s="33">
        <v>2017</v>
      </c>
      <c r="E12" s="33">
        <v>2016</v>
      </c>
      <c r="F12" s="33">
        <v>2015</v>
      </c>
      <c r="G12" s="33">
        <v>2014</v>
      </c>
      <c r="H12" s="33">
        <v>2013</v>
      </c>
      <c r="I12" s="33">
        <v>2012</v>
      </c>
      <c r="J12" s="33">
        <v>2011</v>
      </c>
      <c r="K12" s="34"/>
      <c r="L12" s="35"/>
      <c r="M12" s="36"/>
      <c r="N12" s="37"/>
      <c r="O12" s="38"/>
      <c r="P12" s="38"/>
    </row>
    <row r="13" spans="1:27" s="24" customFormat="1" ht="15" customHeight="1" x14ac:dyDescent="0.2">
      <c r="B13" s="39" t="s">
        <v>2</v>
      </c>
      <c r="C13" s="40">
        <v>211</v>
      </c>
      <c r="D13" s="40">
        <v>211</v>
      </c>
      <c r="E13" s="40">
        <v>257</v>
      </c>
      <c r="F13" s="40">
        <v>270</v>
      </c>
      <c r="G13" s="40">
        <v>75</v>
      </c>
      <c r="H13" s="40">
        <v>155</v>
      </c>
      <c r="I13" s="40">
        <v>63</v>
      </c>
      <c r="J13" s="41"/>
      <c r="K13" s="40"/>
      <c r="L13" s="42">
        <v>20</v>
      </c>
      <c r="M13" s="43"/>
      <c r="N13" s="37"/>
      <c r="O13" s="31"/>
      <c r="P13" s="31"/>
    </row>
    <row r="14" spans="1:27" s="24" customFormat="1" ht="15" customHeight="1" x14ac:dyDescent="0.2">
      <c r="B14" s="39" t="s">
        <v>3</v>
      </c>
      <c r="C14" s="40"/>
      <c r="D14" s="40">
        <v>254</v>
      </c>
      <c r="E14" s="40">
        <v>280</v>
      </c>
      <c r="F14" s="40">
        <v>313</v>
      </c>
      <c r="G14" s="40">
        <v>102</v>
      </c>
      <c r="H14" s="40">
        <v>116</v>
      </c>
      <c r="I14" s="40">
        <v>101</v>
      </c>
      <c r="J14" s="41"/>
      <c r="K14" s="40"/>
      <c r="L14" s="42"/>
      <c r="M14" s="43"/>
      <c r="N14" s="37"/>
      <c r="O14" s="31"/>
      <c r="P14" s="31"/>
    </row>
    <row r="15" spans="1:27" s="24" customFormat="1" ht="15" customHeight="1" x14ac:dyDescent="0.2">
      <c r="B15" s="39" t="s">
        <v>4</v>
      </c>
      <c r="C15" s="40"/>
      <c r="D15" s="40">
        <v>299</v>
      </c>
      <c r="E15" s="40">
        <v>332</v>
      </c>
      <c r="F15" s="40">
        <v>329</v>
      </c>
      <c r="G15" s="40">
        <v>82</v>
      </c>
      <c r="H15" s="40">
        <v>133</v>
      </c>
      <c r="I15" s="40">
        <v>108</v>
      </c>
      <c r="J15" s="44"/>
      <c r="K15" s="45"/>
      <c r="L15" s="46"/>
      <c r="M15" s="47"/>
      <c r="N15" s="37"/>
      <c r="O15" s="31"/>
      <c r="P15" s="31"/>
    </row>
    <row r="16" spans="1:27" s="24" customFormat="1" ht="15" customHeight="1" x14ac:dyDescent="0.2">
      <c r="B16" s="39" t="s">
        <v>5</v>
      </c>
      <c r="C16" s="40"/>
      <c r="D16" s="40">
        <v>403</v>
      </c>
      <c r="E16" s="40">
        <v>359</v>
      </c>
      <c r="F16" s="40">
        <v>310</v>
      </c>
      <c r="G16" s="40">
        <v>84</v>
      </c>
      <c r="H16" s="40">
        <v>132</v>
      </c>
      <c r="I16" s="40">
        <v>137</v>
      </c>
      <c r="J16" s="40">
        <v>55</v>
      </c>
      <c r="K16" s="40"/>
      <c r="L16" s="42"/>
      <c r="M16" s="43"/>
      <c r="N16" s="37"/>
      <c r="O16" s="31"/>
      <c r="P16" s="31"/>
      <c r="U16" s="31"/>
      <c r="V16" s="31"/>
      <c r="X16" s="48"/>
      <c r="Y16" s="48"/>
    </row>
    <row r="17" spans="2:26" s="24" customFormat="1" ht="15" customHeight="1" x14ac:dyDescent="0.2">
      <c r="B17" s="39" t="s">
        <v>6</v>
      </c>
      <c r="C17" s="40"/>
      <c r="D17" s="40">
        <v>330</v>
      </c>
      <c r="E17" s="40">
        <v>411</v>
      </c>
      <c r="F17" s="40">
        <v>311</v>
      </c>
      <c r="G17" s="40">
        <v>145</v>
      </c>
      <c r="H17" s="40">
        <v>134</v>
      </c>
      <c r="I17" s="40">
        <v>153</v>
      </c>
      <c r="J17" s="40">
        <v>57</v>
      </c>
      <c r="K17" s="40"/>
      <c r="L17" s="42"/>
      <c r="M17" s="43"/>
      <c r="N17" s="37"/>
      <c r="O17" s="31"/>
      <c r="P17" s="31"/>
      <c r="W17" s="31"/>
      <c r="X17" s="31"/>
      <c r="Y17" s="31"/>
    </row>
    <row r="18" spans="2:26" s="24" customFormat="1" ht="15" customHeight="1" x14ac:dyDescent="0.2">
      <c r="B18" s="39" t="s">
        <v>7</v>
      </c>
      <c r="C18" s="40"/>
      <c r="D18" s="40">
        <v>367</v>
      </c>
      <c r="E18" s="40">
        <v>352</v>
      </c>
      <c r="F18" s="40">
        <v>266</v>
      </c>
      <c r="G18" s="40">
        <v>192</v>
      </c>
      <c r="H18" s="40">
        <v>104</v>
      </c>
      <c r="I18" s="40">
        <v>157</v>
      </c>
      <c r="J18" s="40">
        <v>64</v>
      </c>
      <c r="K18" s="40"/>
      <c r="L18" s="42"/>
      <c r="M18" s="43"/>
      <c r="N18" s="37"/>
      <c r="O18" s="31"/>
      <c r="P18" s="31"/>
      <c r="W18" s="31"/>
      <c r="X18" s="31"/>
      <c r="Y18" s="31"/>
    </row>
    <row r="19" spans="2:26" s="24" customFormat="1" ht="15" customHeight="1" x14ac:dyDescent="0.2">
      <c r="B19" s="39" t="s">
        <v>8</v>
      </c>
      <c r="C19" s="40"/>
      <c r="D19" s="40">
        <v>284</v>
      </c>
      <c r="E19" s="40">
        <v>320</v>
      </c>
      <c r="F19" s="40">
        <v>318</v>
      </c>
      <c r="G19" s="40">
        <v>303</v>
      </c>
      <c r="H19" s="40">
        <v>109</v>
      </c>
      <c r="I19" s="40">
        <v>170</v>
      </c>
      <c r="J19" s="40">
        <v>54</v>
      </c>
      <c r="K19" s="40"/>
      <c r="L19" s="42"/>
      <c r="M19" s="43"/>
      <c r="N19" s="37"/>
      <c r="O19" s="31"/>
      <c r="P19" s="31"/>
      <c r="W19" s="31"/>
      <c r="X19" s="31"/>
      <c r="Y19" s="31"/>
    </row>
    <row r="20" spans="2:26" s="24" customFormat="1" ht="15" customHeight="1" x14ac:dyDescent="0.2">
      <c r="B20" s="39" t="s">
        <v>9</v>
      </c>
      <c r="C20" s="40"/>
      <c r="D20" s="40">
        <v>279</v>
      </c>
      <c r="E20" s="40">
        <v>287</v>
      </c>
      <c r="F20" s="40">
        <v>342</v>
      </c>
      <c r="G20" s="40">
        <v>260</v>
      </c>
      <c r="H20" s="40">
        <v>94</v>
      </c>
      <c r="I20" s="40">
        <v>131</v>
      </c>
      <c r="J20" s="40">
        <v>59</v>
      </c>
      <c r="K20" s="40"/>
      <c r="L20" s="42"/>
      <c r="M20" s="43"/>
      <c r="N20" s="37"/>
      <c r="O20" s="31"/>
      <c r="P20" s="31"/>
      <c r="W20" s="31"/>
      <c r="X20" s="31"/>
      <c r="Y20" s="31"/>
      <c r="Z20" s="31"/>
    </row>
    <row r="21" spans="2:26" s="24" customFormat="1" ht="15" customHeight="1" x14ac:dyDescent="0.2">
      <c r="B21" s="39" t="s">
        <v>17</v>
      </c>
      <c r="C21" s="40"/>
      <c r="D21" s="40">
        <v>350</v>
      </c>
      <c r="E21" s="40">
        <v>359</v>
      </c>
      <c r="F21" s="40">
        <v>342</v>
      </c>
      <c r="G21" s="40">
        <v>290</v>
      </c>
      <c r="H21" s="40">
        <v>113</v>
      </c>
      <c r="I21" s="40">
        <v>188</v>
      </c>
      <c r="J21" s="40">
        <v>51</v>
      </c>
      <c r="K21" s="40"/>
      <c r="L21" s="35"/>
      <c r="M21" s="36"/>
      <c r="N21" s="37"/>
      <c r="O21" s="31"/>
      <c r="P21" s="31"/>
      <c r="Z21" s="49"/>
    </row>
    <row r="22" spans="2:26" s="24" customFormat="1" ht="15" customHeight="1" x14ac:dyDescent="0.2">
      <c r="B22" s="39" t="s">
        <v>10</v>
      </c>
      <c r="C22" s="40"/>
      <c r="D22" s="40">
        <v>393</v>
      </c>
      <c r="E22" s="40">
        <v>359</v>
      </c>
      <c r="F22" s="40">
        <v>299</v>
      </c>
      <c r="G22" s="40">
        <v>299</v>
      </c>
      <c r="H22" s="40">
        <v>93</v>
      </c>
      <c r="I22" s="40">
        <v>191</v>
      </c>
      <c r="J22" s="40">
        <v>87</v>
      </c>
      <c r="K22" s="40"/>
      <c r="L22" s="35"/>
      <c r="M22" s="36"/>
      <c r="N22" s="37"/>
      <c r="O22" s="31"/>
      <c r="P22" s="31"/>
      <c r="Z22" s="49"/>
    </row>
    <row r="23" spans="2:26" s="24" customFormat="1" ht="15" customHeight="1" x14ac:dyDescent="0.2">
      <c r="B23" s="39" t="s">
        <v>11</v>
      </c>
      <c r="C23" s="40"/>
      <c r="D23" s="40">
        <v>299</v>
      </c>
      <c r="E23" s="40">
        <v>510</v>
      </c>
      <c r="F23" s="40">
        <v>302</v>
      </c>
      <c r="G23" s="40">
        <v>306</v>
      </c>
      <c r="H23" s="40">
        <v>77</v>
      </c>
      <c r="I23" s="40">
        <v>184</v>
      </c>
      <c r="J23" s="40">
        <v>66</v>
      </c>
      <c r="K23" s="40"/>
      <c r="L23" s="35"/>
      <c r="M23" s="36"/>
      <c r="N23" s="37"/>
      <c r="O23" s="31"/>
      <c r="P23" s="31"/>
    </row>
    <row r="24" spans="2:26" s="24" customFormat="1" ht="15" customHeight="1" x14ac:dyDescent="0.2">
      <c r="B24" s="39" t="s">
        <v>12</v>
      </c>
      <c r="C24" s="40"/>
      <c r="D24" s="40">
        <v>270</v>
      </c>
      <c r="E24" s="40">
        <v>293</v>
      </c>
      <c r="F24" s="40">
        <v>234</v>
      </c>
      <c r="G24" s="40">
        <v>307</v>
      </c>
      <c r="H24" s="40">
        <v>226</v>
      </c>
      <c r="I24" s="40">
        <v>249</v>
      </c>
      <c r="J24" s="40">
        <v>56</v>
      </c>
      <c r="K24" s="40"/>
      <c r="L24" s="50"/>
      <c r="M24" s="51"/>
      <c r="N24" s="37"/>
      <c r="O24" s="31"/>
      <c r="P24" s="31"/>
    </row>
    <row r="25" spans="2:26" s="24" customFormat="1" ht="15" customHeight="1" x14ac:dyDescent="0.2">
      <c r="B25" s="32" t="s">
        <v>1</v>
      </c>
      <c r="C25" s="52">
        <f t="shared" ref="C25:J25" si="0">SUM(C13:C24)</f>
        <v>211</v>
      </c>
      <c r="D25" s="52">
        <f t="shared" si="0"/>
        <v>3739</v>
      </c>
      <c r="E25" s="52">
        <f t="shared" si="0"/>
        <v>4119</v>
      </c>
      <c r="F25" s="52">
        <f t="shared" si="0"/>
        <v>3636</v>
      </c>
      <c r="G25" s="52">
        <f t="shared" si="0"/>
        <v>2445</v>
      </c>
      <c r="H25" s="52">
        <f t="shared" si="0"/>
        <v>1486</v>
      </c>
      <c r="I25" s="52">
        <f t="shared" si="0"/>
        <v>1832</v>
      </c>
      <c r="J25" s="52">
        <f t="shared" si="0"/>
        <v>549</v>
      </c>
      <c r="K25" s="53"/>
      <c r="L25" s="42">
        <f>SUM(L13:L24)</f>
        <v>20</v>
      </c>
      <c r="M25" s="43"/>
      <c r="N25" s="37"/>
      <c r="O25" s="38"/>
      <c r="P25" s="38"/>
    </row>
    <row r="26" spans="2:26" s="24" customFormat="1" ht="15" customHeight="1" x14ac:dyDescent="0.2">
      <c r="B26" s="54" t="s">
        <v>47</v>
      </c>
      <c r="C26" s="55">
        <f t="shared" ref="C26:I26" si="1">(C25/D25)-1</f>
        <v>-0.94356779887670506</v>
      </c>
      <c r="D26" s="55">
        <f t="shared" si="1"/>
        <v>-9.2255401796552561E-2</v>
      </c>
      <c r="E26" s="55">
        <f t="shared" si="1"/>
        <v>0.13283828382838281</v>
      </c>
      <c r="F26" s="55">
        <f t="shared" si="1"/>
        <v>0.48711656441717799</v>
      </c>
      <c r="G26" s="55">
        <f t="shared" si="1"/>
        <v>0.64535666218034993</v>
      </c>
      <c r="H26" s="55">
        <f t="shared" si="1"/>
        <v>-0.18886462882096067</v>
      </c>
      <c r="I26" s="55">
        <f t="shared" si="1"/>
        <v>2.336976320582878</v>
      </c>
      <c r="J26" s="55" t="s">
        <v>24</v>
      </c>
      <c r="K26" s="56"/>
      <c r="L26" s="57">
        <f>C25/L25</f>
        <v>10.55</v>
      </c>
      <c r="M26" s="58"/>
      <c r="N26" s="58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2:26" s="24" customFormat="1" ht="16.5" customHeight="1" x14ac:dyDescent="0.2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2:26" s="24" customFormat="1" ht="13.5" customHeight="1" x14ac:dyDescent="0.2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2:26" s="24" customFormat="1" ht="12.75" customHeight="1" x14ac:dyDescent="0.2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2:26" s="24" customFormat="1" ht="13.5" customHeight="1" x14ac:dyDescent="0.2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210" t="s">
        <v>55</v>
      </c>
      <c r="M30" s="210"/>
      <c r="N30" s="210"/>
      <c r="O30" s="60"/>
      <c r="P30" s="61">
        <f>H46</f>
        <v>36</v>
      </c>
      <c r="Q30" s="60" t="s">
        <v>56</v>
      </c>
      <c r="R30" s="60"/>
      <c r="S30" s="61">
        <f>S53</f>
        <v>175</v>
      </c>
      <c r="T30" s="62" t="s">
        <v>57</v>
      </c>
      <c r="W30" s="63"/>
    </row>
    <row r="31" spans="2:26" s="24" customFormat="1" ht="13.5" customHeight="1" x14ac:dyDescent="0.2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Y31" s="64"/>
      <c r="Z31" s="65"/>
    </row>
    <row r="32" spans="2:26" s="24" customFormat="1" ht="13.5" customHeight="1" x14ac:dyDescent="0.2">
      <c r="B32" s="64"/>
      <c r="C32" s="64"/>
      <c r="D32" s="64"/>
      <c r="E32" s="64"/>
      <c r="G32" s="63"/>
      <c r="H32" s="63"/>
      <c r="S32" s="66"/>
      <c r="W32" s="64"/>
      <c r="X32" s="64"/>
      <c r="Y32" s="64"/>
      <c r="Z32" s="64"/>
    </row>
    <row r="33" spans="2:26" s="24" customFormat="1" ht="12" x14ac:dyDescent="0.2">
      <c r="U33" s="64"/>
      <c r="V33" s="64"/>
      <c r="W33" s="64"/>
      <c r="X33" s="64"/>
      <c r="Y33" s="64"/>
      <c r="Z33" s="64"/>
    </row>
    <row r="34" spans="2:26" s="24" customFormat="1" ht="18.75" customHeight="1" x14ac:dyDescent="0.2">
      <c r="B34" s="67" t="s">
        <v>58</v>
      </c>
      <c r="C34" s="67"/>
      <c r="D34" s="68"/>
      <c r="E34" s="68"/>
      <c r="F34" s="68"/>
      <c r="G34" s="68"/>
      <c r="H34" s="68"/>
      <c r="I34" s="68"/>
      <c r="J34" s="68"/>
      <c r="K34" s="68"/>
      <c r="L34" s="69" t="s">
        <v>59</v>
      </c>
      <c r="M34" s="70"/>
    </row>
    <row r="35" spans="2:26" s="24" customFormat="1" ht="15" customHeight="1" x14ac:dyDescent="0.2">
      <c r="B35" s="32" t="s">
        <v>60</v>
      </c>
      <c r="C35" s="32"/>
      <c r="D35" s="32"/>
      <c r="E35" s="32"/>
      <c r="F35" s="32"/>
      <c r="G35" s="32"/>
      <c r="H35" s="71" t="s">
        <v>61</v>
      </c>
      <c r="I35" s="71" t="s">
        <v>13</v>
      </c>
      <c r="J35" s="72"/>
      <c r="K35" s="72"/>
      <c r="L35" s="32" t="s">
        <v>62</v>
      </c>
      <c r="M35" s="32"/>
      <c r="N35" s="32"/>
      <c r="O35" s="32"/>
      <c r="P35" s="32"/>
      <c r="Q35" s="73"/>
      <c r="R35" s="73"/>
      <c r="S35" s="32" t="s">
        <v>61</v>
      </c>
      <c r="T35" s="32" t="s">
        <v>13</v>
      </c>
    </row>
    <row r="36" spans="2:26" s="24" customFormat="1" ht="15" customHeight="1" x14ac:dyDescent="0.2">
      <c r="B36" s="39" t="s">
        <v>63</v>
      </c>
      <c r="C36" s="39"/>
      <c r="D36" s="39"/>
      <c r="E36" s="39"/>
      <c r="F36" s="39"/>
      <c r="G36" s="39"/>
      <c r="H36" s="74">
        <v>1</v>
      </c>
      <c r="I36" s="75">
        <f>H36/$H$46</f>
        <v>2.7777777777777776E-2</v>
      </c>
      <c r="J36" s="39"/>
      <c r="K36" s="39"/>
      <c r="L36" s="76" t="s">
        <v>64</v>
      </c>
      <c r="M36" s="76"/>
      <c r="N36" s="77"/>
      <c r="O36" s="77"/>
      <c r="P36" s="77"/>
      <c r="Q36" s="78"/>
      <c r="R36" s="79" t="s">
        <v>65</v>
      </c>
      <c r="S36" s="80">
        <f>SUM(S37:S41)</f>
        <v>75</v>
      </c>
      <c r="T36" s="81">
        <f t="shared" ref="T36:T41" si="2">S36/$S$53</f>
        <v>0.42857142857142855</v>
      </c>
    </row>
    <row r="37" spans="2:26" s="24" customFormat="1" ht="15" customHeight="1" x14ac:dyDescent="0.2">
      <c r="B37" s="39" t="s">
        <v>66</v>
      </c>
      <c r="C37" s="39"/>
      <c r="D37" s="39"/>
      <c r="E37" s="39"/>
      <c r="F37" s="39"/>
      <c r="G37" s="39"/>
      <c r="H37" s="74">
        <v>19</v>
      </c>
      <c r="I37" s="75">
        <f>H37/$H$46</f>
        <v>0.52777777777777779</v>
      </c>
      <c r="J37" s="39"/>
      <c r="K37" s="39"/>
      <c r="L37" s="82" t="s">
        <v>67</v>
      </c>
      <c r="M37" s="82"/>
      <c r="N37" s="82"/>
      <c r="O37" s="82"/>
      <c r="P37" s="82"/>
      <c r="Q37" s="82"/>
      <c r="S37" s="83">
        <v>38</v>
      </c>
      <c r="T37" s="84">
        <f t="shared" si="2"/>
        <v>0.21714285714285714</v>
      </c>
    </row>
    <row r="38" spans="2:26" s="24" customFormat="1" ht="15" customHeight="1" x14ac:dyDescent="0.2">
      <c r="B38" s="76" t="s">
        <v>68</v>
      </c>
      <c r="C38" s="76"/>
      <c r="D38" s="76"/>
      <c r="E38" s="76"/>
      <c r="F38" s="76"/>
      <c r="G38" s="76"/>
      <c r="H38" s="85"/>
      <c r="I38" s="86"/>
      <c r="J38" s="72"/>
      <c r="K38" s="72"/>
      <c r="L38" s="82" t="s">
        <v>18</v>
      </c>
      <c r="M38" s="39"/>
      <c r="N38" s="39"/>
      <c r="O38" s="39"/>
      <c r="P38" s="39"/>
      <c r="Q38" s="39"/>
      <c r="S38" s="83">
        <v>24</v>
      </c>
      <c r="T38" s="84">
        <f t="shared" si="2"/>
        <v>0.13714285714285715</v>
      </c>
    </row>
    <row r="39" spans="2:26" s="24" customFormat="1" ht="15" customHeight="1" x14ac:dyDescent="0.2">
      <c r="B39" s="39" t="s">
        <v>69</v>
      </c>
      <c r="C39" s="39"/>
      <c r="D39" s="39"/>
      <c r="E39" s="39"/>
      <c r="F39" s="39"/>
      <c r="G39" s="39"/>
      <c r="H39" s="74">
        <v>7</v>
      </c>
      <c r="I39" s="75">
        <f t="shared" ref="I39:I45" si="3">H39/$H$46</f>
        <v>0.19444444444444445</v>
      </c>
      <c r="J39" s="39"/>
      <c r="K39" s="39"/>
      <c r="L39" s="39" t="s">
        <v>19</v>
      </c>
      <c r="M39" s="39"/>
      <c r="N39" s="39"/>
      <c r="O39" s="39"/>
      <c r="P39" s="39"/>
      <c r="Q39" s="39"/>
      <c r="S39" s="83">
        <v>13</v>
      </c>
      <c r="T39" s="84">
        <f t="shared" si="2"/>
        <v>7.4285714285714288E-2</v>
      </c>
    </row>
    <row r="40" spans="2:26" s="24" customFormat="1" ht="15" customHeight="1" x14ac:dyDescent="0.2">
      <c r="B40" s="39" t="s">
        <v>70</v>
      </c>
      <c r="C40" s="39"/>
      <c r="D40" s="39"/>
      <c r="E40" s="39"/>
      <c r="F40" s="39"/>
      <c r="G40" s="39"/>
      <c r="H40" s="74">
        <v>0</v>
      </c>
      <c r="I40" s="75">
        <f t="shared" si="3"/>
        <v>0</v>
      </c>
      <c r="J40" s="39"/>
      <c r="K40" s="39"/>
      <c r="L40" s="39" t="s">
        <v>20</v>
      </c>
      <c r="M40" s="39"/>
      <c r="N40" s="39"/>
      <c r="O40" s="39"/>
      <c r="P40" s="39"/>
      <c r="Q40" s="39"/>
      <c r="S40" s="83">
        <v>0</v>
      </c>
      <c r="T40" s="84">
        <f t="shared" si="2"/>
        <v>0</v>
      </c>
    </row>
    <row r="41" spans="2:26" s="24" customFormat="1" ht="15" customHeight="1" x14ac:dyDescent="0.2">
      <c r="B41" s="39" t="s">
        <v>71</v>
      </c>
      <c r="C41" s="39"/>
      <c r="D41" s="39"/>
      <c r="E41" s="39"/>
      <c r="F41" s="39"/>
      <c r="G41" s="39"/>
      <c r="H41" s="74">
        <v>0</v>
      </c>
      <c r="I41" s="75">
        <f t="shared" si="3"/>
        <v>0</v>
      </c>
      <c r="J41" s="39"/>
      <c r="K41" s="39"/>
      <c r="L41" s="39" t="s">
        <v>72</v>
      </c>
      <c r="M41" s="39"/>
      <c r="N41" s="39"/>
      <c r="O41" s="39"/>
      <c r="P41" s="39"/>
      <c r="Q41" s="39"/>
      <c r="S41" s="83">
        <v>0</v>
      </c>
      <c r="T41" s="84">
        <f t="shared" si="2"/>
        <v>0</v>
      </c>
    </row>
    <row r="42" spans="2:26" s="24" customFormat="1" ht="15" customHeight="1" x14ac:dyDescent="0.2">
      <c r="B42" s="39" t="s">
        <v>73</v>
      </c>
      <c r="C42" s="39"/>
      <c r="D42" s="39"/>
      <c r="E42" s="39"/>
      <c r="F42" s="39"/>
      <c r="G42" s="39"/>
      <c r="H42" s="74">
        <v>0</v>
      </c>
      <c r="I42" s="75">
        <f t="shared" si="3"/>
        <v>0</v>
      </c>
      <c r="J42" s="39"/>
      <c r="K42" s="39"/>
    </row>
    <row r="43" spans="2:26" s="24" customFormat="1" ht="15" customHeight="1" x14ac:dyDescent="0.2">
      <c r="B43" s="39" t="s">
        <v>74</v>
      </c>
      <c r="C43" s="39"/>
      <c r="D43" s="39"/>
      <c r="E43" s="39"/>
      <c r="F43" s="39"/>
      <c r="G43" s="39"/>
      <c r="H43" s="74">
        <v>0</v>
      </c>
      <c r="I43" s="75">
        <f t="shared" si="3"/>
        <v>0</v>
      </c>
      <c r="J43" s="39"/>
      <c r="K43" s="39"/>
      <c r="L43" s="76" t="s">
        <v>75</v>
      </c>
      <c r="M43" s="76"/>
      <c r="N43" s="77"/>
      <c r="O43" s="77"/>
      <c r="P43" s="77"/>
      <c r="Q43" s="77"/>
      <c r="R43" s="79" t="s">
        <v>65</v>
      </c>
      <c r="S43" s="87">
        <f>SUM(S44:S52)</f>
        <v>100</v>
      </c>
      <c r="T43" s="88">
        <f>S43/S53</f>
        <v>0.5714285714285714</v>
      </c>
    </row>
    <row r="44" spans="2:26" s="24" customFormat="1" ht="15" customHeight="1" x14ac:dyDescent="0.2">
      <c r="B44" s="39" t="s">
        <v>76</v>
      </c>
      <c r="C44" s="39"/>
      <c r="D44" s="39"/>
      <c r="E44" s="39"/>
      <c r="F44" s="39"/>
      <c r="G44" s="39"/>
      <c r="H44" s="74">
        <v>0</v>
      </c>
      <c r="I44" s="75">
        <f t="shared" si="3"/>
        <v>0</v>
      </c>
      <c r="J44" s="39"/>
      <c r="K44" s="39"/>
      <c r="L44" s="89" t="s">
        <v>77</v>
      </c>
      <c r="M44" s="89"/>
      <c r="N44" s="89"/>
      <c r="O44" s="89"/>
      <c r="P44" s="89"/>
      <c r="Q44" s="89"/>
      <c r="R44" s="89"/>
      <c r="S44" s="90">
        <v>1</v>
      </c>
      <c r="T44" s="91">
        <f t="shared" ref="T44:T52" si="4">S44/$S$53</f>
        <v>5.7142857142857143E-3</v>
      </c>
    </row>
    <row r="45" spans="2:26" s="24" customFormat="1" ht="15" customHeight="1" x14ac:dyDescent="0.2">
      <c r="B45" s="82" t="s">
        <v>14</v>
      </c>
      <c r="C45" s="82"/>
      <c r="D45" s="82"/>
      <c r="E45" s="82"/>
      <c r="F45" s="82"/>
      <c r="G45" s="82"/>
      <c r="H45" s="74">
        <v>9</v>
      </c>
      <c r="I45" s="75">
        <f t="shared" si="3"/>
        <v>0.25</v>
      </c>
      <c r="J45" s="82"/>
      <c r="K45" s="82"/>
      <c r="L45" s="82" t="s">
        <v>78</v>
      </c>
      <c r="M45" s="82"/>
      <c r="N45" s="82"/>
      <c r="O45" s="82"/>
      <c r="P45" s="82"/>
      <c r="Q45" s="82"/>
      <c r="R45" s="82"/>
      <c r="S45" s="40">
        <v>5</v>
      </c>
      <c r="T45" s="75">
        <f t="shared" si="4"/>
        <v>2.8571428571428571E-2</v>
      </c>
    </row>
    <row r="46" spans="2:26" s="24" customFormat="1" ht="15" customHeight="1" x14ac:dyDescent="0.2">
      <c r="B46" s="198" t="s">
        <v>1</v>
      </c>
      <c r="C46" s="198"/>
      <c r="D46" s="198"/>
      <c r="E46" s="198"/>
      <c r="F46" s="198"/>
      <c r="G46" s="198"/>
      <c r="H46" s="33">
        <f>SUM(H36:H45)</f>
        <v>36</v>
      </c>
      <c r="I46" s="92">
        <f>SUM(I36:I45)</f>
        <v>1</v>
      </c>
      <c r="J46" s="93"/>
      <c r="K46" s="93"/>
      <c r="L46" s="82" t="s">
        <v>79</v>
      </c>
      <c r="M46" s="82"/>
      <c r="N46" s="82"/>
      <c r="O46" s="82"/>
      <c r="P46" s="82"/>
      <c r="Q46" s="82"/>
      <c r="R46" s="82"/>
      <c r="S46" s="40">
        <v>40</v>
      </c>
      <c r="T46" s="75">
        <f t="shared" si="4"/>
        <v>0.22857142857142856</v>
      </c>
    </row>
    <row r="47" spans="2:26" s="24" customFormat="1" ht="15" customHeight="1" x14ac:dyDescent="0.2">
      <c r="L47" s="39" t="s">
        <v>80</v>
      </c>
      <c r="M47" s="39"/>
      <c r="N47" s="39"/>
      <c r="O47" s="39"/>
      <c r="P47" s="39"/>
      <c r="Q47" s="39"/>
      <c r="R47" s="39"/>
      <c r="S47" s="40">
        <v>4</v>
      </c>
      <c r="T47" s="75">
        <f t="shared" si="4"/>
        <v>2.2857142857142857E-2</v>
      </c>
    </row>
    <row r="48" spans="2:26" s="24" customFormat="1" ht="15" customHeight="1" x14ac:dyDescent="0.2">
      <c r="B48" s="94"/>
      <c r="C48" s="94"/>
      <c r="D48" s="94"/>
      <c r="E48" s="94"/>
      <c r="G48" s="95"/>
      <c r="H48" s="95"/>
      <c r="I48" s="95"/>
      <c r="J48" s="95"/>
      <c r="K48" s="95"/>
      <c r="L48" s="39" t="s">
        <v>81</v>
      </c>
      <c r="M48" s="39"/>
      <c r="N48" s="39"/>
      <c r="O48" s="39"/>
      <c r="P48" s="39"/>
      <c r="Q48" s="39"/>
      <c r="R48" s="39"/>
      <c r="S48" s="40">
        <v>8</v>
      </c>
      <c r="T48" s="75">
        <f t="shared" si="4"/>
        <v>4.5714285714285714E-2</v>
      </c>
    </row>
    <row r="49" spans="1:26" s="24" customFormat="1" ht="15" customHeight="1" x14ac:dyDescent="0.2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39" t="s">
        <v>82</v>
      </c>
      <c r="M49" s="39"/>
      <c r="N49" s="39"/>
      <c r="O49" s="39"/>
      <c r="P49" s="39"/>
      <c r="Q49" s="39"/>
      <c r="R49" s="39"/>
      <c r="S49" s="40"/>
      <c r="T49" s="75">
        <f t="shared" si="4"/>
        <v>0</v>
      </c>
    </row>
    <row r="50" spans="1:26" s="24" customFormat="1" ht="15" customHeight="1" x14ac:dyDescent="0.2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39" t="s">
        <v>83</v>
      </c>
      <c r="M50" s="39"/>
      <c r="N50" s="39"/>
      <c r="O50" s="39"/>
      <c r="P50" s="39"/>
      <c r="Q50" s="39"/>
      <c r="R50" s="39"/>
      <c r="S50" s="40">
        <v>1</v>
      </c>
      <c r="T50" s="75">
        <f t="shared" si="4"/>
        <v>5.7142857142857143E-3</v>
      </c>
    </row>
    <row r="51" spans="1:26" s="24" customFormat="1" ht="15" customHeight="1" x14ac:dyDescent="0.2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39" t="s">
        <v>84</v>
      </c>
      <c r="M51" s="39"/>
      <c r="N51" s="39"/>
      <c r="O51" s="39"/>
      <c r="P51" s="39"/>
      <c r="Q51" s="39"/>
      <c r="R51" s="39"/>
      <c r="S51" s="40">
        <v>31</v>
      </c>
      <c r="T51" s="75">
        <f t="shared" si="4"/>
        <v>0.17714285714285713</v>
      </c>
    </row>
    <row r="52" spans="1:26" s="24" customFormat="1" ht="15" customHeight="1" x14ac:dyDescent="0.2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39" t="s">
        <v>14</v>
      </c>
      <c r="M52" s="39"/>
      <c r="N52" s="39"/>
      <c r="O52" s="39"/>
      <c r="P52" s="39"/>
      <c r="Q52" s="39"/>
      <c r="R52" s="39"/>
      <c r="S52" s="40">
        <v>10</v>
      </c>
      <c r="T52" s="75">
        <f t="shared" si="4"/>
        <v>5.7142857142857141E-2</v>
      </c>
    </row>
    <row r="53" spans="1:26" s="24" customFormat="1" ht="15" customHeight="1" x14ac:dyDescent="0.2">
      <c r="B53" s="94"/>
      <c r="C53" s="94"/>
      <c r="D53" s="94"/>
      <c r="E53" s="94"/>
      <c r="F53" s="94"/>
      <c r="L53" s="198" t="s">
        <v>1</v>
      </c>
      <c r="M53" s="198"/>
      <c r="N53" s="198"/>
      <c r="O53" s="198"/>
      <c r="P53" s="198"/>
      <c r="Q53" s="198"/>
      <c r="R53" s="198"/>
      <c r="S53" s="52">
        <f>S36+S43</f>
        <v>175</v>
      </c>
      <c r="T53" s="92">
        <v>1</v>
      </c>
    </row>
    <row r="54" spans="1:26" s="24" customFormat="1" ht="4.5" customHeight="1" x14ac:dyDescent="0.2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31"/>
      <c r="M54" s="31"/>
      <c r="N54" s="31"/>
      <c r="O54" s="31"/>
      <c r="P54" s="31"/>
      <c r="Q54" s="31"/>
      <c r="R54" s="31"/>
      <c r="S54" s="96"/>
      <c r="T54" s="96"/>
    </row>
    <row r="55" spans="1:26" s="24" customFormat="1" ht="16.5" customHeight="1" x14ac:dyDescent="0.2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31"/>
      <c r="M55" s="31"/>
      <c r="N55" s="31"/>
      <c r="O55" s="31"/>
      <c r="P55" s="31"/>
      <c r="Q55" s="31"/>
      <c r="R55" s="31"/>
      <c r="S55" s="31"/>
      <c r="T55" s="31"/>
    </row>
    <row r="56" spans="1:26" s="24" customFormat="1" ht="10.5" customHeight="1" x14ac:dyDescent="0.2">
      <c r="B56" s="98"/>
      <c r="C56" s="98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94"/>
      <c r="S56" s="94"/>
      <c r="T56" s="94"/>
      <c r="U56" s="94"/>
      <c r="V56" s="94"/>
      <c r="W56" s="94"/>
      <c r="X56" s="94"/>
      <c r="Y56" s="94"/>
      <c r="Z56" s="94"/>
    </row>
    <row r="57" spans="1:26" s="24" customFormat="1" ht="18.75" customHeight="1" x14ac:dyDescent="0.2">
      <c r="B57" s="67" t="s">
        <v>85</v>
      </c>
      <c r="C57" s="25"/>
      <c r="D57" s="30"/>
      <c r="E57" s="30"/>
      <c r="F57" s="30"/>
      <c r="G57" s="30"/>
      <c r="H57" s="30"/>
      <c r="I57" s="30"/>
      <c r="L57" s="205"/>
      <c r="M57" s="205"/>
      <c r="N57" s="205"/>
      <c r="O57" s="205"/>
      <c r="P57" s="205"/>
      <c r="Q57" s="205"/>
      <c r="W57" s="67"/>
      <c r="X57" s="67"/>
    </row>
    <row r="58" spans="1:26" s="24" customFormat="1" ht="15" customHeight="1" x14ac:dyDescent="0.2">
      <c r="B58" s="198" t="s">
        <v>86</v>
      </c>
      <c r="C58" s="198"/>
      <c r="D58" s="198"/>
      <c r="E58" s="33" t="s">
        <v>15</v>
      </c>
      <c r="F58" s="33" t="s">
        <v>16</v>
      </c>
      <c r="G58" s="33" t="s">
        <v>87</v>
      </c>
      <c r="H58" s="33" t="s">
        <v>1</v>
      </c>
      <c r="I58" s="99" t="s">
        <v>13</v>
      </c>
      <c r="P58" s="94"/>
      <c r="Q58" s="94"/>
      <c r="R58" s="67" t="s">
        <v>88</v>
      </c>
    </row>
    <row r="59" spans="1:26" s="24" customFormat="1" ht="15" customHeight="1" x14ac:dyDescent="0.2">
      <c r="B59" s="197" t="s">
        <v>89</v>
      </c>
      <c r="C59" s="197"/>
      <c r="D59" s="197"/>
      <c r="E59" s="40">
        <v>2</v>
      </c>
      <c r="F59" s="40" t="s">
        <v>24</v>
      </c>
      <c r="G59" s="40" t="s">
        <v>24</v>
      </c>
      <c r="H59" s="40">
        <f t="shared" ref="H59:H64" si="5">SUM(E59:G59)</f>
        <v>2</v>
      </c>
      <c r="I59" s="100">
        <f t="shared" ref="I59:I64" si="6">H59/$H$65</f>
        <v>9.4786729857819912E-3</v>
      </c>
      <c r="P59" s="101"/>
    </row>
    <row r="60" spans="1:26" s="24" customFormat="1" ht="15" customHeight="1" x14ac:dyDescent="0.2">
      <c r="B60" s="197" t="s">
        <v>90</v>
      </c>
      <c r="C60" s="197"/>
      <c r="D60" s="197"/>
      <c r="E60" s="40">
        <v>10</v>
      </c>
      <c r="F60" s="40">
        <v>1</v>
      </c>
      <c r="G60" s="40" t="s">
        <v>24</v>
      </c>
      <c r="H60" s="40">
        <f t="shared" si="5"/>
        <v>11</v>
      </c>
      <c r="I60" s="100">
        <f t="shared" si="6"/>
        <v>5.2132701421800945E-2</v>
      </c>
      <c r="P60" s="102"/>
      <c r="Q60" s="102"/>
      <c r="R60" s="103"/>
      <c r="S60" s="103"/>
      <c r="T60" s="104"/>
      <c r="U60" s="206"/>
      <c r="V60" s="206"/>
      <c r="W60" s="206"/>
      <c r="X60" s="206"/>
      <c r="Y60" s="206"/>
      <c r="Z60" s="206"/>
    </row>
    <row r="61" spans="1:26" s="24" customFormat="1" ht="15" customHeight="1" x14ac:dyDescent="0.2">
      <c r="B61" s="197" t="s">
        <v>91</v>
      </c>
      <c r="C61" s="197"/>
      <c r="D61" s="197"/>
      <c r="E61" s="40">
        <v>38</v>
      </c>
      <c r="F61" s="40">
        <v>4</v>
      </c>
      <c r="G61" s="40" t="s">
        <v>24</v>
      </c>
      <c r="H61" s="40">
        <f t="shared" si="5"/>
        <v>42</v>
      </c>
      <c r="I61" s="100">
        <f t="shared" si="6"/>
        <v>0.1990521327014218</v>
      </c>
      <c r="P61" s="102"/>
      <c r="Q61" s="102"/>
      <c r="R61" s="103"/>
      <c r="S61" s="103"/>
      <c r="T61" s="104"/>
    </row>
    <row r="62" spans="1:26" s="24" customFormat="1" ht="15" customHeight="1" x14ac:dyDescent="0.2">
      <c r="B62" s="197" t="s">
        <v>92</v>
      </c>
      <c r="C62" s="197"/>
      <c r="D62" s="197"/>
      <c r="E62" s="40">
        <v>74</v>
      </c>
      <c r="F62" s="40">
        <v>15</v>
      </c>
      <c r="G62" s="40" t="s">
        <v>24</v>
      </c>
      <c r="H62" s="40">
        <f t="shared" si="5"/>
        <v>89</v>
      </c>
      <c r="I62" s="100">
        <f t="shared" si="6"/>
        <v>0.4218009478672986</v>
      </c>
    </row>
    <row r="63" spans="1:26" s="24" customFormat="1" ht="15" customHeight="1" x14ac:dyDescent="0.2">
      <c r="B63" s="197" t="s">
        <v>93</v>
      </c>
      <c r="C63" s="197"/>
      <c r="D63" s="197"/>
      <c r="E63" s="40">
        <v>10</v>
      </c>
      <c r="F63" s="40">
        <v>2</v>
      </c>
      <c r="G63" s="40" t="s">
        <v>24</v>
      </c>
      <c r="H63" s="40">
        <f t="shared" si="5"/>
        <v>12</v>
      </c>
      <c r="I63" s="100">
        <f t="shared" si="6"/>
        <v>5.6872037914691941E-2</v>
      </c>
      <c r="Q63" s="203"/>
      <c r="R63" s="203"/>
      <c r="S63" s="50"/>
      <c r="T63" s="50"/>
      <c r="X63" s="105"/>
      <c r="Y63" s="105"/>
      <c r="Z63" s="106"/>
    </row>
    <row r="64" spans="1:26" s="24" customFormat="1" ht="15" customHeight="1" x14ac:dyDescent="0.2">
      <c r="B64" s="197" t="s">
        <v>25</v>
      </c>
      <c r="C64" s="197"/>
      <c r="D64" s="197"/>
      <c r="E64" s="40">
        <v>42</v>
      </c>
      <c r="F64" s="40">
        <v>13</v>
      </c>
      <c r="G64" s="40" t="s">
        <v>24</v>
      </c>
      <c r="H64" s="40">
        <f t="shared" si="5"/>
        <v>55</v>
      </c>
      <c r="I64" s="100">
        <f t="shared" si="6"/>
        <v>0.26066350710900477</v>
      </c>
      <c r="J64" s="31"/>
      <c r="K64" s="31"/>
      <c r="L64" s="31"/>
      <c r="M64" s="31"/>
      <c r="N64" s="31"/>
      <c r="O64" s="31"/>
      <c r="P64" s="107"/>
      <c r="Q64" s="108"/>
      <c r="R64" s="108"/>
      <c r="S64" s="108"/>
      <c r="T64" s="109"/>
      <c r="X64" s="102"/>
      <c r="Y64" s="102"/>
      <c r="Z64" s="106"/>
    </row>
    <row r="65" spans="2:26" s="24" customFormat="1" ht="15" customHeight="1" x14ac:dyDescent="0.2">
      <c r="B65" s="198" t="s">
        <v>1</v>
      </c>
      <c r="C65" s="198"/>
      <c r="D65" s="198"/>
      <c r="E65" s="52">
        <f>SUM(E59:E64)</f>
        <v>176</v>
      </c>
      <c r="F65" s="52">
        <f>SUM(F59:F64)</f>
        <v>35</v>
      </c>
      <c r="G65" s="52">
        <f>SUM(G59:G64)</f>
        <v>0</v>
      </c>
      <c r="H65" s="52">
        <f>SUM(H59:H64)</f>
        <v>211</v>
      </c>
      <c r="I65" s="110">
        <f>SUM(I59:I64)</f>
        <v>1</v>
      </c>
      <c r="J65" s="31"/>
      <c r="K65" s="31"/>
      <c r="L65" s="31"/>
      <c r="M65" s="31"/>
      <c r="N65" s="31"/>
      <c r="O65" s="31"/>
      <c r="P65" s="107"/>
      <c r="Q65" s="108"/>
      <c r="R65" s="108"/>
      <c r="S65" s="108"/>
      <c r="T65" s="109"/>
      <c r="X65" s="31"/>
      <c r="Y65" s="31"/>
      <c r="Z65" s="106"/>
    </row>
    <row r="66" spans="2:26" s="24" customFormat="1" ht="15" customHeight="1" x14ac:dyDescent="0.2">
      <c r="B66" s="204" t="s">
        <v>21</v>
      </c>
      <c r="C66" s="204"/>
      <c r="D66" s="204"/>
      <c r="E66" s="111">
        <f>E65/$H$65</f>
        <v>0.83412322274881512</v>
      </c>
      <c r="F66" s="111">
        <f>F65/$H$65</f>
        <v>0.16587677725118483</v>
      </c>
      <c r="G66" s="111">
        <f>G65/$H$65</f>
        <v>0</v>
      </c>
      <c r="H66" s="111">
        <f>SUM(E66:G66)</f>
        <v>1</v>
      </c>
      <c r="I66" s="111"/>
      <c r="J66" s="31"/>
      <c r="K66" s="31"/>
      <c r="L66" s="31"/>
      <c r="M66" s="31"/>
      <c r="N66" s="31"/>
      <c r="O66" s="31"/>
      <c r="P66" s="107"/>
      <c r="Q66" s="108"/>
      <c r="R66" s="108"/>
      <c r="S66" s="108"/>
      <c r="T66" s="109"/>
      <c r="W66" s="31"/>
      <c r="X66" s="31"/>
      <c r="Y66" s="31"/>
    </row>
    <row r="67" spans="2:26" s="24" customFormat="1" ht="6" customHeight="1" x14ac:dyDescent="0.2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112"/>
      <c r="R67" s="108"/>
      <c r="S67" s="108"/>
      <c r="T67" s="109"/>
      <c r="W67" s="31"/>
      <c r="X67" s="31"/>
      <c r="Y67" s="31"/>
    </row>
    <row r="68" spans="2:26" s="24" customFormat="1" ht="15.75" customHeight="1" x14ac:dyDescent="0.2">
      <c r="B68" s="30" t="s">
        <v>94</v>
      </c>
      <c r="C68" s="30"/>
      <c r="D68" s="113"/>
      <c r="E68" s="113"/>
      <c r="F68" s="113"/>
      <c r="G68" s="113"/>
      <c r="H68" s="113"/>
      <c r="I68" s="31"/>
      <c r="J68" s="31"/>
      <c r="K68" s="31"/>
      <c r="L68" s="31"/>
      <c r="M68" s="31"/>
      <c r="N68" s="31"/>
      <c r="O68" s="31"/>
      <c r="P68" s="31"/>
      <c r="Q68" s="112"/>
      <c r="R68" s="108"/>
      <c r="S68" s="108"/>
      <c r="T68" s="109"/>
      <c r="W68" s="31"/>
      <c r="X68" s="31"/>
      <c r="Y68" s="31"/>
      <c r="Z68" s="31"/>
    </row>
    <row r="69" spans="2:26" s="24" customFormat="1" ht="12" customHeight="1" x14ac:dyDescent="0.2">
      <c r="B69" s="32" t="s">
        <v>95</v>
      </c>
      <c r="C69" s="32"/>
      <c r="D69" s="32"/>
      <c r="E69" s="32"/>
      <c r="F69" s="71" t="s">
        <v>61</v>
      </c>
      <c r="G69" s="71" t="s">
        <v>13</v>
      </c>
      <c r="H69" s="31"/>
      <c r="I69" s="30" t="s">
        <v>96</v>
      </c>
      <c r="J69" s="25"/>
      <c r="K69" s="25"/>
      <c r="L69" s="113"/>
      <c r="M69" s="113"/>
      <c r="N69" s="113"/>
      <c r="O69" s="113"/>
      <c r="P69" s="113"/>
    </row>
    <row r="70" spans="2:26" s="24" customFormat="1" ht="12.75" customHeight="1" x14ac:dyDescent="0.2">
      <c r="B70" s="39" t="s">
        <v>97</v>
      </c>
      <c r="C70" s="39"/>
      <c r="D70" s="39"/>
      <c r="E70" s="39"/>
      <c r="F70" s="74">
        <v>2</v>
      </c>
      <c r="G70" s="75">
        <f t="shared" ref="G70:G84" si="7">F70/$F$85</f>
        <v>9.4786729857819912E-3</v>
      </c>
      <c r="H70" s="31"/>
      <c r="I70" s="32" t="s">
        <v>98</v>
      </c>
      <c r="J70" s="32"/>
      <c r="K70" s="32"/>
      <c r="L70" s="32"/>
      <c r="M70" s="32"/>
      <c r="N70" s="71" t="s">
        <v>61</v>
      </c>
      <c r="O70" s="32"/>
      <c r="P70" s="71" t="s">
        <v>13</v>
      </c>
      <c r="S70" s="114"/>
      <c r="T70" s="114"/>
      <c r="U70" s="114"/>
      <c r="V70" s="114"/>
      <c r="W70" s="114"/>
      <c r="X70" s="114"/>
      <c r="Y70" s="114"/>
      <c r="Z70" s="114"/>
    </row>
    <row r="71" spans="2:26" s="24" customFormat="1" ht="12.75" customHeight="1" x14ac:dyDescent="0.2">
      <c r="B71" s="39" t="s">
        <v>99</v>
      </c>
      <c r="C71" s="39"/>
      <c r="D71" s="39"/>
      <c r="E71" s="39"/>
      <c r="F71" s="74">
        <v>1</v>
      </c>
      <c r="G71" s="75">
        <f t="shared" si="7"/>
        <v>4.7393364928909956E-3</v>
      </c>
      <c r="H71" s="31"/>
      <c r="I71" s="39" t="s">
        <v>100</v>
      </c>
      <c r="J71" s="39"/>
      <c r="K71" s="39"/>
      <c r="L71" s="39"/>
      <c r="M71" s="39"/>
      <c r="N71" s="74">
        <v>11</v>
      </c>
      <c r="O71" s="115"/>
      <c r="P71" s="75">
        <f t="shared" ref="P71:P76" si="8">N71/$N$76</f>
        <v>5.2132701421800945E-2</v>
      </c>
    </row>
    <row r="72" spans="2:26" s="24" customFormat="1" ht="12.75" customHeight="1" x14ac:dyDescent="0.2">
      <c r="B72" s="39" t="s">
        <v>101</v>
      </c>
      <c r="C72" s="39"/>
      <c r="D72" s="39"/>
      <c r="E72" s="39"/>
      <c r="F72" s="74">
        <v>7</v>
      </c>
      <c r="G72" s="75">
        <f t="shared" si="7"/>
        <v>3.3175355450236969E-2</v>
      </c>
      <c r="H72" s="31"/>
      <c r="I72" s="39" t="s">
        <v>102</v>
      </c>
      <c r="J72" s="39"/>
      <c r="K72" s="39"/>
      <c r="L72" s="39"/>
      <c r="M72" s="39"/>
      <c r="N72" s="74">
        <v>0</v>
      </c>
      <c r="O72" s="115"/>
      <c r="P72" s="75">
        <f t="shared" si="8"/>
        <v>0</v>
      </c>
    </row>
    <row r="73" spans="2:26" s="24" customFormat="1" ht="12.75" customHeight="1" x14ac:dyDescent="0.2">
      <c r="B73" s="39" t="s">
        <v>103</v>
      </c>
      <c r="C73" s="39"/>
      <c r="D73" s="39"/>
      <c r="E73" s="39"/>
      <c r="F73" s="74">
        <v>13</v>
      </c>
      <c r="G73" s="75">
        <f t="shared" si="7"/>
        <v>6.1611374407582936E-2</v>
      </c>
      <c r="H73" s="31"/>
      <c r="I73" s="39" t="s">
        <v>104</v>
      </c>
      <c r="J73" s="39"/>
      <c r="K73" s="39"/>
      <c r="L73" s="39"/>
      <c r="M73" s="39"/>
      <c r="N73" s="74">
        <v>53</v>
      </c>
      <c r="O73" s="115"/>
      <c r="P73" s="75">
        <f t="shared" si="8"/>
        <v>0.25118483412322273</v>
      </c>
    </row>
    <row r="74" spans="2:26" s="24" customFormat="1" ht="12.75" customHeight="1" x14ac:dyDescent="0.2">
      <c r="B74" s="39" t="s">
        <v>105</v>
      </c>
      <c r="C74" s="39"/>
      <c r="D74" s="39"/>
      <c r="E74" s="116"/>
      <c r="F74" s="74">
        <v>45</v>
      </c>
      <c r="G74" s="75">
        <f t="shared" si="7"/>
        <v>0.2132701421800948</v>
      </c>
      <c r="H74" s="31"/>
      <c r="I74" s="39" t="s">
        <v>106</v>
      </c>
      <c r="J74" s="39"/>
      <c r="K74" s="39"/>
      <c r="L74" s="39"/>
      <c r="M74" s="39"/>
      <c r="N74" s="74">
        <v>86</v>
      </c>
      <c r="O74" s="115"/>
      <c r="P74" s="75">
        <f t="shared" si="8"/>
        <v>0.40758293838862558</v>
      </c>
    </row>
    <row r="75" spans="2:26" s="24" customFormat="1" ht="12.75" customHeight="1" x14ac:dyDescent="0.2">
      <c r="B75" s="39" t="s">
        <v>107</v>
      </c>
      <c r="C75" s="39"/>
      <c r="D75" s="39"/>
      <c r="E75" s="39"/>
      <c r="F75" s="74">
        <v>0</v>
      </c>
      <c r="G75" s="75">
        <f t="shared" si="7"/>
        <v>0</v>
      </c>
      <c r="H75" s="31"/>
      <c r="I75" s="39" t="s">
        <v>108</v>
      </c>
      <c r="J75" s="39"/>
      <c r="K75" s="39"/>
      <c r="L75" s="39"/>
      <c r="M75" s="39"/>
      <c r="N75" s="74">
        <v>61</v>
      </c>
      <c r="O75" s="115"/>
      <c r="P75" s="75">
        <f t="shared" si="8"/>
        <v>0.2890995260663507</v>
      </c>
    </row>
    <row r="76" spans="2:26" s="24" customFormat="1" ht="12.75" customHeight="1" x14ac:dyDescent="0.2">
      <c r="B76" s="39" t="s">
        <v>109</v>
      </c>
      <c r="C76" s="39"/>
      <c r="D76" s="39"/>
      <c r="E76" s="39"/>
      <c r="F76" s="74">
        <v>2</v>
      </c>
      <c r="G76" s="75">
        <f t="shared" si="7"/>
        <v>9.4786729857819912E-3</v>
      </c>
      <c r="H76" s="31"/>
      <c r="I76" s="32" t="s">
        <v>1</v>
      </c>
      <c r="J76" s="32"/>
      <c r="K76" s="32"/>
      <c r="L76" s="32"/>
      <c r="M76" s="32"/>
      <c r="N76" s="33">
        <f>SUM(N71:N75)</f>
        <v>211</v>
      </c>
      <c r="O76" s="32"/>
      <c r="P76" s="117">
        <f t="shared" si="8"/>
        <v>1</v>
      </c>
    </row>
    <row r="77" spans="2:26" s="24" customFormat="1" ht="12.75" customHeight="1" x14ac:dyDescent="0.2">
      <c r="B77" s="39" t="s">
        <v>110</v>
      </c>
      <c r="C77" s="39"/>
      <c r="D77" s="39"/>
      <c r="E77" s="39"/>
      <c r="F77" s="74">
        <v>8</v>
      </c>
      <c r="G77" s="75">
        <f t="shared" si="7"/>
        <v>3.7914691943127965E-2</v>
      </c>
      <c r="H77" s="31"/>
      <c r="I77" s="118" t="s">
        <v>111</v>
      </c>
      <c r="J77" s="31"/>
      <c r="K77" s="31"/>
      <c r="L77" s="31"/>
      <c r="M77" s="31"/>
      <c r="N77" s="31"/>
      <c r="O77" s="31"/>
      <c r="P77" s="31"/>
    </row>
    <row r="78" spans="2:26" s="24" customFormat="1" ht="12.75" customHeight="1" x14ac:dyDescent="0.2">
      <c r="B78" s="39" t="s">
        <v>112</v>
      </c>
      <c r="C78" s="39"/>
      <c r="D78" s="39"/>
      <c r="E78" s="39"/>
      <c r="F78" s="74">
        <v>50</v>
      </c>
      <c r="G78" s="75">
        <f t="shared" si="7"/>
        <v>0.23696682464454977</v>
      </c>
      <c r="H78" s="31"/>
      <c r="I78" s="118" t="s">
        <v>113</v>
      </c>
      <c r="J78" s="119"/>
      <c r="K78" s="119"/>
      <c r="L78" s="119"/>
      <c r="M78" s="119"/>
      <c r="N78" s="119"/>
      <c r="O78" s="31"/>
      <c r="P78" s="39"/>
      <c r="Q78" s="39"/>
      <c r="R78" s="39"/>
      <c r="S78" s="39"/>
      <c r="T78" s="39"/>
      <c r="U78" s="115"/>
      <c r="V78" s="115"/>
      <c r="W78" s="120"/>
    </row>
    <row r="79" spans="2:26" s="24" customFormat="1" ht="12.75" customHeight="1" x14ac:dyDescent="0.2">
      <c r="B79" s="39" t="s">
        <v>114</v>
      </c>
      <c r="C79" s="39"/>
      <c r="D79" s="39"/>
      <c r="E79" s="39"/>
      <c r="F79" s="74">
        <v>6</v>
      </c>
      <c r="G79" s="75">
        <f t="shared" si="7"/>
        <v>2.843601895734597E-2</v>
      </c>
      <c r="H79" s="31"/>
      <c r="I79" s="119"/>
      <c r="J79" s="119"/>
      <c r="K79" s="119"/>
      <c r="L79" s="119"/>
      <c r="M79" s="119"/>
      <c r="N79" s="119"/>
      <c r="O79" s="31"/>
      <c r="P79" s="31"/>
    </row>
    <row r="80" spans="2:26" s="24" customFormat="1" ht="12.75" customHeight="1" x14ac:dyDescent="0.2">
      <c r="B80" s="39" t="s">
        <v>115</v>
      </c>
      <c r="C80" s="39"/>
      <c r="D80" s="39"/>
      <c r="E80" s="39"/>
      <c r="F80" s="74">
        <v>1</v>
      </c>
      <c r="G80" s="75">
        <f t="shared" si="7"/>
        <v>4.7393364928909956E-3</v>
      </c>
      <c r="H80" s="31"/>
      <c r="I80" s="119"/>
      <c r="J80" s="119"/>
      <c r="K80" s="119"/>
      <c r="L80" s="119"/>
      <c r="M80" s="119"/>
      <c r="N80" s="119"/>
      <c r="O80" s="31"/>
      <c r="P80" s="39"/>
      <c r="Q80" s="39"/>
      <c r="R80" s="39"/>
      <c r="S80" s="39"/>
      <c r="T80" s="39"/>
      <c r="U80" s="115"/>
      <c r="V80" s="115"/>
      <c r="W80" s="120"/>
    </row>
    <row r="81" spans="2:23" s="24" customFormat="1" ht="12.75" customHeight="1" x14ac:dyDescent="0.2">
      <c r="B81" s="39" t="s">
        <v>116</v>
      </c>
      <c r="C81" s="39"/>
      <c r="D81" s="39"/>
      <c r="E81" s="39"/>
      <c r="F81" s="74">
        <v>4</v>
      </c>
      <c r="G81" s="75">
        <f t="shared" si="7"/>
        <v>1.8957345971563982E-2</v>
      </c>
      <c r="H81" s="31"/>
      <c r="I81" s="119"/>
      <c r="J81" s="119"/>
      <c r="K81" s="119"/>
      <c r="L81" s="119"/>
      <c r="M81" s="119"/>
      <c r="N81" s="119"/>
      <c r="O81" s="31"/>
      <c r="P81" s="39"/>
      <c r="Q81" s="39"/>
      <c r="R81" s="39"/>
      <c r="S81" s="39"/>
      <c r="T81" s="39"/>
      <c r="U81" s="115"/>
      <c r="V81" s="115"/>
      <c r="W81" s="120"/>
    </row>
    <row r="82" spans="2:23" s="24" customFormat="1" ht="12.75" customHeight="1" x14ac:dyDescent="0.2">
      <c r="B82" s="82" t="s">
        <v>117</v>
      </c>
      <c r="C82" s="82"/>
      <c r="D82" s="82"/>
      <c r="E82" s="82"/>
      <c r="F82" s="74">
        <v>4</v>
      </c>
      <c r="G82" s="75">
        <f t="shared" si="7"/>
        <v>1.8957345971563982E-2</v>
      </c>
      <c r="H82" s="31"/>
      <c r="I82" s="119"/>
      <c r="J82" s="119"/>
      <c r="K82" s="119"/>
      <c r="L82" s="119"/>
      <c r="M82" s="119"/>
      <c r="N82" s="119"/>
      <c r="O82" s="31"/>
      <c r="P82" s="82"/>
      <c r="Q82" s="82"/>
      <c r="R82" s="82"/>
      <c r="S82" s="82"/>
      <c r="T82" s="82"/>
      <c r="U82" s="115"/>
      <c r="V82" s="115"/>
      <c r="W82" s="120"/>
    </row>
    <row r="83" spans="2:23" s="24" customFormat="1" ht="12.75" customHeight="1" x14ac:dyDescent="0.2">
      <c r="B83" s="39" t="s">
        <v>14</v>
      </c>
      <c r="C83" s="39"/>
      <c r="D83" s="39"/>
      <c r="E83" s="39"/>
      <c r="F83" s="74">
        <v>1</v>
      </c>
      <c r="G83" s="75">
        <f t="shared" si="7"/>
        <v>4.7393364928909956E-3</v>
      </c>
      <c r="H83" s="31"/>
      <c r="I83" s="119"/>
      <c r="J83" s="119"/>
      <c r="K83" s="119"/>
      <c r="L83" s="119"/>
      <c r="M83" s="119"/>
      <c r="N83" s="119"/>
      <c r="O83" s="31"/>
      <c r="P83" s="39"/>
      <c r="Q83" s="39"/>
      <c r="R83" s="39"/>
      <c r="S83" s="39"/>
      <c r="T83" s="39"/>
      <c r="U83" s="115"/>
      <c r="V83" s="115"/>
      <c r="W83" s="120"/>
    </row>
    <row r="84" spans="2:23" s="24" customFormat="1" ht="12.75" customHeight="1" x14ac:dyDescent="0.2">
      <c r="B84" s="39" t="s">
        <v>25</v>
      </c>
      <c r="C84" s="39"/>
      <c r="D84" s="39"/>
      <c r="E84" s="39"/>
      <c r="F84" s="74">
        <v>67</v>
      </c>
      <c r="G84" s="75">
        <f t="shared" si="7"/>
        <v>0.31753554502369669</v>
      </c>
      <c r="H84" s="31"/>
      <c r="I84" s="119"/>
      <c r="J84" s="119"/>
      <c r="K84" s="119"/>
      <c r="L84" s="119"/>
      <c r="M84" s="119"/>
      <c r="N84" s="119"/>
      <c r="O84" s="31"/>
      <c r="P84" s="39"/>
      <c r="Q84" s="39"/>
      <c r="R84" s="39"/>
      <c r="S84" s="39"/>
      <c r="T84" s="39"/>
      <c r="U84" s="115"/>
      <c r="V84" s="115"/>
      <c r="W84" s="120"/>
    </row>
    <row r="85" spans="2:23" s="24" customFormat="1" ht="12.75" customHeight="1" x14ac:dyDescent="0.2">
      <c r="B85" s="99" t="s">
        <v>1</v>
      </c>
      <c r="C85" s="99"/>
      <c r="D85" s="99"/>
      <c r="E85" s="99"/>
      <c r="F85" s="33">
        <f>SUM(F70:F84)</f>
        <v>211</v>
      </c>
      <c r="G85" s="117">
        <f>SUM(G71:G84)</f>
        <v>0.99052132701421791</v>
      </c>
      <c r="I85" s="39"/>
      <c r="J85" s="39"/>
      <c r="K85" s="39"/>
      <c r="P85" s="39"/>
      <c r="Q85" s="39"/>
      <c r="R85" s="39"/>
      <c r="S85" s="39"/>
      <c r="T85" s="39"/>
      <c r="U85" s="115"/>
      <c r="V85" s="115"/>
      <c r="W85" s="120"/>
    </row>
    <row r="86" spans="2:23" s="24" customFormat="1" ht="3.75" customHeight="1" x14ac:dyDescent="0.2">
      <c r="I86" s="39"/>
      <c r="J86" s="39"/>
      <c r="K86" s="39"/>
      <c r="P86" s="197"/>
      <c r="Q86" s="197"/>
      <c r="R86" s="197"/>
      <c r="S86" s="197"/>
      <c r="T86" s="197"/>
      <c r="U86" s="115"/>
      <c r="V86" s="115"/>
      <c r="W86" s="120"/>
    </row>
    <row r="87" spans="2:23" s="24" customFormat="1" ht="15" customHeight="1" thickBot="1" x14ac:dyDescent="0.25">
      <c r="I87" s="39"/>
      <c r="J87" s="39"/>
      <c r="K87" s="39"/>
      <c r="P87" s="82"/>
      <c r="Q87" s="82"/>
      <c r="R87" s="82"/>
      <c r="S87" s="82"/>
      <c r="T87" s="82"/>
      <c r="U87" s="115"/>
      <c r="V87" s="115"/>
      <c r="W87" s="120"/>
    </row>
    <row r="88" spans="2:23" s="24" customFormat="1" ht="18.75" customHeight="1" x14ac:dyDescent="0.2">
      <c r="B88" s="121" t="s">
        <v>118</v>
      </c>
      <c r="C88" s="122"/>
      <c r="D88" s="122"/>
      <c r="E88" s="122"/>
      <c r="F88" s="122"/>
      <c r="G88" s="122"/>
      <c r="H88" s="122"/>
      <c r="I88" s="122"/>
      <c r="J88" s="122"/>
      <c r="K88" s="123"/>
      <c r="L88" s="124"/>
      <c r="M88" s="125"/>
      <c r="N88" s="31"/>
    </row>
    <row r="89" spans="2:23" s="24" customFormat="1" ht="15" customHeight="1" x14ac:dyDescent="0.2">
      <c r="B89" s="126" t="s">
        <v>119</v>
      </c>
      <c r="C89" s="32"/>
      <c r="D89" s="33" t="s">
        <v>61</v>
      </c>
      <c r="E89" s="33" t="s">
        <v>13</v>
      </c>
      <c r="G89" s="32" t="s">
        <v>120</v>
      </c>
      <c r="H89" s="32"/>
      <c r="I89" s="127" t="s">
        <v>61</v>
      </c>
      <c r="J89" s="71" t="s">
        <v>13</v>
      </c>
      <c r="K89" s="128"/>
      <c r="L89" s="31"/>
      <c r="M89" s="129"/>
      <c r="N89" s="31"/>
    </row>
    <row r="90" spans="2:23" s="24" customFormat="1" ht="15" customHeight="1" x14ac:dyDescent="0.2">
      <c r="B90" s="130" t="s">
        <v>26</v>
      </c>
      <c r="C90" s="39"/>
      <c r="D90" s="74">
        <v>0</v>
      </c>
      <c r="E90" s="75">
        <f t="shared" ref="E90:E115" si="9">D90/$D$116</f>
        <v>0</v>
      </c>
      <c r="G90" s="82" t="s">
        <v>121</v>
      </c>
      <c r="H90" s="82"/>
      <c r="I90" s="131">
        <v>1</v>
      </c>
      <c r="J90" s="75">
        <f t="shared" ref="J90:J101" si="10">I90/$I$102</f>
        <v>0.33333333333333331</v>
      </c>
      <c r="K90" s="132"/>
      <c r="L90" s="31"/>
      <c r="M90" s="120"/>
      <c r="N90" s="31"/>
    </row>
    <row r="91" spans="2:23" s="24" customFormat="1" ht="15" customHeight="1" x14ac:dyDescent="0.2">
      <c r="B91" s="130" t="s">
        <v>27</v>
      </c>
      <c r="C91" s="39"/>
      <c r="D91" s="74">
        <v>2</v>
      </c>
      <c r="E91" s="75">
        <f t="shared" si="9"/>
        <v>1.2903225806451613E-2</v>
      </c>
      <c r="G91" s="133" t="s">
        <v>122</v>
      </c>
      <c r="H91" s="133"/>
      <c r="I91" s="131">
        <v>0</v>
      </c>
      <c r="J91" s="75">
        <f t="shared" si="10"/>
        <v>0</v>
      </c>
      <c r="K91" s="132"/>
      <c r="L91" s="31"/>
      <c r="M91" s="120"/>
      <c r="N91" s="31"/>
    </row>
    <row r="92" spans="2:23" s="24" customFormat="1" ht="15" customHeight="1" x14ac:dyDescent="0.2">
      <c r="B92" s="130" t="s">
        <v>28</v>
      </c>
      <c r="C92" s="39"/>
      <c r="D92" s="74">
        <v>0</v>
      </c>
      <c r="E92" s="75">
        <f t="shared" si="9"/>
        <v>0</v>
      </c>
      <c r="G92" s="82" t="s">
        <v>123</v>
      </c>
      <c r="H92" s="82"/>
      <c r="I92" s="131">
        <v>0</v>
      </c>
      <c r="J92" s="75">
        <f t="shared" si="10"/>
        <v>0</v>
      </c>
      <c r="K92" s="132"/>
      <c r="L92" s="31"/>
      <c r="M92" s="120"/>
      <c r="N92" s="31"/>
    </row>
    <row r="93" spans="2:23" s="24" customFormat="1" ht="15" customHeight="1" x14ac:dyDescent="0.2">
      <c r="B93" s="130" t="s">
        <v>22</v>
      </c>
      <c r="C93" s="39"/>
      <c r="D93" s="74">
        <v>13</v>
      </c>
      <c r="E93" s="75">
        <f t="shared" si="9"/>
        <v>8.387096774193549E-2</v>
      </c>
      <c r="G93" s="82" t="s">
        <v>124</v>
      </c>
      <c r="H93" s="82"/>
      <c r="I93" s="131">
        <v>0</v>
      </c>
      <c r="J93" s="75">
        <f t="shared" si="10"/>
        <v>0</v>
      </c>
      <c r="K93" s="132"/>
      <c r="L93" s="31"/>
      <c r="M93" s="120"/>
      <c r="N93" s="31"/>
    </row>
    <row r="94" spans="2:23" s="24" customFormat="1" ht="15" customHeight="1" x14ac:dyDescent="0.2">
      <c r="B94" s="130" t="s">
        <v>29</v>
      </c>
      <c r="C94" s="39"/>
      <c r="D94" s="74">
        <v>3</v>
      </c>
      <c r="E94" s="75">
        <f t="shared" si="9"/>
        <v>1.935483870967742E-2</v>
      </c>
      <c r="G94" s="82" t="s">
        <v>125</v>
      </c>
      <c r="H94" s="82"/>
      <c r="I94" s="131">
        <v>1</v>
      </c>
      <c r="J94" s="75">
        <f t="shared" si="10"/>
        <v>0.33333333333333331</v>
      </c>
      <c r="K94" s="132"/>
      <c r="L94" s="31"/>
      <c r="M94" s="120"/>
      <c r="N94" s="31"/>
    </row>
    <row r="95" spans="2:23" s="24" customFormat="1" ht="15" customHeight="1" x14ac:dyDescent="0.2">
      <c r="B95" s="130" t="s">
        <v>30</v>
      </c>
      <c r="C95" s="39"/>
      <c r="D95" s="74">
        <v>0</v>
      </c>
      <c r="E95" s="75">
        <f t="shared" si="9"/>
        <v>0</v>
      </c>
      <c r="G95" s="82" t="s">
        <v>126</v>
      </c>
      <c r="H95" s="82"/>
      <c r="I95" s="131">
        <v>1</v>
      </c>
      <c r="J95" s="75">
        <f t="shared" si="10"/>
        <v>0.33333333333333331</v>
      </c>
      <c r="K95" s="132"/>
      <c r="L95" s="31"/>
      <c r="M95" s="134"/>
      <c r="N95" s="31"/>
    </row>
    <row r="96" spans="2:23" s="24" customFormat="1" ht="15" customHeight="1" x14ac:dyDescent="0.2">
      <c r="B96" s="130" t="s">
        <v>31</v>
      </c>
      <c r="C96" s="39"/>
      <c r="D96" s="74">
        <v>5</v>
      </c>
      <c r="E96" s="75">
        <f t="shared" si="9"/>
        <v>3.2258064516129031E-2</v>
      </c>
      <c r="G96" s="133" t="s">
        <v>127</v>
      </c>
      <c r="H96" s="133"/>
      <c r="I96" s="135">
        <v>0</v>
      </c>
      <c r="J96" s="136">
        <f t="shared" si="10"/>
        <v>0</v>
      </c>
      <c r="K96" s="137"/>
      <c r="L96" s="31"/>
      <c r="M96" s="133"/>
      <c r="N96" s="31"/>
    </row>
    <row r="97" spans="2:14" s="24" customFormat="1" ht="15" customHeight="1" x14ac:dyDescent="0.2">
      <c r="B97" s="130" t="s">
        <v>32</v>
      </c>
      <c r="C97" s="39"/>
      <c r="D97" s="74">
        <v>4</v>
      </c>
      <c r="E97" s="75">
        <f t="shared" si="9"/>
        <v>2.5806451612903226E-2</v>
      </c>
      <c r="G97" s="82" t="s">
        <v>128</v>
      </c>
      <c r="H97" s="82"/>
      <c r="I97" s="131">
        <v>0</v>
      </c>
      <c r="J97" s="75">
        <f t="shared" si="10"/>
        <v>0</v>
      </c>
      <c r="K97" s="132"/>
      <c r="L97" s="31"/>
      <c r="M97" s="133"/>
      <c r="N97" s="31"/>
    </row>
    <row r="98" spans="2:14" s="24" customFormat="1" ht="15" customHeight="1" x14ac:dyDescent="0.2">
      <c r="B98" s="130" t="s">
        <v>33</v>
      </c>
      <c r="C98" s="39"/>
      <c r="D98" s="74">
        <v>0</v>
      </c>
      <c r="E98" s="75">
        <f t="shared" si="9"/>
        <v>0</v>
      </c>
      <c r="G98" s="82" t="s">
        <v>129</v>
      </c>
      <c r="H98" s="82"/>
      <c r="I98" s="131">
        <v>0</v>
      </c>
      <c r="J98" s="75">
        <f t="shared" si="10"/>
        <v>0</v>
      </c>
      <c r="K98" s="132"/>
      <c r="L98" s="31"/>
      <c r="M98" s="133"/>
      <c r="N98" s="133"/>
    </row>
    <row r="99" spans="2:14" s="24" customFormat="1" ht="15" customHeight="1" x14ac:dyDescent="0.2">
      <c r="B99" s="130" t="s">
        <v>34</v>
      </c>
      <c r="C99" s="39"/>
      <c r="D99" s="74">
        <v>0</v>
      </c>
      <c r="E99" s="75">
        <f t="shared" si="9"/>
        <v>0</v>
      </c>
      <c r="G99" s="82" t="s">
        <v>130</v>
      </c>
      <c r="H99" s="82"/>
      <c r="I99" s="131">
        <v>0</v>
      </c>
      <c r="J99" s="75">
        <f t="shared" si="10"/>
        <v>0</v>
      </c>
      <c r="K99" s="132"/>
      <c r="L99" s="31"/>
      <c r="M99" s="133"/>
      <c r="N99" s="82"/>
    </row>
    <row r="100" spans="2:14" s="24" customFormat="1" ht="15" customHeight="1" x14ac:dyDescent="0.2">
      <c r="B100" s="130" t="s">
        <v>35</v>
      </c>
      <c r="C100" s="39"/>
      <c r="D100" s="74">
        <v>3</v>
      </c>
      <c r="E100" s="75">
        <f t="shared" si="9"/>
        <v>1.935483870967742E-2</v>
      </c>
      <c r="G100" s="82" t="s">
        <v>131</v>
      </c>
      <c r="H100" s="82"/>
      <c r="I100" s="131">
        <v>0</v>
      </c>
      <c r="J100" s="75">
        <f t="shared" si="10"/>
        <v>0</v>
      </c>
      <c r="K100" s="132"/>
      <c r="L100" s="31"/>
      <c r="M100" s="129"/>
      <c r="N100" s="82"/>
    </row>
    <row r="101" spans="2:14" s="24" customFormat="1" ht="15" customHeight="1" x14ac:dyDescent="0.2">
      <c r="B101" s="130" t="s">
        <v>36</v>
      </c>
      <c r="C101" s="39"/>
      <c r="D101" s="74">
        <v>6</v>
      </c>
      <c r="E101" s="75">
        <f t="shared" si="9"/>
        <v>3.870967741935484E-2</v>
      </c>
      <c r="G101" s="82" t="s">
        <v>132</v>
      </c>
      <c r="H101" s="82"/>
      <c r="I101" s="131">
        <v>0</v>
      </c>
      <c r="J101" s="75">
        <f t="shared" si="10"/>
        <v>0</v>
      </c>
      <c r="K101" s="132"/>
      <c r="L101" s="31"/>
      <c r="M101" s="120"/>
      <c r="N101" s="82"/>
    </row>
    <row r="102" spans="2:14" s="24" customFormat="1" ht="15" customHeight="1" x14ac:dyDescent="0.2">
      <c r="B102" s="130" t="s">
        <v>37</v>
      </c>
      <c r="C102" s="39"/>
      <c r="D102" s="74">
        <v>8</v>
      </c>
      <c r="E102" s="75">
        <f t="shared" si="9"/>
        <v>5.1612903225806452E-2</v>
      </c>
      <c r="G102" s="99" t="s">
        <v>1</v>
      </c>
      <c r="H102" s="99"/>
      <c r="I102" s="99">
        <f>SUM(I90:I101)</f>
        <v>3</v>
      </c>
      <c r="J102" s="117">
        <f>SUM(J90:J101)</f>
        <v>1</v>
      </c>
      <c r="K102" s="138"/>
      <c r="L102" s="31"/>
      <c r="M102" s="120"/>
      <c r="N102" s="82"/>
    </row>
    <row r="103" spans="2:14" s="24" customFormat="1" ht="15" customHeight="1" x14ac:dyDescent="0.2">
      <c r="B103" s="139" t="s">
        <v>38</v>
      </c>
      <c r="C103" s="82"/>
      <c r="D103" s="74">
        <v>1</v>
      </c>
      <c r="E103" s="75">
        <f t="shared" si="9"/>
        <v>6.4516129032258064E-3</v>
      </c>
      <c r="G103" s="31"/>
      <c r="J103" s="31"/>
      <c r="K103" s="140"/>
      <c r="L103" s="31"/>
      <c r="M103" s="120"/>
      <c r="N103" s="82"/>
    </row>
    <row r="104" spans="2:14" s="24" customFormat="1" ht="15" customHeight="1" thickBot="1" x14ac:dyDescent="0.25">
      <c r="B104" s="139" t="s">
        <v>50</v>
      </c>
      <c r="C104" s="82"/>
      <c r="D104" s="74">
        <v>95</v>
      </c>
      <c r="E104" s="75">
        <f t="shared" si="9"/>
        <v>0.61290322580645162</v>
      </c>
      <c r="G104" s="31"/>
      <c r="J104" s="31"/>
      <c r="K104" s="140"/>
      <c r="L104" s="31"/>
      <c r="M104" s="120"/>
      <c r="N104" s="133"/>
    </row>
    <row r="105" spans="2:14" s="24" customFormat="1" ht="15" customHeight="1" x14ac:dyDescent="0.2">
      <c r="B105" s="139" t="s">
        <v>51</v>
      </c>
      <c r="C105" s="82"/>
      <c r="D105" s="74">
        <v>3</v>
      </c>
      <c r="E105" s="75">
        <f t="shared" si="9"/>
        <v>1.935483870967742E-2</v>
      </c>
      <c r="G105" s="141"/>
      <c r="H105" s="142"/>
      <c r="I105" s="142"/>
      <c r="J105" s="143"/>
      <c r="K105" s="144"/>
      <c r="L105" s="31"/>
      <c r="M105" s="120"/>
      <c r="N105" s="133"/>
    </row>
    <row r="106" spans="2:14" s="24" customFormat="1" ht="15" customHeight="1" x14ac:dyDescent="0.2">
      <c r="B106" s="139" t="s">
        <v>39</v>
      </c>
      <c r="C106" s="82"/>
      <c r="D106" s="74">
        <v>1</v>
      </c>
      <c r="E106" s="75">
        <f t="shared" si="9"/>
        <v>6.4516129032258064E-3</v>
      </c>
      <c r="G106" s="145" t="s">
        <v>133</v>
      </c>
      <c r="H106" s="146"/>
      <c r="I106" s="146"/>
      <c r="J106" s="147"/>
      <c r="K106" s="144"/>
      <c r="L106" s="31"/>
      <c r="M106" s="134"/>
      <c r="N106" s="133"/>
    </row>
    <row r="107" spans="2:14" s="24" customFormat="1" ht="15" customHeight="1" x14ac:dyDescent="0.2">
      <c r="B107" s="139" t="s">
        <v>23</v>
      </c>
      <c r="C107" s="82"/>
      <c r="D107" s="74">
        <v>0</v>
      </c>
      <c r="E107" s="75">
        <f t="shared" si="9"/>
        <v>0</v>
      </c>
      <c r="G107" s="126" t="s">
        <v>134</v>
      </c>
      <c r="H107" s="32"/>
      <c r="I107" s="127" t="s">
        <v>61</v>
      </c>
      <c r="J107" s="148" t="s">
        <v>13</v>
      </c>
      <c r="K107" s="128"/>
      <c r="L107" s="31"/>
      <c r="M107" s="133"/>
      <c r="N107" s="133"/>
    </row>
    <row r="108" spans="2:14" s="24" customFormat="1" ht="15" customHeight="1" x14ac:dyDescent="0.2">
      <c r="B108" s="139" t="s">
        <v>135</v>
      </c>
      <c r="C108" s="82"/>
      <c r="D108" s="74">
        <v>1</v>
      </c>
      <c r="E108" s="75">
        <f t="shared" si="9"/>
        <v>6.4516129032258064E-3</v>
      </c>
      <c r="G108" s="149" t="s">
        <v>119</v>
      </c>
      <c r="H108" s="150"/>
      <c r="I108" s="151">
        <f>D116</f>
        <v>155</v>
      </c>
      <c r="J108" s="152">
        <f>I108/$I$111</f>
        <v>0.7345971563981043</v>
      </c>
      <c r="K108" s="153"/>
      <c r="L108" s="31"/>
      <c r="M108" s="133"/>
      <c r="N108" s="133"/>
    </row>
    <row r="109" spans="2:14" s="24" customFormat="1" ht="15" customHeight="1" x14ac:dyDescent="0.2">
      <c r="B109" s="139" t="s">
        <v>40</v>
      </c>
      <c r="C109" s="82"/>
      <c r="D109" s="74">
        <v>0</v>
      </c>
      <c r="E109" s="75">
        <f t="shared" si="9"/>
        <v>0</v>
      </c>
      <c r="G109" s="149" t="s">
        <v>120</v>
      </c>
      <c r="H109" s="150"/>
      <c r="I109" s="151">
        <f>I102</f>
        <v>3</v>
      </c>
      <c r="J109" s="152">
        <f>I109/$I$111</f>
        <v>1.4218009478672985E-2</v>
      </c>
      <c r="K109" s="153"/>
      <c r="L109" s="31"/>
      <c r="M109" s="133"/>
      <c r="N109" s="133"/>
    </row>
    <row r="110" spans="2:14" s="24" customFormat="1" ht="15" customHeight="1" x14ac:dyDescent="0.2">
      <c r="B110" s="139" t="s">
        <v>41</v>
      </c>
      <c r="C110" s="82"/>
      <c r="D110" s="74">
        <v>3</v>
      </c>
      <c r="E110" s="75">
        <f t="shared" si="9"/>
        <v>1.935483870967742E-2</v>
      </c>
      <c r="G110" s="149" t="s">
        <v>25</v>
      </c>
      <c r="H110" s="150"/>
      <c r="I110" s="151">
        <v>53</v>
      </c>
      <c r="J110" s="152">
        <f>I110/$I$111</f>
        <v>0.25118483412322273</v>
      </c>
      <c r="K110" s="153"/>
      <c r="L110" s="31"/>
      <c r="M110" s="133"/>
      <c r="N110" s="133"/>
    </row>
    <row r="111" spans="2:14" s="24" customFormat="1" ht="15" customHeight="1" x14ac:dyDescent="0.2">
      <c r="B111" s="139" t="s">
        <v>42</v>
      </c>
      <c r="C111" s="82"/>
      <c r="D111" s="74">
        <v>4</v>
      </c>
      <c r="E111" s="75">
        <f t="shared" si="9"/>
        <v>2.5806451612903226E-2</v>
      </c>
      <c r="G111" s="154" t="s">
        <v>1</v>
      </c>
      <c r="H111" s="99"/>
      <c r="I111" s="155">
        <f>SUM(I108:I110)</f>
        <v>211</v>
      </c>
      <c r="J111" s="156">
        <f>I111/$I$111</f>
        <v>1</v>
      </c>
      <c r="K111" s="157"/>
      <c r="L111" s="31"/>
      <c r="M111" s="133"/>
      <c r="N111" s="133"/>
    </row>
    <row r="112" spans="2:14" s="24" customFormat="1" ht="15" customHeight="1" x14ac:dyDescent="0.2">
      <c r="B112" s="139" t="s">
        <v>43</v>
      </c>
      <c r="C112" s="82"/>
      <c r="D112" s="74">
        <v>1</v>
      </c>
      <c r="E112" s="75">
        <f t="shared" si="9"/>
        <v>6.4516129032258064E-3</v>
      </c>
      <c r="G112" s="158"/>
      <c r="H112" s="159"/>
      <c r="I112" s="160"/>
      <c r="J112" s="161"/>
      <c r="K112" s="153"/>
      <c r="L112" s="31"/>
      <c r="M112" s="133"/>
      <c r="N112" s="133"/>
    </row>
    <row r="113" spans="2:15" s="24" customFormat="1" ht="15" customHeight="1" thickBot="1" x14ac:dyDescent="0.25">
      <c r="B113" s="139" t="s">
        <v>44</v>
      </c>
      <c r="C113" s="82"/>
      <c r="D113" s="74">
        <v>1</v>
      </c>
      <c r="E113" s="75">
        <f t="shared" si="9"/>
        <v>6.4516129032258064E-3</v>
      </c>
      <c r="G113" s="162"/>
      <c r="H113" s="163"/>
      <c r="I113" s="163"/>
      <c r="J113" s="164"/>
      <c r="K113" s="144"/>
      <c r="L113" s="31"/>
      <c r="M113" s="31"/>
      <c r="N113" s="133"/>
    </row>
    <row r="114" spans="2:15" s="24" customFormat="1" ht="15" customHeight="1" x14ac:dyDescent="0.2">
      <c r="B114" s="139" t="s">
        <v>45</v>
      </c>
      <c r="C114" s="82"/>
      <c r="D114" s="74">
        <v>0</v>
      </c>
      <c r="E114" s="75">
        <f t="shared" si="9"/>
        <v>0</v>
      </c>
      <c r="G114" s="31"/>
      <c r="H114" s="31"/>
      <c r="I114" s="31"/>
      <c r="J114" s="31"/>
      <c r="K114" s="144"/>
      <c r="L114" s="31"/>
      <c r="M114" s="31"/>
      <c r="N114" s="31"/>
    </row>
    <row r="115" spans="2:15" s="24" customFormat="1" ht="15" customHeight="1" x14ac:dyDescent="0.2">
      <c r="B115" s="139" t="s">
        <v>46</v>
      </c>
      <c r="C115" s="82"/>
      <c r="D115" s="74">
        <v>1</v>
      </c>
      <c r="E115" s="75">
        <f t="shared" si="9"/>
        <v>6.4516129032258064E-3</v>
      </c>
      <c r="G115" s="31"/>
      <c r="H115" s="31"/>
      <c r="I115" s="31"/>
      <c r="J115" s="31"/>
      <c r="K115" s="140"/>
      <c r="L115" s="31"/>
      <c r="M115" s="31"/>
      <c r="N115" s="31"/>
    </row>
    <row r="116" spans="2:15" s="24" customFormat="1" ht="15" customHeight="1" thickBot="1" x14ac:dyDescent="0.25">
      <c r="B116" s="165" t="s">
        <v>1</v>
      </c>
      <c r="C116" s="166"/>
      <c r="D116" s="167">
        <f>SUM(D90:D115)</f>
        <v>155</v>
      </c>
      <c r="E116" s="168">
        <f>SUM(E90:E115)</f>
        <v>1.0000000000000002</v>
      </c>
      <c r="F116" s="169"/>
      <c r="G116" s="169"/>
      <c r="H116" s="169"/>
      <c r="I116" s="169"/>
      <c r="J116" s="169"/>
      <c r="K116" s="170"/>
      <c r="L116" s="31"/>
      <c r="M116" s="31"/>
      <c r="N116" s="31"/>
    </row>
    <row r="117" spans="2:15" s="24" customFormat="1" ht="6.75" customHeight="1" x14ac:dyDescent="0.2"/>
    <row r="118" spans="2:15" s="24" customFormat="1" ht="15.75" customHeight="1" x14ac:dyDescent="0.2"/>
    <row r="119" spans="2:15" s="24" customFormat="1" ht="15.75" customHeight="1" thickBot="1" x14ac:dyDescent="0.25"/>
    <row r="120" spans="2:15" s="24" customFormat="1" ht="15.75" customHeight="1" x14ac:dyDescent="0.2">
      <c r="B120" s="171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3"/>
    </row>
    <row r="121" spans="2:15" s="24" customFormat="1" ht="15.75" customHeight="1" x14ac:dyDescent="0.2">
      <c r="B121" s="174"/>
      <c r="C121" s="124" t="s">
        <v>136</v>
      </c>
      <c r="D121" s="26"/>
      <c r="E121" s="175"/>
      <c r="F121" s="133"/>
      <c r="G121" s="133"/>
      <c r="H121" s="31"/>
      <c r="I121" s="31"/>
      <c r="J121" s="31"/>
      <c r="K121" s="31"/>
      <c r="L121" s="31"/>
      <c r="M121" s="31"/>
      <c r="N121" s="31"/>
      <c r="O121" s="140"/>
    </row>
    <row r="122" spans="2:15" s="24" customFormat="1" ht="15.75" customHeight="1" thickBot="1" x14ac:dyDescent="0.25">
      <c r="B122" s="139"/>
      <c r="C122" s="30"/>
      <c r="D122" s="30"/>
      <c r="E122" s="30"/>
      <c r="F122" s="133"/>
      <c r="G122" s="133"/>
      <c r="H122" s="31"/>
      <c r="I122" s="31"/>
      <c r="J122" s="31"/>
      <c r="K122" s="31"/>
      <c r="L122" s="31"/>
      <c r="M122" s="31"/>
      <c r="N122" s="31"/>
      <c r="O122" s="140"/>
    </row>
    <row r="123" spans="2:15" s="24" customFormat="1" ht="15.75" customHeight="1" thickTop="1" x14ac:dyDescent="0.2">
      <c r="B123" s="139"/>
      <c r="C123" s="198" t="s">
        <v>0</v>
      </c>
      <c r="D123" s="199" t="s">
        <v>49</v>
      </c>
      <c r="E123" s="200"/>
      <c r="F123" s="201" t="s">
        <v>137</v>
      </c>
      <c r="G123" s="133"/>
      <c r="H123" s="31"/>
      <c r="I123" s="31"/>
      <c r="J123" s="31"/>
      <c r="K123" s="31"/>
      <c r="L123" s="31"/>
      <c r="M123" s="31"/>
      <c r="N123" s="31"/>
      <c r="O123" s="140"/>
    </row>
    <row r="124" spans="2:15" s="24" customFormat="1" ht="15.75" customHeight="1" x14ac:dyDescent="0.2">
      <c r="B124" s="139"/>
      <c r="C124" s="198"/>
      <c r="D124" s="99">
        <v>2017</v>
      </c>
      <c r="E124" s="99">
        <v>2018</v>
      </c>
      <c r="F124" s="202"/>
      <c r="G124" s="133"/>
      <c r="H124" s="31"/>
      <c r="I124" s="31"/>
      <c r="J124" s="31"/>
      <c r="K124" s="31"/>
      <c r="L124" s="31"/>
      <c r="M124" s="31"/>
      <c r="N124" s="31"/>
      <c r="O124" s="140"/>
    </row>
    <row r="125" spans="2:15" s="24" customFormat="1" ht="15.75" customHeight="1" x14ac:dyDescent="0.2">
      <c r="B125" s="139"/>
      <c r="C125" s="176" t="s">
        <v>2</v>
      </c>
      <c r="D125" s="177">
        <v>211</v>
      </c>
      <c r="E125" s="178">
        <v>211</v>
      </c>
      <c r="F125" s="179">
        <f t="shared" ref="F125:F137" si="11">(D125/E125)-1</f>
        <v>0</v>
      </c>
      <c r="G125" s="133"/>
      <c r="H125" s="31"/>
      <c r="I125" s="31"/>
      <c r="J125" s="31"/>
      <c r="K125" s="31"/>
      <c r="L125" s="31"/>
      <c r="M125" s="31"/>
      <c r="N125" s="31"/>
      <c r="O125" s="140"/>
    </row>
    <row r="126" spans="2:15" s="24" customFormat="1" ht="15.75" hidden="1" customHeight="1" x14ac:dyDescent="0.2">
      <c r="B126" s="139"/>
      <c r="C126" s="180" t="s">
        <v>3</v>
      </c>
      <c r="D126" s="181"/>
      <c r="E126" s="182"/>
      <c r="F126" s="183" t="e">
        <f t="shared" si="11"/>
        <v>#DIV/0!</v>
      </c>
      <c r="G126" s="133"/>
      <c r="H126" s="31"/>
      <c r="I126" s="31"/>
      <c r="J126" s="31"/>
      <c r="K126" s="31"/>
      <c r="L126" s="31"/>
      <c r="M126" s="31"/>
      <c r="N126" s="31"/>
      <c r="O126" s="140"/>
    </row>
    <row r="127" spans="2:15" s="24" customFormat="1" ht="15.75" hidden="1" customHeight="1" x14ac:dyDescent="0.2">
      <c r="B127" s="174"/>
      <c r="C127" s="184" t="s">
        <v>4</v>
      </c>
      <c r="D127" s="185"/>
      <c r="E127" s="186"/>
      <c r="F127" s="183" t="e">
        <f t="shared" si="11"/>
        <v>#DIV/0!</v>
      </c>
      <c r="G127" s="133"/>
      <c r="H127" s="31"/>
      <c r="I127" s="31"/>
      <c r="J127" s="31"/>
      <c r="K127" s="31"/>
      <c r="L127" s="31"/>
      <c r="M127" s="31"/>
      <c r="N127" s="31"/>
      <c r="O127" s="140"/>
    </row>
    <row r="128" spans="2:15" s="24" customFormat="1" ht="15.75" hidden="1" customHeight="1" x14ac:dyDescent="0.2">
      <c r="B128" s="174"/>
      <c r="C128" s="184" t="s">
        <v>5</v>
      </c>
      <c r="D128" s="185"/>
      <c r="E128" s="186"/>
      <c r="F128" s="183" t="e">
        <f t="shared" si="11"/>
        <v>#DIV/0!</v>
      </c>
      <c r="G128" s="133"/>
      <c r="H128" s="31"/>
      <c r="I128" s="31"/>
      <c r="J128" s="31"/>
      <c r="K128" s="31"/>
      <c r="L128" s="31"/>
      <c r="M128" s="31"/>
      <c r="N128" s="31"/>
      <c r="O128" s="140"/>
    </row>
    <row r="129" spans="2:15" s="24" customFormat="1" ht="15.75" hidden="1" customHeight="1" x14ac:dyDescent="0.2">
      <c r="B129" s="174"/>
      <c r="C129" s="184" t="s">
        <v>6</v>
      </c>
      <c r="D129" s="185"/>
      <c r="E129" s="186"/>
      <c r="F129" s="183" t="e">
        <f t="shared" si="11"/>
        <v>#DIV/0!</v>
      </c>
      <c r="G129" s="133"/>
      <c r="H129" s="31"/>
      <c r="I129" s="31"/>
      <c r="J129" s="31"/>
      <c r="K129" s="31"/>
      <c r="L129" s="31"/>
      <c r="M129" s="31"/>
      <c r="N129" s="31"/>
      <c r="O129" s="140"/>
    </row>
    <row r="130" spans="2:15" s="24" customFormat="1" ht="15.75" hidden="1" customHeight="1" x14ac:dyDescent="0.2">
      <c r="B130" s="174"/>
      <c r="C130" s="187" t="s">
        <v>7</v>
      </c>
      <c r="D130" s="188"/>
      <c r="E130" s="189"/>
      <c r="F130" s="183" t="e">
        <f t="shared" si="11"/>
        <v>#DIV/0!</v>
      </c>
      <c r="G130" s="133"/>
      <c r="H130" s="31"/>
      <c r="I130" s="31"/>
      <c r="J130" s="31"/>
      <c r="K130" s="31"/>
      <c r="L130" s="31"/>
      <c r="M130" s="31"/>
      <c r="N130" s="31"/>
      <c r="O130" s="140"/>
    </row>
    <row r="131" spans="2:15" s="24" customFormat="1" ht="15.75" hidden="1" customHeight="1" x14ac:dyDescent="0.2">
      <c r="B131" s="174"/>
      <c r="C131" s="187" t="s">
        <v>8</v>
      </c>
      <c r="D131" s="188"/>
      <c r="E131" s="189"/>
      <c r="F131" s="183" t="e">
        <f t="shared" si="11"/>
        <v>#DIV/0!</v>
      </c>
      <c r="G131" s="133"/>
      <c r="H131" s="31"/>
      <c r="I131" s="31"/>
      <c r="J131" s="31"/>
      <c r="K131" s="31"/>
      <c r="L131" s="31"/>
      <c r="M131" s="31"/>
      <c r="N131" s="31"/>
      <c r="O131" s="140"/>
    </row>
    <row r="132" spans="2:15" s="24" customFormat="1" ht="15.75" hidden="1" customHeight="1" x14ac:dyDescent="0.2">
      <c r="B132" s="174"/>
      <c r="C132" s="187" t="s">
        <v>9</v>
      </c>
      <c r="D132" s="188"/>
      <c r="E132" s="189"/>
      <c r="F132" s="183" t="e">
        <f t="shared" si="11"/>
        <v>#DIV/0!</v>
      </c>
      <c r="G132" s="133"/>
      <c r="H132" s="31"/>
      <c r="I132" s="31"/>
      <c r="J132" s="31"/>
      <c r="K132" s="31"/>
      <c r="L132" s="31"/>
      <c r="M132" s="31"/>
      <c r="N132" s="31"/>
      <c r="O132" s="140"/>
    </row>
    <row r="133" spans="2:15" s="24" customFormat="1" ht="15.75" hidden="1" customHeight="1" x14ac:dyDescent="0.2">
      <c r="B133" s="174"/>
      <c r="C133" s="184" t="s">
        <v>17</v>
      </c>
      <c r="D133" s="185"/>
      <c r="E133" s="186"/>
      <c r="F133" s="183" t="e">
        <f t="shared" si="11"/>
        <v>#DIV/0!</v>
      </c>
      <c r="G133" s="133"/>
      <c r="H133" s="31"/>
      <c r="I133" s="31"/>
      <c r="J133" s="31"/>
      <c r="K133" s="31"/>
      <c r="L133" s="31"/>
      <c r="M133" s="31"/>
      <c r="N133" s="31"/>
      <c r="O133" s="140"/>
    </row>
    <row r="134" spans="2:15" s="24" customFormat="1" ht="15.75" hidden="1" customHeight="1" x14ac:dyDescent="0.2">
      <c r="B134" s="174"/>
      <c r="C134" s="187" t="s">
        <v>10</v>
      </c>
      <c r="D134" s="188"/>
      <c r="E134" s="189"/>
      <c r="F134" s="183" t="e">
        <f t="shared" si="11"/>
        <v>#DIV/0!</v>
      </c>
      <c r="G134" s="133"/>
      <c r="H134" s="31"/>
      <c r="I134" s="31"/>
      <c r="J134" s="31"/>
      <c r="K134" s="31"/>
      <c r="L134" s="31"/>
      <c r="M134" s="31"/>
      <c r="N134" s="31"/>
      <c r="O134" s="140"/>
    </row>
    <row r="135" spans="2:15" s="24" customFormat="1" ht="15.75" hidden="1" customHeight="1" x14ac:dyDescent="0.2">
      <c r="B135" s="174"/>
      <c r="C135" s="187" t="s">
        <v>11</v>
      </c>
      <c r="D135" s="188"/>
      <c r="E135" s="189"/>
      <c r="F135" s="183" t="e">
        <f t="shared" si="11"/>
        <v>#DIV/0!</v>
      </c>
      <c r="G135" s="133"/>
      <c r="H135" s="31"/>
      <c r="I135" s="31"/>
      <c r="J135" s="31"/>
      <c r="K135" s="31"/>
      <c r="L135" s="31"/>
      <c r="M135" s="31"/>
      <c r="N135" s="31"/>
      <c r="O135" s="140"/>
    </row>
    <row r="136" spans="2:15" s="24" customFormat="1" ht="15.75" hidden="1" customHeight="1" x14ac:dyDescent="0.2">
      <c r="B136" s="174"/>
      <c r="C136" s="187" t="s">
        <v>12</v>
      </c>
      <c r="D136" s="188"/>
      <c r="E136" s="189"/>
      <c r="F136" s="183" t="e">
        <f t="shared" si="11"/>
        <v>#DIV/0!</v>
      </c>
      <c r="G136" s="133"/>
      <c r="H136" s="31"/>
      <c r="I136" s="31"/>
      <c r="J136" s="31"/>
      <c r="K136" s="31"/>
      <c r="L136" s="31"/>
      <c r="M136" s="31"/>
      <c r="N136" s="31"/>
      <c r="O136" s="140"/>
    </row>
    <row r="137" spans="2:15" s="24" customFormat="1" ht="15.75" customHeight="1" thickBot="1" x14ac:dyDescent="0.25">
      <c r="B137" s="174"/>
      <c r="C137" s="32" t="s">
        <v>1</v>
      </c>
      <c r="D137" s="190">
        <f>SUM(D125:D132)</f>
        <v>211</v>
      </c>
      <c r="E137" s="190">
        <f>SUM(E125:E132)</f>
        <v>211</v>
      </c>
      <c r="F137" s="191">
        <f t="shared" si="11"/>
        <v>0</v>
      </c>
      <c r="G137" s="133"/>
      <c r="H137" s="31"/>
      <c r="I137" s="31"/>
      <c r="J137" s="31"/>
      <c r="K137" s="31"/>
      <c r="L137" s="31"/>
      <c r="M137" s="31"/>
      <c r="N137" s="31"/>
      <c r="O137" s="140"/>
    </row>
    <row r="138" spans="2:15" s="24" customFormat="1" ht="15.75" customHeight="1" thickTop="1" x14ac:dyDescent="0.2">
      <c r="B138" s="174"/>
      <c r="C138" s="39"/>
      <c r="D138" s="192"/>
      <c r="E138" s="192"/>
      <c r="F138" s="133"/>
      <c r="G138" s="133"/>
      <c r="H138" s="31"/>
      <c r="I138" s="31"/>
      <c r="J138" s="31"/>
      <c r="K138" s="31"/>
      <c r="L138" s="31"/>
      <c r="M138" s="31"/>
      <c r="N138" s="31"/>
      <c r="O138" s="140"/>
    </row>
    <row r="139" spans="2:15" s="24" customFormat="1" ht="15.75" customHeight="1" x14ac:dyDescent="0.2">
      <c r="B139" s="174"/>
      <c r="C139" s="39"/>
      <c r="D139" s="192"/>
      <c r="E139" s="192"/>
      <c r="F139" s="133"/>
      <c r="G139" s="133"/>
      <c r="H139" s="31"/>
      <c r="I139" s="31"/>
      <c r="J139" s="31"/>
      <c r="K139" s="31"/>
      <c r="L139" s="31"/>
      <c r="M139" s="31"/>
      <c r="N139" s="31"/>
      <c r="O139" s="140"/>
    </row>
    <row r="140" spans="2:15" s="24" customFormat="1" ht="15.75" customHeight="1" x14ac:dyDescent="0.2">
      <c r="B140" s="174"/>
      <c r="C140" s="39"/>
      <c r="D140" s="192"/>
      <c r="E140" s="192"/>
      <c r="F140" s="133"/>
      <c r="G140" s="133"/>
      <c r="H140" s="31"/>
      <c r="I140" s="31"/>
      <c r="J140" s="31"/>
      <c r="K140" s="31"/>
      <c r="L140" s="31"/>
      <c r="M140" s="31"/>
      <c r="N140" s="31"/>
      <c r="O140" s="140"/>
    </row>
    <row r="141" spans="2:15" s="24" customFormat="1" ht="15.75" customHeight="1" x14ac:dyDescent="0.2">
      <c r="B141" s="174"/>
      <c r="C141" s="39"/>
      <c r="D141" s="192"/>
      <c r="E141" s="192"/>
      <c r="F141" s="133"/>
      <c r="G141" s="133"/>
      <c r="H141" s="31"/>
      <c r="I141" s="31"/>
      <c r="J141" s="31"/>
      <c r="K141" s="31"/>
      <c r="L141" s="31"/>
      <c r="M141" s="31"/>
      <c r="N141" s="31"/>
      <c r="O141" s="140"/>
    </row>
    <row r="142" spans="2:15" s="24" customFormat="1" ht="15.75" customHeight="1" x14ac:dyDescent="0.2">
      <c r="B142" s="193"/>
      <c r="C142" s="39"/>
      <c r="D142" s="192"/>
      <c r="E142" s="192"/>
      <c r="F142" s="133"/>
      <c r="G142" s="31"/>
      <c r="H142" s="31"/>
      <c r="I142" s="31"/>
      <c r="J142" s="31"/>
      <c r="K142" s="31"/>
      <c r="L142" s="31"/>
      <c r="M142" s="31"/>
      <c r="N142" s="31"/>
      <c r="O142" s="140"/>
    </row>
    <row r="143" spans="2:15" s="24" customFormat="1" ht="15.75" customHeight="1" thickBot="1" x14ac:dyDescent="0.25">
      <c r="B143" s="194"/>
      <c r="C143" s="195"/>
      <c r="D143" s="196"/>
      <c r="E143" s="196"/>
      <c r="F143" s="169"/>
      <c r="G143" s="169"/>
      <c r="H143" s="169"/>
      <c r="I143" s="169"/>
      <c r="J143" s="169"/>
      <c r="K143" s="169"/>
      <c r="L143" s="169"/>
      <c r="M143" s="169"/>
      <c r="N143" s="169"/>
      <c r="O143" s="170"/>
    </row>
    <row r="144" spans="2:15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</sheetData>
  <mergeCells count="22">
    <mergeCell ref="B61:D61"/>
    <mergeCell ref="B3:U4"/>
    <mergeCell ref="B5:U5"/>
    <mergeCell ref="B7:U8"/>
    <mergeCell ref="L30:N30"/>
    <mergeCell ref="B46:G46"/>
    <mergeCell ref="L53:R53"/>
    <mergeCell ref="L57:Q57"/>
    <mergeCell ref="B58:D58"/>
    <mergeCell ref="B59:D59"/>
    <mergeCell ref="B60:D60"/>
    <mergeCell ref="U60:Z60"/>
    <mergeCell ref="P86:T86"/>
    <mergeCell ref="C123:C124"/>
    <mergeCell ref="D123:E123"/>
    <mergeCell ref="F123:F124"/>
    <mergeCell ref="B62:D62"/>
    <mergeCell ref="B63:D63"/>
    <mergeCell ref="Q63:R63"/>
    <mergeCell ref="B64:D64"/>
    <mergeCell ref="B65:D65"/>
    <mergeCell ref="B66:D66"/>
  </mergeCells>
  <printOptions horizontalCentered="1"/>
  <pageMargins left="0.15748031496062992" right="0.11811023622047245" top="0.11811023622047245" bottom="0.11811023622047245" header="0.31496062992125984" footer="7.874015748031496E-2"/>
  <pageSetup paperSize="9" scale="65" orientation="portrait" r:id="rId1"/>
  <rowBreaks count="1" manualBreakCount="1">
    <brk id="8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2018-02-10T01:56:07Z</cp:lastPrinted>
  <dcterms:created xsi:type="dcterms:W3CDTF">2014-04-07T17:49:13Z</dcterms:created>
  <dcterms:modified xsi:type="dcterms:W3CDTF">2018-02-14T16:16:25Z</dcterms:modified>
</cp:coreProperties>
</file>