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10020" windowHeight="8160"/>
  </bookViews>
  <sheets>
    <sheet name="Chat 100" sheetId="1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100'!$A$1:$V$150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'[4]Base 2012'!$B$1</definedName>
    <definedName name="GGGGGGGGGG">'[4]Base 2012'!$D$1</definedName>
    <definedName name="GRADO">#REF!</definedName>
    <definedName name="HIJOS">#REF!</definedName>
    <definedName name="HOMICIDIO">#REF!</definedName>
    <definedName name="HOMICIDIO1">#REF!</definedName>
    <definedName name="J">[5]Casos!#REF!</definedName>
    <definedName name="LABOR">#REF!</definedName>
    <definedName name="LUGAR">#REF!</definedName>
    <definedName name="Marca_temporal">#REF!</definedName>
    <definedName name="MEDIDAS">#REF!</definedName>
    <definedName name="Mes">[6]Participantes!#REF!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[7]Casos!#REF!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VINCULO">#REF!</definedName>
    <definedName name="VINCULO_A">#REF!</definedName>
    <definedName name="XX">[9]Casos!#REF!</definedName>
    <definedName name="ZONA">[3]Casos!#REF!</definedName>
  </definedNames>
  <calcPr calcId="152511"/>
</workbook>
</file>

<file path=xl/calcChain.xml><?xml version="1.0" encoding="utf-8"?>
<calcChain xmlns="http://schemas.openxmlformats.org/spreadsheetml/2006/main">
  <c r="E138" i="13" l="1"/>
  <c r="F138" i="13" s="1"/>
  <c r="D138" i="13"/>
  <c r="F137" i="13"/>
  <c r="F136" i="13"/>
  <c r="F135" i="13"/>
  <c r="F134" i="13"/>
  <c r="F133" i="13"/>
  <c r="F132" i="13"/>
  <c r="F131" i="13"/>
  <c r="F130" i="13"/>
  <c r="F129" i="13"/>
  <c r="F128" i="13"/>
  <c r="F127" i="13"/>
  <c r="F126" i="13"/>
  <c r="D116" i="13"/>
  <c r="E115" i="13"/>
  <c r="E114" i="13"/>
  <c r="E113" i="13"/>
  <c r="E112" i="13"/>
  <c r="I111" i="13"/>
  <c r="J110" i="13" s="1"/>
  <c r="E111" i="13"/>
  <c r="E110" i="13"/>
  <c r="J109" i="13"/>
  <c r="E109" i="13"/>
  <c r="J108" i="13"/>
  <c r="E108" i="13"/>
  <c r="E107" i="13"/>
  <c r="E106" i="13"/>
  <c r="E105" i="13"/>
  <c r="E104" i="13"/>
  <c r="I103" i="13"/>
  <c r="J99" i="13" s="1"/>
  <c r="E103" i="13"/>
  <c r="E102" i="13"/>
  <c r="J101" i="13"/>
  <c r="E101" i="13"/>
  <c r="E100" i="13"/>
  <c r="E99" i="13"/>
  <c r="E98" i="13"/>
  <c r="J97" i="13"/>
  <c r="E97" i="13"/>
  <c r="E96" i="13"/>
  <c r="E95" i="13"/>
  <c r="E94" i="13"/>
  <c r="J93" i="13"/>
  <c r="E93" i="13"/>
  <c r="E92" i="13"/>
  <c r="J91" i="13"/>
  <c r="E91" i="13"/>
  <c r="E116" i="13" s="1"/>
  <c r="E90" i="13"/>
  <c r="F85" i="13"/>
  <c r="G80" i="13" s="1"/>
  <c r="G84" i="13"/>
  <c r="G83" i="13"/>
  <c r="G82" i="13"/>
  <c r="G81" i="13"/>
  <c r="G79" i="13"/>
  <c r="G78" i="13"/>
  <c r="G77" i="13"/>
  <c r="N76" i="13"/>
  <c r="P73" i="13" s="1"/>
  <c r="G76" i="13"/>
  <c r="P75" i="13"/>
  <c r="G74" i="13"/>
  <c r="G73" i="13"/>
  <c r="G72" i="13"/>
  <c r="P71" i="13"/>
  <c r="G70" i="13"/>
  <c r="H65" i="13"/>
  <c r="G66" i="13" s="1"/>
  <c r="G65" i="13"/>
  <c r="F65" i="13"/>
  <c r="F66" i="13" s="1"/>
  <c r="E65" i="13"/>
  <c r="E66" i="13" s="1"/>
  <c r="H66" i="13" s="1"/>
  <c r="H64" i="13"/>
  <c r="I64" i="13" s="1"/>
  <c r="H63" i="13"/>
  <c r="I63" i="13" s="1"/>
  <c r="H62" i="13"/>
  <c r="H61" i="13"/>
  <c r="I61" i="13" s="1"/>
  <c r="H60" i="13"/>
  <c r="I60" i="13" s="1"/>
  <c r="H59" i="13"/>
  <c r="I59" i="13" s="1"/>
  <c r="S52" i="13"/>
  <c r="T48" i="13" s="1"/>
  <c r="H45" i="13"/>
  <c r="I40" i="13" s="1"/>
  <c r="I45" i="13" s="1"/>
  <c r="I44" i="13"/>
  <c r="I43" i="13"/>
  <c r="S42" i="13"/>
  <c r="T42" i="13" s="1"/>
  <c r="I42" i="13"/>
  <c r="I41" i="13"/>
  <c r="I39" i="13"/>
  <c r="T37" i="13"/>
  <c r="I37" i="13"/>
  <c r="S36" i="13"/>
  <c r="T36" i="13" s="1"/>
  <c r="I36" i="13"/>
  <c r="P30" i="13"/>
  <c r="L25" i="13"/>
  <c r="J25" i="13"/>
  <c r="I26" i="13" s="1"/>
  <c r="I25" i="13"/>
  <c r="H25" i="13"/>
  <c r="H26" i="13" s="1"/>
  <c r="G25" i="13"/>
  <c r="G26" i="13" s="1"/>
  <c r="F25" i="13"/>
  <c r="E25" i="13"/>
  <c r="E26" i="13" s="1"/>
  <c r="D25" i="13"/>
  <c r="D26" i="13" s="1"/>
  <c r="C25" i="13"/>
  <c r="C26" i="13" s="1"/>
  <c r="F26" i="13" l="1"/>
  <c r="T40" i="13"/>
  <c r="T49" i="13"/>
  <c r="T44" i="13"/>
  <c r="T50" i="13"/>
  <c r="P74" i="13"/>
  <c r="T41" i="13"/>
  <c r="T51" i="13"/>
  <c r="G71" i="13"/>
  <c r="G75" i="13"/>
  <c r="J90" i="13"/>
  <c r="J94" i="13"/>
  <c r="J98" i="13"/>
  <c r="J102" i="13"/>
  <c r="J111" i="13"/>
  <c r="I62" i="13"/>
  <c r="I65" i="13" s="1"/>
  <c r="L26" i="13"/>
  <c r="T38" i="13"/>
  <c r="T45" i="13"/>
  <c r="T39" i="13"/>
  <c r="P76" i="13"/>
  <c r="J92" i="13"/>
  <c r="J96" i="13"/>
  <c r="J100" i="13"/>
  <c r="J95" i="13"/>
  <c r="T46" i="13"/>
  <c r="P72" i="13"/>
  <c r="S30" i="13"/>
  <c r="T47" i="13"/>
  <c r="T43" i="13"/>
  <c r="J103" i="13" l="1"/>
  <c r="G85" i="13"/>
</calcChain>
</file>

<file path=xl/sharedStrings.xml><?xml version="1.0" encoding="utf-8"?>
<sst xmlns="http://schemas.openxmlformats.org/spreadsheetml/2006/main" count="191" uniqueCount="143">
  <si>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</si>
  <si>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 xml:space="preserve">Mes </t>
  </si>
  <si>
    <t>%</t>
  </si>
  <si>
    <t>Ene</t>
  </si>
  <si>
    <t>-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</si>
  <si>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</si>
  <si>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</si>
  <si>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</si>
  <si>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</si>
  <si>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</si>
  <si>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</si>
  <si>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</si>
  <si>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</si>
  <si>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</si>
  <si>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</si>
  <si>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</si>
  <si>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Total</t>
  </si>
  <si>
    <t>Var. %</t>
  </si>
  <si>
    <t xml:space="preserve">Se han realizado </t>
  </si>
  <si>
    <t xml:space="preserve">consultas públicas y </t>
  </si>
  <si>
    <t>consultas privadas</t>
  </si>
  <si>
    <t>Motivo de consulta CHAT público</t>
  </si>
  <si>
    <t>Nº</t>
  </si>
  <si>
    <t>Motivo de consulta CHAT privado</t>
  </si>
  <si>
    <t>Conocer el chat y sus funciones</t>
  </si>
  <si>
    <t>Información institucional del MIMP/PNCVFS</t>
  </si>
  <si>
    <t>Situaciones de violencia</t>
  </si>
  <si>
    <t>Sub total</t>
  </si>
  <si>
    <t>Violencia Psicologica</t>
  </si>
  <si>
    <t>Violencia Física</t>
  </si>
  <si>
    <t>Violencia Sexual</t>
  </si>
  <si>
    <t>Violencia Económica</t>
  </si>
  <si>
    <t>Situaciones que puede generar violencia</t>
  </si>
  <si>
    <t>Otros</t>
  </si>
  <si>
    <t>Celos por enamorado/a o novio/a</t>
  </si>
  <si>
    <t>Conflicto de pareja (Desacuerdo)</t>
  </si>
  <si>
    <t>Conflicto familiar</t>
  </si>
  <si>
    <t>Control por enamorado/a o novio/a o ex pareja</t>
  </si>
  <si>
    <t>Dudas en el enamoramiento</t>
  </si>
  <si>
    <t>Infidelidad de Pareja</t>
  </si>
  <si>
    <t>Pareja no acepta terminar la relación (Acoso psicológico)</t>
  </si>
  <si>
    <t>Problemas psicológicos por parte del/de  la usuario/a</t>
  </si>
  <si>
    <t>Mujer</t>
  </si>
  <si>
    <t>Hombre</t>
  </si>
  <si>
    <t>Menos de 13 años</t>
  </si>
  <si>
    <t>13 a 17 años</t>
  </si>
  <si>
    <t>18 a 25 años</t>
  </si>
  <si>
    <t>26 a 45 años</t>
  </si>
  <si>
    <t>46 a + años</t>
  </si>
  <si>
    <t>No especifica</t>
  </si>
  <si>
    <t>Porcentaje</t>
  </si>
  <si>
    <t>Como se entero del Chat100</t>
  </si>
  <si>
    <t>Charlas</t>
  </si>
  <si>
    <t>Comisarias</t>
  </si>
  <si>
    <t>Familiares / amigos</t>
  </si>
  <si>
    <t>Internet / redes sociales</t>
  </si>
  <si>
    <t>Orientación psicologica</t>
  </si>
  <si>
    <t>Medio de comunicación escrita</t>
  </si>
  <si>
    <t>Información general</t>
  </si>
  <si>
    <t>Medio de comunicación radial</t>
  </si>
  <si>
    <t>Medio de comunicación televisiva</t>
  </si>
  <si>
    <t>Portal del MIMP</t>
  </si>
  <si>
    <t>Publicidad (Aficje, volantes, otros)</t>
  </si>
  <si>
    <t>Toximetro</t>
  </si>
  <si>
    <t>Regiones</t>
  </si>
  <si>
    <t>Paises</t>
  </si>
  <si>
    <t>Amazonas</t>
  </si>
  <si>
    <t>Argentina</t>
  </si>
  <si>
    <t>Ancash</t>
  </si>
  <si>
    <t>Chile</t>
  </si>
  <si>
    <t>Apurimac</t>
  </si>
  <si>
    <t>Colombia</t>
  </si>
  <si>
    <t>Arequipa</t>
  </si>
  <si>
    <t>EE UU</t>
  </si>
  <si>
    <t>Ayacucho</t>
  </si>
  <si>
    <t>España</t>
  </si>
  <si>
    <t>Cajamarca</t>
  </si>
  <si>
    <t>Mexico</t>
  </si>
  <si>
    <t>Cusco</t>
  </si>
  <si>
    <t>La India</t>
  </si>
  <si>
    <t>Huancavelica</t>
  </si>
  <si>
    <t>Huanuco</t>
  </si>
  <si>
    <t>Ica</t>
  </si>
  <si>
    <t>Junin</t>
  </si>
  <si>
    <t>La Libertad</t>
  </si>
  <si>
    <t>RESUMEN</t>
  </si>
  <si>
    <t>Lambayeque</t>
  </si>
  <si>
    <t>Lugar</t>
  </si>
  <si>
    <t>Loreto</t>
  </si>
  <si>
    <t>Madre de Dios</t>
  </si>
  <si>
    <t xml:space="preserve">Moquegua </t>
  </si>
  <si>
    <t>Pasco</t>
  </si>
  <si>
    <t>Piura</t>
  </si>
  <si>
    <t>Puno</t>
  </si>
  <si>
    <t>San Martin</t>
  </si>
  <si>
    <t>Tacna</t>
  </si>
  <si>
    <t>Tumbes</t>
  </si>
  <si>
    <t>Ucayali</t>
  </si>
  <si>
    <t>Cuadro N° 8: VARIACIÓN PORCENTUAL</t>
  </si>
  <si>
    <t>Años</t>
  </si>
  <si>
    <t>Variación
%</t>
  </si>
  <si>
    <t>Venezuela</t>
  </si>
  <si>
    <t>Servicio PNCVFS</t>
  </si>
  <si>
    <r>
      <t xml:space="preserve">Cuadro N° 1: </t>
    </r>
    <r>
      <rPr>
        <sz val="9"/>
        <color theme="1"/>
        <rFont val="Arial"/>
        <family val="2"/>
      </rPr>
      <t>Consultas Chat por mes y año (periodo 2011-2018)</t>
    </r>
  </si>
  <si>
    <t>Referencia a otros servicios y/o instituciones por:</t>
  </si>
  <si>
    <t>Alimentos</t>
  </si>
  <si>
    <t>Filiación</t>
  </si>
  <si>
    <t>Regimen de visitas</t>
  </si>
  <si>
    <t>Tenencia</t>
  </si>
  <si>
    <t>Sustracción internacional a menores</t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</si>
  <si>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</si>
  <si>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</si>
  <si>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</si>
  <si>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</si>
  <si>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</si>
  <si>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Derivación al CEM</t>
  </si>
  <si>
    <t>Referencia al CEM</t>
  </si>
  <si>
    <t>CEM: Centro Emergencia Mujer</t>
  </si>
  <si>
    <t>Acciones realizadas</t>
  </si>
  <si>
    <t>Derivación al SAU</t>
  </si>
  <si>
    <t>SAU: Servicio de atención Urgente</t>
  </si>
  <si>
    <t>Feminicidio</t>
  </si>
  <si>
    <t>Instituciones</t>
  </si>
  <si>
    <t>Universidad / Instituto / Colegio</t>
  </si>
  <si>
    <t>Departamento</t>
  </si>
  <si>
    <t>Callao 1/</t>
  </si>
  <si>
    <t>Lima Metropolitana 2/</t>
  </si>
  <si>
    <t>Lima Provincia 3/</t>
  </si>
  <si>
    <t>1/ Provincia Constitucional</t>
  </si>
  <si>
    <t>2/ Se considera la Provincia de Lima</t>
  </si>
  <si>
    <t>3/ Se considera todas los provincias de Lima menos la Provincia Lima.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</si>
  <si>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</si>
  <si>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REPORTE ESTADÍSTICO DE CONSULTAS CHAT100</t>
  </si>
  <si>
    <t>Grupo de edad</t>
  </si>
  <si>
    <t>Sexo</t>
  </si>
  <si>
    <t>S/D</t>
  </si>
  <si>
    <t>S/D : Sin dato</t>
  </si>
  <si>
    <t>Ecuador</t>
  </si>
  <si>
    <t>Inglaterra</t>
  </si>
  <si>
    <t>Honduras</t>
  </si>
  <si>
    <t>Italia</t>
  </si>
  <si>
    <t>Thaiti</t>
  </si>
  <si>
    <t>Periodo: Enero - Junio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</si>
</sst>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%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22"/>
      <color indexed="18"/>
      <name val="Impact"/>
      <family val="2"/>
    </font>
    <font>
      <sz val="18"/>
      <color rgb="FF003399"/>
      <name val="Impact"/>
      <family val="2"/>
    </font>
    <font>
      <b/>
      <sz val="16"/>
      <color theme="0"/>
      <name val="Arial"/>
      <family val="2"/>
    </font>
    <font>
      <sz val="10"/>
      <color rgb="FF444444"/>
      <name val="Calibri"/>
      <family val="2"/>
      <scheme val="minor"/>
    </font>
    <font>
      <b/>
      <sz val="9"/>
      <color theme="0"/>
      <name val="Arial"/>
      <family val="2"/>
    </font>
    <font>
      <b/>
      <sz val="16"/>
      <color theme="1"/>
      <name val="Arial"/>
      <family val="2"/>
    </font>
    <font>
      <b/>
      <sz val="9"/>
      <color rgb="FF00206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4" tint="-0.499984740745262"/>
      <name val="Arial"/>
      <family val="2"/>
    </font>
    <font>
      <sz val="9"/>
      <color theme="4" tint="-0.499984740745262"/>
      <name val="Arial"/>
      <family val="2"/>
    </font>
    <font>
      <sz val="9"/>
      <color rgb="FF444444"/>
      <name val="Arial"/>
      <family val="2"/>
    </font>
    <font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b/>
      <i/>
      <sz val="8"/>
      <color theme="1"/>
      <name val="Arial"/>
      <family val="2"/>
    </font>
    <font>
      <sz val="8"/>
      <color theme="1"/>
      <name val="Arial"/>
      <family val="2"/>
    </font>
    <font>
      <sz val="11"/>
      <color indexed="8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2" tint="-0.89999084444715716"/>
        <bgColor indexed="64"/>
      </patternFill>
    </fill>
  </fills>
  <borders count="26">
    <border>
      <left/>
      <right/>
      <top/>
      <bottom/>
      <diagonal/>
    </border>
    <border>
      <left/>
      <right/>
      <top style="hair">
        <color theme="1"/>
      </top>
      <bottom style="hair">
        <color theme="1"/>
      </bottom>
      <diagonal/>
    </border>
    <border>
      <left/>
      <right/>
      <top style="hair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ck">
        <color auto="1"/>
      </right>
      <top/>
      <bottom style="thin">
        <color theme="0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thick">
        <color auto="1"/>
      </right>
      <top style="hair">
        <color theme="1"/>
      </top>
      <bottom style="hair">
        <color theme="1"/>
      </bottom>
      <diagonal/>
    </border>
    <border>
      <left/>
      <right style="thick">
        <color auto="1"/>
      </right>
      <top style="hair">
        <color theme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 style="medium">
        <color indexed="64"/>
      </right>
      <top style="medium">
        <color rgb="FF002060"/>
      </top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/>
      <right/>
      <top/>
      <bottom style="medium">
        <color theme="0"/>
      </bottom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>
      <alignment vertical="center"/>
    </xf>
    <xf numFmtId="9" fontId="25" fillId="0" borderId="0" applyFont="0" applyFill="0" applyBorder="0" applyAlignment="0" applyProtection="0"/>
  </cellStyleXfs>
  <cellXfs count="202">
    <xf numFmtId="0" fontId="0" fillId="0" borderId="0" xfId="0"/>
    <xf numFmtId="0" fontId="1" fillId="2" borderId="0" xfId="6" applyFill="1"/>
    <xf numFmtId="0" fontId="1" fillId="0" borderId="0" xfId="6" applyFill="1"/>
    <xf numFmtId="0" fontId="4" fillId="2" borderId="0" xfId="6" applyFont="1" applyFill="1" applyAlignment="1">
      <alignment vertical="center" wrapText="1"/>
    </xf>
    <xf numFmtId="0" fontId="5" fillId="2" borderId="0" xfId="6" applyFont="1" applyFill="1" applyAlignment="1">
      <alignment vertical="center"/>
    </xf>
    <xf numFmtId="0" fontId="1" fillId="2" borderId="0" xfId="6" applyFill="1" applyBorder="1"/>
    <xf numFmtId="0" fontId="7" fillId="2" borderId="0" xfId="6" applyFont="1" applyFill="1" applyAlignment="1">
      <alignment horizontal="left" wrapText="1"/>
    </xf>
    <xf numFmtId="0" fontId="7" fillId="2" borderId="0" xfId="6" applyFont="1" applyFill="1" applyBorder="1" applyAlignment="1">
      <alignment horizontal="left" wrapText="1"/>
    </xf>
    <xf numFmtId="0" fontId="1" fillId="0" borderId="0" xfId="6" applyFont="1" applyFill="1" applyAlignment="1">
      <alignment vertical="center"/>
    </xf>
    <xf numFmtId="0" fontId="6" fillId="0" borderId="0" xfId="6" applyFont="1" applyFill="1" applyBorder="1" applyAlignment="1" applyProtection="1">
      <alignment horizontal="center" vertical="center"/>
      <protection hidden="1"/>
    </xf>
    <xf numFmtId="0" fontId="1" fillId="0" borderId="0" xfId="6" applyFill="1" applyBorder="1"/>
    <xf numFmtId="0" fontId="3" fillId="0" borderId="0" xfId="6" applyFont="1" applyFill="1" applyBorder="1"/>
    <xf numFmtId="49" fontId="1" fillId="0" borderId="0" xfId="6" applyNumberFormat="1" applyFill="1" applyBorder="1" applyAlignment="1">
      <alignment horizontal="left"/>
    </xf>
    <xf numFmtId="0" fontId="10" fillId="2" borderId="0" xfId="6" applyFont="1" applyFill="1" applyBorder="1" applyAlignment="1">
      <alignment vertical="center"/>
    </xf>
    <xf numFmtId="0" fontId="11" fillId="2" borderId="0" xfId="6" applyFont="1" applyFill="1" applyBorder="1" applyAlignment="1">
      <alignment vertical="center"/>
    </xf>
    <xf numFmtId="0" fontId="12" fillId="2" borderId="0" xfId="6" applyFont="1" applyFill="1" applyBorder="1" applyAlignment="1">
      <alignment vertical="center"/>
    </xf>
    <xf numFmtId="0" fontId="12" fillId="2" borderId="0" xfId="6" applyFont="1" applyFill="1"/>
    <xf numFmtId="0" fontId="14" fillId="2" borderId="0" xfId="6" applyFont="1" applyFill="1" applyBorder="1" applyAlignment="1">
      <alignment vertical="center"/>
    </xf>
    <xf numFmtId="0" fontId="15" fillId="2" borderId="0" xfId="6" applyFont="1" applyFill="1" applyAlignment="1">
      <alignment horizontal="left" vertical="center"/>
    </xf>
    <xf numFmtId="0" fontId="16" fillId="2" borderId="0" xfId="6" applyFont="1" applyFill="1" applyAlignment="1">
      <alignment horizontal="left" wrapText="1"/>
    </xf>
    <xf numFmtId="0" fontId="12" fillId="2" borderId="0" xfId="6" applyFont="1" applyFill="1" applyBorder="1"/>
    <xf numFmtId="0" fontId="17" fillId="2" borderId="0" xfId="6" applyFont="1" applyFill="1" applyBorder="1" applyAlignment="1"/>
    <xf numFmtId="0" fontId="18" fillId="2" borderId="0" xfId="6" applyFont="1" applyFill="1" applyBorder="1" applyAlignment="1"/>
    <xf numFmtId="0" fontId="18" fillId="2" borderId="0" xfId="6" applyFont="1" applyFill="1" applyBorder="1"/>
    <xf numFmtId="0" fontId="17" fillId="2" borderId="0" xfId="6" applyFont="1" applyFill="1" applyBorder="1"/>
    <xf numFmtId="1" fontId="17" fillId="2" borderId="0" xfId="6" applyNumberFormat="1" applyFont="1" applyFill="1" applyBorder="1" applyAlignment="1"/>
    <xf numFmtId="1" fontId="18" fillId="2" borderId="0" xfId="6" applyNumberFormat="1" applyFont="1" applyFill="1" applyBorder="1" applyAlignment="1"/>
    <xf numFmtId="1" fontId="17" fillId="2" borderId="0" xfId="8" applyNumberFormat="1" applyFont="1" applyFill="1" applyBorder="1" applyAlignment="1"/>
    <xf numFmtId="1" fontId="18" fillId="2" borderId="0" xfId="8" applyNumberFormat="1" applyFont="1" applyFill="1" applyBorder="1" applyAlignment="1"/>
    <xf numFmtId="0" fontId="18" fillId="2" borderId="0" xfId="6" applyFont="1" applyFill="1" applyBorder="1" applyAlignment="1">
      <alignment horizontal="center"/>
    </xf>
    <xf numFmtId="0" fontId="8" fillId="5" borderId="0" xfId="6" applyFont="1" applyFill="1" applyBorder="1" applyAlignment="1">
      <alignment vertical="center"/>
    </xf>
    <xf numFmtId="9" fontId="8" fillId="5" borderId="0" xfId="7" applyFont="1" applyFill="1" applyBorder="1" applyAlignment="1">
      <alignment horizontal="right" vertical="center"/>
    </xf>
    <xf numFmtId="0" fontId="18" fillId="2" borderId="0" xfId="6" applyFont="1" applyFill="1" applyAlignment="1">
      <alignment wrapText="1"/>
    </xf>
    <xf numFmtId="0" fontId="12" fillId="2" borderId="0" xfId="6" applyFont="1" applyFill="1" applyAlignment="1">
      <alignment wrapText="1"/>
    </xf>
    <xf numFmtId="0" fontId="19" fillId="2" borderId="0" xfId="6" applyFont="1" applyFill="1" applyAlignment="1"/>
    <xf numFmtId="0" fontId="20" fillId="6" borderId="0" xfId="6" applyFont="1" applyFill="1" applyAlignment="1">
      <alignment horizontal="center" vertical="center" wrapText="1"/>
    </xf>
    <xf numFmtId="0" fontId="19" fillId="2" borderId="0" xfId="6" applyFont="1" applyFill="1" applyAlignment="1">
      <alignment horizontal="left"/>
    </xf>
    <xf numFmtId="0" fontId="19" fillId="2" borderId="0" xfId="6" applyFont="1" applyFill="1" applyAlignment="1">
      <alignment wrapText="1"/>
    </xf>
    <xf numFmtId="0" fontId="12" fillId="2" borderId="0" xfId="6" applyFont="1" applyFill="1" applyAlignment="1">
      <alignment horizontal="left" wrapText="1"/>
    </xf>
    <xf numFmtId="0" fontId="19" fillId="2" borderId="0" xfId="6" applyFont="1" applyFill="1" applyAlignment="1">
      <alignment horizontal="left" wrapText="1"/>
    </xf>
    <xf numFmtId="0" fontId="11" fillId="2" borderId="0" xfId="6" applyFont="1" applyFill="1" applyAlignment="1">
      <alignment vertical="center"/>
    </xf>
    <xf numFmtId="0" fontId="12" fillId="2" borderId="0" xfId="6" applyFont="1" applyFill="1" applyAlignment="1">
      <alignment horizontal="left" vertical="center" wrapText="1"/>
    </xf>
    <xf numFmtId="0" fontId="11" fillId="2" borderId="0" xfId="6" applyFont="1" applyFill="1"/>
    <xf numFmtId="0" fontId="12" fillId="2" borderId="0" xfId="6" applyFont="1" applyFill="1" applyBorder="1" applyAlignment="1">
      <alignment horizontal="left"/>
    </xf>
    <xf numFmtId="3" fontId="12" fillId="2" borderId="0" xfId="6" applyNumberFormat="1" applyFont="1" applyFill="1" applyBorder="1" applyAlignment="1">
      <alignment horizontal="right"/>
    </xf>
    <xf numFmtId="0" fontId="11" fillId="2" borderId="0" xfId="6" applyFont="1" applyFill="1" applyAlignment="1"/>
    <xf numFmtId="0" fontId="11" fillId="2" borderId="0" xfId="6" applyFont="1" applyFill="1" applyBorder="1"/>
    <xf numFmtId="0" fontId="21" fillId="2" borderId="0" xfId="6" applyFont="1" applyFill="1" applyAlignment="1">
      <alignment vertical="center"/>
    </xf>
    <xf numFmtId="0" fontId="12" fillId="2" borderId="0" xfId="6" applyFont="1" applyFill="1" applyBorder="1" applyAlignment="1"/>
    <xf numFmtId="0" fontId="17" fillId="2" borderId="0" xfId="6" applyFont="1" applyFill="1" applyBorder="1" applyAlignment="1">
      <alignment horizontal="left"/>
    </xf>
    <xf numFmtId="0" fontId="8" fillId="2" borderId="0" xfId="6" applyFont="1" applyFill="1" applyBorder="1"/>
    <xf numFmtId="9" fontId="17" fillId="2" borderId="0" xfId="8" applyFont="1" applyFill="1" applyBorder="1"/>
    <xf numFmtId="0" fontId="22" fillId="2" borderId="0" xfId="6" applyFont="1" applyFill="1" applyAlignment="1">
      <alignment horizontal="left" wrapText="1"/>
    </xf>
    <xf numFmtId="1" fontId="12" fillId="2" borderId="0" xfId="6" applyNumberFormat="1" applyFont="1" applyFill="1" applyBorder="1" applyAlignment="1"/>
    <xf numFmtId="9" fontId="12" fillId="2" borderId="0" xfId="8" applyFont="1" applyFill="1" applyBorder="1"/>
    <xf numFmtId="1" fontId="12" fillId="2" borderId="0" xfId="6" applyNumberFormat="1" applyFont="1" applyFill="1" applyBorder="1" applyAlignment="1">
      <alignment horizontal="center"/>
    </xf>
    <xf numFmtId="0" fontId="12" fillId="2" borderId="0" xfId="6" applyFont="1" applyFill="1" applyAlignment="1">
      <alignment vertical="center" wrapText="1"/>
    </xf>
    <xf numFmtId="0" fontId="12" fillId="2" borderId="0" xfId="6" applyFont="1" applyFill="1" applyBorder="1" applyAlignment="1">
      <alignment vertical="center" wrapText="1"/>
    </xf>
    <xf numFmtId="0" fontId="12" fillId="0" borderId="0" xfId="6" applyFont="1" applyFill="1" applyBorder="1" applyAlignment="1">
      <alignment horizontal="right" vertical="center" indent="2"/>
    </xf>
    <xf numFmtId="164" fontId="12" fillId="0" borderId="0" xfId="8" applyNumberFormat="1" applyFont="1" applyFill="1" applyBorder="1" applyAlignment="1">
      <alignment horizontal="right" vertical="center"/>
    </xf>
    <xf numFmtId="0" fontId="12" fillId="0" borderId="0" xfId="6" applyFont="1" applyFill="1" applyBorder="1" applyAlignment="1">
      <alignment vertical="center"/>
    </xf>
    <xf numFmtId="0" fontId="10" fillId="2" borderId="4" xfId="6" applyFont="1" applyFill="1" applyBorder="1" applyAlignment="1">
      <alignment vertical="center"/>
    </xf>
    <xf numFmtId="0" fontId="17" fillId="0" borderId="7" xfId="6" applyFont="1" applyFill="1" applyBorder="1" applyAlignment="1">
      <alignment horizontal="right" vertical="center"/>
    </xf>
    <xf numFmtId="164" fontId="12" fillId="0" borderId="7" xfId="8" applyNumberFormat="1" applyFont="1" applyFill="1" applyBorder="1" applyAlignment="1">
      <alignment horizontal="right" vertical="center"/>
    </xf>
    <xf numFmtId="164" fontId="8" fillId="0" borderId="7" xfId="7" applyNumberFormat="1" applyFont="1" applyFill="1" applyBorder="1" applyAlignment="1">
      <alignment horizontal="right" vertical="center"/>
    </xf>
    <xf numFmtId="0" fontId="12" fillId="0" borderId="7" xfId="6" applyFont="1" applyFill="1" applyBorder="1"/>
    <xf numFmtId="0" fontId="12" fillId="0" borderId="0" xfId="6" applyFont="1" applyFill="1" applyBorder="1"/>
    <xf numFmtId="0" fontId="12" fillId="2" borderId="7" xfId="6" applyFont="1" applyFill="1" applyBorder="1"/>
    <xf numFmtId="0" fontId="12" fillId="2" borderId="9" xfId="6" applyFont="1" applyFill="1" applyBorder="1"/>
    <xf numFmtId="0" fontId="12" fillId="2" borderId="10" xfId="6" applyFont="1" applyFill="1" applyBorder="1"/>
    <xf numFmtId="0" fontId="12" fillId="2" borderId="3" xfId="6" applyFont="1" applyFill="1" applyBorder="1"/>
    <xf numFmtId="0" fontId="12" fillId="2" borderId="4" xfId="6" applyFont="1" applyFill="1" applyBorder="1"/>
    <xf numFmtId="0" fontId="12" fillId="2" borderId="5" xfId="6" applyFont="1" applyFill="1" applyBorder="1"/>
    <xf numFmtId="0" fontId="12" fillId="0" borderId="6" xfId="6" applyFont="1" applyFill="1" applyBorder="1"/>
    <xf numFmtId="0" fontId="15" fillId="2" borderId="0" xfId="6" applyFont="1" applyFill="1" applyBorder="1" applyAlignment="1">
      <alignment horizontal="left" vertical="center"/>
    </xf>
    <xf numFmtId="0" fontId="12" fillId="0" borderId="6" xfId="6" applyFont="1" applyFill="1" applyBorder="1" applyAlignment="1">
      <alignment horizontal="left" vertical="center"/>
    </xf>
    <xf numFmtId="9" fontId="12" fillId="7" borderId="14" xfId="7" applyNumberFormat="1" applyFont="1" applyFill="1" applyBorder="1" applyAlignment="1">
      <alignment horizontal="center" vertical="center"/>
    </xf>
    <xf numFmtId="0" fontId="12" fillId="3" borderId="1" xfId="6" applyFont="1" applyFill="1" applyBorder="1" applyAlignment="1">
      <alignment vertical="center"/>
    </xf>
    <xf numFmtId="3" fontId="12" fillId="3" borderId="1" xfId="6" applyNumberFormat="1" applyFont="1" applyFill="1" applyBorder="1" applyAlignment="1">
      <alignment horizontal="center" vertical="center"/>
    </xf>
    <xf numFmtId="3" fontId="12" fillId="3" borderId="15" xfId="6" applyNumberFormat="1" applyFont="1" applyFill="1" applyBorder="1" applyAlignment="1">
      <alignment horizontal="center" vertical="center"/>
    </xf>
    <xf numFmtId="0" fontId="12" fillId="3" borderId="2" xfId="6" applyFont="1" applyFill="1" applyBorder="1" applyAlignment="1">
      <alignment vertical="center"/>
    </xf>
    <xf numFmtId="3" fontId="12" fillId="3" borderId="2" xfId="6" applyNumberFormat="1" applyFont="1" applyFill="1" applyBorder="1" applyAlignment="1">
      <alignment horizontal="center" vertical="center"/>
    </xf>
    <xf numFmtId="3" fontId="12" fillId="3" borderId="16" xfId="6" applyNumberFormat="1" applyFont="1" applyFill="1" applyBorder="1" applyAlignment="1">
      <alignment horizontal="center" vertical="center"/>
    </xf>
    <xf numFmtId="3" fontId="12" fillId="0" borderId="0" xfId="6" applyNumberFormat="1" applyFont="1" applyFill="1" applyBorder="1" applyAlignment="1">
      <alignment horizontal="right" vertical="center" indent="2"/>
    </xf>
    <xf numFmtId="0" fontId="12" fillId="2" borderId="6" xfId="6" applyFont="1" applyFill="1" applyBorder="1"/>
    <xf numFmtId="0" fontId="12" fillId="2" borderId="8" xfId="6" applyFont="1" applyFill="1" applyBorder="1"/>
    <xf numFmtId="0" fontId="12" fillId="0" borderId="9" xfId="6" applyFont="1" applyFill="1" applyBorder="1" applyAlignment="1">
      <alignment vertical="center"/>
    </xf>
    <xf numFmtId="3" fontId="12" fillId="0" borderId="9" xfId="6" applyNumberFormat="1" applyFont="1" applyFill="1" applyBorder="1" applyAlignment="1">
      <alignment horizontal="right" vertical="center" indent="2"/>
    </xf>
    <xf numFmtId="0" fontId="12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vertical="center"/>
    </xf>
    <xf numFmtId="0" fontId="11" fillId="0" borderId="17" xfId="6" applyFont="1" applyFill="1" applyBorder="1" applyAlignment="1">
      <alignment vertical="center"/>
    </xf>
    <xf numFmtId="0" fontId="12" fillId="2" borderId="17" xfId="6" applyFont="1" applyFill="1" applyBorder="1"/>
    <xf numFmtId="9" fontId="12" fillId="0" borderId="0" xfId="8" applyNumberFormat="1" applyFont="1" applyFill="1" applyBorder="1" applyAlignment="1">
      <alignment horizontal="right" vertical="center"/>
    </xf>
    <xf numFmtId="9" fontId="12" fillId="2" borderId="17" xfId="6" applyNumberFormat="1" applyFont="1" applyFill="1" applyBorder="1"/>
    <xf numFmtId="0" fontId="11" fillId="0" borderId="0" xfId="6" applyFont="1" applyFill="1" applyBorder="1" applyAlignment="1">
      <alignment horizontal="center" vertical="center"/>
    </xf>
    <xf numFmtId="0" fontId="12" fillId="2" borderId="0" xfId="6" applyFont="1" applyFill="1" applyAlignment="1">
      <alignment vertical="center"/>
    </xf>
    <xf numFmtId="0" fontId="12" fillId="0" borderId="17" xfId="6" applyFont="1" applyFill="1" applyBorder="1" applyAlignment="1">
      <alignment vertical="center"/>
    </xf>
    <xf numFmtId="0" fontId="11" fillId="0" borderId="17" xfId="6" applyFont="1" applyFill="1" applyBorder="1" applyAlignment="1">
      <alignment horizontal="left" vertical="center"/>
    </xf>
    <xf numFmtId="0" fontId="12" fillId="0" borderId="18" xfId="6" applyFont="1" applyFill="1" applyBorder="1" applyAlignment="1">
      <alignment horizontal="left" vertical="center"/>
    </xf>
    <xf numFmtId="3" fontId="12" fillId="0" borderId="0" xfId="6" applyNumberFormat="1" applyFont="1" applyFill="1" applyBorder="1" applyAlignment="1">
      <alignment vertical="center"/>
    </xf>
    <xf numFmtId="9" fontId="12" fillId="0" borderId="0" xfId="8" applyNumberFormat="1" applyFont="1" applyFill="1" applyBorder="1" applyAlignment="1">
      <alignment vertical="center"/>
    </xf>
    <xf numFmtId="3" fontId="11" fillId="0" borderId="17" xfId="6" applyNumberFormat="1" applyFont="1" applyFill="1" applyBorder="1" applyAlignment="1">
      <alignment horizontal="right" vertical="center"/>
    </xf>
    <xf numFmtId="3" fontId="12" fillId="0" borderId="18" xfId="6" applyNumberFormat="1" applyFont="1" applyFill="1" applyBorder="1" applyAlignment="1">
      <alignment horizontal="right" vertical="center"/>
    </xf>
    <xf numFmtId="3" fontId="12" fillId="0" borderId="0" xfId="6" applyNumberFormat="1" applyFont="1" applyFill="1" applyBorder="1" applyAlignment="1">
      <alignment horizontal="right" vertical="center"/>
    </xf>
    <xf numFmtId="9" fontId="11" fillId="0" borderId="17" xfId="8" applyNumberFormat="1" applyFont="1" applyFill="1" applyBorder="1" applyAlignment="1">
      <alignment horizontal="right" vertical="center"/>
    </xf>
    <xf numFmtId="9" fontId="12" fillId="0" borderId="18" xfId="8" applyNumberFormat="1" applyFont="1" applyFill="1" applyBorder="1" applyAlignment="1">
      <alignment horizontal="right" vertical="center"/>
    </xf>
    <xf numFmtId="164" fontId="11" fillId="0" borderId="0" xfId="8" applyNumberFormat="1" applyFont="1" applyFill="1" applyBorder="1" applyAlignment="1">
      <alignment vertical="center"/>
    </xf>
    <xf numFmtId="9" fontId="8" fillId="5" borderId="0" xfId="8" applyNumberFormat="1" applyFont="1" applyFill="1" applyBorder="1" applyAlignment="1">
      <alignment horizontal="right" vertical="center"/>
    </xf>
    <xf numFmtId="0" fontId="12" fillId="3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/>
    <xf numFmtId="0" fontId="21" fillId="0" borderId="0" xfId="6" applyFont="1" applyFill="1" applyBorder="1" applyAlignment="1">
      <alignment vertical="center"/>
    </xf>
    <xf numFmtId="0" fontId="23" fillId="2" borderId="0" xfId="6" applyFont="1" applyFill="1" applyAlignment="1">
      <alignment vertical="center"/>
    </xf>
    <xf numFmtId="0" fontId="11" fillId="2" borderId="3" xfId="6" applyFont="1" applyFill="1" applyBorder="1" applyAlignment="1">
      <alignment vertical="center"/>
    </xf>
    <xf numFmtId="0" fontId="12" fillId="0" borderId="6" xfId="6" applyFont="1" applyFill="1" applyBorder="1" applyAlignment="1">
      <alignment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center"/>
    </xf>
    <xf numFmtId="9" fontId="12" fillId="0" borderId="0" xfId="9" applyNumberFormat="1" applyFont="1" applyFill="1" applyBorder="1"/>
    <xf numFmtId="0" fontId="12" fillId="9" borderId="3" xfId="6" applyFont="1" applyFill="1" applyBorder="1"/>
    <xf numFmtId="0" fontId="12" fillId="9" borderId="4" xfId="6" applyFont="1" applyFill="1" applyBorder="1"/>
    <xf numFmtId="0" fontId="12" fillId="9" borderId="5" xfId="6" applyFont="1" applyFill="1" applyBorder="1"/>
    <xf numFmtId="0" fontId="11" fillId="9" borderId="6" xfId="6" applyFont="1" applyFill="1" applyBorder="1"/>
    <xf numFmtId="0" fontId="12" fillId="9" borderId="0" xfId="6" applyFont="1" applyFill="1" applyBorder="1"/>
    <xf numFmtId="0" fontId="12" fillId="9" borderId="7" xfId="6" applyFont="1" applyFill="1" applyBorder="1"/>
    <xf numFmtId="0" fontId="12" fillId="9" borderId="6" xfId="6" applyFont="1" applyFill="1" applyBorder="1" applyAlignment="1">
      <alignment horizontal="left" vertical="center"/>
    </xf>
    <xf numFmtId="0" fontId="12" fillId="9" borderId="0" xfId="6" applyFont="1" applyFill="1" applyBorder="1" applyAlignment="1">
      <alignment horizontal="left" vertical="center"/>
    </xf>
    <xf numFmtId="0" fontId="12" fillId="9" borderId="0" xfId="6" applyFont="1" applyFill="1" applyBorder="1" applyAlignment="1">
      <alignment horizontal="right" vertical="center" indent="2"/>
    </xf>
    <xf numFmtId="164" fontId="12" fillId="9" borderId="7" xfId="8" applyNumberFormat="1" applyFont="1" applyFill="1" applyBorder="1" applyAlignment="1">
      <alignment horizontal="right" vertical="center"/>
    </xf>
    <xf numFmtId="0" fontId="12" fillId="9" borderId="8" xfId="6" applyFont="1" applyFill="1" applyBorder="1"/>
    <xf numFmtId="0" fontId="12" fillId="9" borderId="9" xfId="6" applyFont="1" applyFill="1" applyBorder="1"/>
    <xf numFmtId="0" fontId="12" fillId="9" borderId="10" xfId="6" applyFont="1" applyFill="1" applyBorder="1"/>
    <xf numFmtId="0" fontId="12" fillId="3" borderId="6" xfId="6" applyFont="1" applyFill="1" applyBorder="1" applyAlignment="1">
      <alignment horizontal="left" vertical="center"/>
    </xf>
    <xf numFmtId="164" fontId="12" fillId="3" borderId="7" xfId="8" applyNumberFormat="1" applyFont="1" applyFill="1" applyBorder="1" applyAlignment="1">
      <alignment horizontal="right" vertical="center"/>
    </xf>
    <xf numFmtId="0" fontId="8" fillId="0" borderId="0" xfId="6" applyFont="1" applyFill="1" applyBorder="1" applyAlignment="1">
      <alignment horizontal="right" vertical="center"/>
    </xf>
    <xf numFmtId="3" fontId="12" fillId="0" borderId="0" xfId="8" applyNumberFormat="1" applyFont="1" applyFill="1" applyBorder="1" applyAlignment="1">
      <alignment horizontal="right" vertical="center"/>
    </xf>
    <xf numFmtId="3" fontId="8" fillId="0" borderId="0" xfId="6" applyNumberFormat="1" applyFont="1" applyFill="1" applyBorder="1" applyAlignment="1">
      <alignment horizontal="right" vertical="center"/>
    </xf>
    <xf numFmtId="9" fontId="8" fillId="0" borderId="0" xfId="7" applyFont="1" applyFill="1" applyBorder="1" applyAlignment="1">
      <alignment horizontal="right" vertical="center"/>
    </xf>
    <xf numFmtId="0" fontId="17" fillId="0" borderId="0" xfId="6" applyFont="1" applyFill="1" applyBorder="1" applyAlignment="1">
      <alignment horizontal="right" vertical="center"/>
    </xf>
    <xf numFmtId="164" fontId="8" fillId="0" borderId="0" xfId="7" applyNumberFormat="1" applyFont="1" applyFill="1" applyBorder="1" applyAlignment="1">
      <alignment horizontal="right" vertical="center"/>
    </xf>
    <xf numFmtId="0" fontId="10" fillId="0" borderId="5" xfId="6" applyFont="1" applyFill="1" applyBorder="1" applyAlignment="1">
      <alignment vertical="center"/>
    </xf>
    <xf numFmtId="9" fontId="12" fillId="0" borderId="7" xfId="8" applyNumberFormat="1" applyFont="1" applyFill="1" applyBorder="1" applyAlignment="1">
      <alignment horizontal="right" vertical="center"/>
    </xf>
    <xf numFmtId="9" fontId="12" fillId="0" borderId="7" xfId="9" applyNumberFormat="1" applyFont="1" applyFill="1" applyBorder="1"/>
    <xf numFmtId="9" fontId="8" fillId="0" borderId="7" xfId="7" applyNumberFormat="1" applyFont="1" applyFill="1" applyBorder="1" applyAlignment="1">
      <alignment horizontal="right" vertical="center"/>
    </xf>
    <xf numFmtId="0" fontId="10" fillId="0" borderId="0" xfId="6" applyFont="1" applyFill="1" applyBorder="1" applyAlignment="1">
      <alignment horizontal="center" vertical="center"/>
    </xf>
    <xf numFmtId="0" fontId="11" fillId="2" borderId="0" xfId="6" applyFont="1" applyFill="1" applyAlignment="1">
      <alignment horizontal="center"/>
    </xf>
    <xf numFmtId="0" fontId="8" fillId="10" borderId="0" xfId="6" applyFont="1" applyFill="1" applyBorder="1" applyAlignment="1">
      <alignment vertical="center"/>
    </xf>
    <xf numFmtId="0" fontId="8" fillId="10" borderId="0" xfId="6" applyFont="1" applyFill="1" applyBorder="1" applyAlignment="1">
      <alignment horizontal="right" vertical="center"/>
    </xf>
    <xf numFmtId="0" fontId="8" fillId="10" borderId="19" xfId="6" applyFont="1" applyFill="1" applyBorder="1" applyAlignment="1">
      <alignment vertical="center"/>
    </xf>
    <xf numFmtId="3" fontId="8" fillId="10" borderId="19" xfId="6" applyNumberFormat="1" applyFont="1" applyFill="1" applyBorder="1" applyAlignment="1">
      <alignment horizontal="right" vertical="center"/>
    </xf>
    <xf numFmtId="3" fontId="12" fillId="4" borderId="0" xfId="6" applyNumberFormat="1" applyFont="1" applyFill="1" applyBorder="1" applyAlignment="1">
      <alignment horizontal="right" vertical="center"/>
    </xf>
    <xf numFmtId="3" fontId="12" fillId="4" borderId="0" xfId="8" applyNumberFormat="1" applyFont="1" applyFill="1" applyBorder="1" applyAlignment="1">
      <alignment horizontal="right" vertical="center"/>
    </xf>
    <xf numFmtId="0" fontId="12" fillId="0" borderId="20" xfId="6" applyFont="1" applyFill="1" applyBorder="1" applyAlignment="1">
      <alignment vertical="center"/>
    </xf>
    <xf numFmtId="3" fontId="12" fillId="0" borderId="20" xfId="6" applyNumberFormat="1" applyFont="1" applyFill="1" applyBorder="1" applyAlignment="1">
      <alignment horizontal="right" vertical="center"/>
    </xf>
    <xf numFmtId="0" fontId="17" fillId="10" borderId="0" xfId="6" applyFont="1" applyFill="1" applyBorder="1" applyAlignment="1">
      <alignment horizontal="right" vertical="center"/>
    </xf>
    <xf numFmtId="0" fontId="8" fillId="10" borderId="19" xfId="6" applyFont="1" applyFill="1" applyBorder="1" applyAlignment="1">
      <alignment horizontal="right" vertical="center"/>
    </xf>
    <xf numFmtId="9" fontId="8" fillId="10" borderId="19" xfId="8" applyNumberFormat="1" applyFont="1" applyFill="1" applyBorder="1" applyAlignment="1">
      <alignment horizontal="right" vertical="center"/>
    </xf>
    <xf numFmtId="3" fontId="11" fillId="0" borderId="17" xfId="6" applyNumberFormat="1" applyFont="1" applyFill="1" applyBorder="1" applyAlignment="1">
      <alignment vertical="center"/>
    </xf>
    <xf numFmtId="9" fontId="11" fillId="0" borderId="17" xfId="8" applyNumberFormat="1" applyFont="1" applyFill="1" applyBorder="1" applyAlignment="1">
      <alignment vertical="center"/>
    </xf>
    <xf numFmtId="0" fontId="12" fillId="10" borderId="0" xfId="6" applyFont="1" applyFill="1" applyBorder="1" applyAlignment="1">
      <alignment vertical="center"/>
    </xf>
    <xf numFmtId="0" fontId="8" fillId="10" borderId="0" xfId="6" applyFont="1" applyFill="1" applyBorder="1" applyAlignment="1">
      <alignment horizontal="left" vertical="center"/>
    </xf>
    <xf numFmtId="0" fontId="12" fillId="0" borderId="17" xfId="6" applyFont="1" applyFill="1" applyBorder="1" applyAlignment="1">
      <alignment horizontal="right" vertical="center"/>
    </xf>
    <xf numFmtId="9" fontId="12" fillId="0" borderId="17" xfId="8" applyNumberFormat="1" applyFont="1" applyFill="1" applyBorder="1" applyAlignment="1">
      <alignment horizontal="right" vertical="center"/>
    </xf>
    <xf numFmtId="164" fontId="8" fillId="10" borderId="19" xfId="8" applyNumberFormat="1" applyFont="1" applyFill="1" applyBorder="1" applyAlignment="1">
      <alignment vertical="center"/>
    </xf>
    <xf numFmtId="9" fontId="8" fillId="10" borderId="19" xfId="7" applyNumberFormat="1" applyFont="1" applyFill="1" applyBorder="1" applyAlignment="1">
      <alignment horizontal="right" vertical="center"/>
    </xf>
    <xf numFmtId="0" fontId="8" fillId="10" borderId="6" xfId="6" applyFont="1" applyFill="1" applyBorder="1" applyAlignment="1">
      <alignment vertical="center"/>
    </xf>
    <xf numFmtId="0" fontId="17" fillId="10" borderId="0" xfId="6" applyFont="1" applyFill="1" applyBorder="1" applyAlignment="1">
      <alignment horizontal="center" vertical="center"/>
    </xf>
    <xf numFmtId="0" fontId="17" fillId="10" borderId="7" xfId="6" applyFont="1" applyFill="1" applyBorder="1" applyAlignment="1">
      <alignment horizontal="right" vertical="center"/>
    </xf>
    <xf numFmtId="0" fontId="8" fillId="10" borderId="21" xfId="6" applyFont="1" applyFill="1" applyBorder="1" applyAlignment="1">
      <alignment horizontal="center" vertical="center"/>
    </xf>
    <xf numFmtId="164" fontId="8" fillId="10" borderId="22" xfId="7" applyNumberFormat="1" applyFont="1" applyFill="1" applyBorder="1" applyAlignment="1">
      <alignment horizontal="right" vertical="center"/>
    </xf>
    <xf numFmtId="0" fontId="24" fillId="2" borderId="6" xfId="6" applyFont="1" applyFill="1" applyBorder="1" applyAlignment="1">
      <alignment vertical="center"/>
    </xf>
    <xf numFmtId="0" fontId="24" fillId="2" borderId="8" xfId="6" applyFont="1" applyFill="1" applyBorder="1" applyAlignment="1">
      <alignment vertical="center"/>
    </xf>
    <xf numFmtId="0" fontId="12" fillId="3" borderId="0" xfId="6" applyFont="1" applyFill="1" applyBorder="1" applyAlignment="1">
      <alignment vertical="center"/>
    </xf>
    <xf numFmtId="3" fontId="12" fillId="3" borderId="0" xfId="6" applyNumberFormat="1" applyFont="1" applyFill="1" applyBorder="1" applyAlignment="1">
      <alignment horizontal="center" vertical="center"/>
    </xf>
    <xf numFmtId="3" fontId="12" fillId="3" borderId="23" xfId="6" applyNumberFormat="1" applyFont="1" applyFill="1" applyBorder="1" applyAlignment="1">
      <alignment horizontal="center" vertical="center"/>
    </xf>
    <xf numFmtId="0" fontId="12" fillId="2" borderId="0" xfId="6" applyFont="1" applyFill="1" applyAlignment="1">
      <alignment vertical="top"/>
    </xf>
    <xf numFmtId="0" fontId="8" fillId="2" borderId="0" xfId="6" applyFont="1" applyFill="1" applyAlignment="1">
      <alignment wrapText="1"/>
    </xf>
    <xf numFmtId="0" fontId="12" fillId="3" borderId="0" xfId="6" applyFont="1" applyFill="1" applyBorder="1" applyAlignment="1">
      <alignment horizontal="right" vertical="center"/>
    </xf>
    <xf numFmtId="0" fontId="12" fillId="2" borderId="0" xfId="6" applyFont="1" applyFill="1" applyAlignment="1">
      <alignment horizontal="center" vertical="center"/>
    </xf>
    <xf numFmtId="0" fontId="12" fillId="2" borderId="0" xfId="6" applyFont="1" applyFill="1" applyAlignment="1">
      <alignment horizontal="center"/>
    </xf>
    <xf numFmtId="1" fontId="8" fillId="10" borderId="19" xfId="6" applyNumberFormat="1" applyFont="1" applyFill="1" applyBorder="1" applyAlignment="1">
      <alignment horizontal="center" vertical="center"/>
    </xf>
    <xf numFmtId="0" fontId="8" fillId="10" borderId="0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0" fontId="8" fillId="10" borderId="19" xfId="6" applyFont="1" applyFill="1" applyBorder="1" applyAlignment="1">
      <alignment horizontal="center" vertical="center"/>
    </xf>
    <xf numFmtId="0" fontId="17" fillId="2" borderId="0" xfId="6" applyFont="1" applyFill="1" applyBorder="1" applyAlignment="1">
      <alignment horizontal="center"/>
    </xf>
    <xf numFmtId="0" fontId="12" fillId="2" borderId="0" xfId="6" applyFont="1" applyFill="1" applyBorder="1" applyAlignment="1">
      <alignment horizontal="right" vertical="center"/>
    </xf>
    <xf numFmtId="164" fontId="12" fillId="7" borderId="14" xfId="7" applyNumberFormat="1" applyFont="1" applyFill="1" applyBorder="1" applyAlignment="1">
      <alignment horizontal="center" vertical="center"/>
    </xf>
    <xf numFmtId="164" fontId="17" fillId="10" borderId="24" xfId="7" applyNumberFormat="1" applyFont="1" applyFill="1" applyBorder="1" applyAlignment="1">
      <alignment horizontal="center" vertical="center"/>
    </xf>
    <xf numFmtId="0" fontId="8" fillId="10" borderId="19" xfId="6" applyFont="1" applyFill="1" applyBorder="1" applyAlignment="1">
      <alignment horizontal="center" vertical="center"/>
    </xf>
    <xf numFmtId="0" fontId="6" fillId="11" borderId="0" xfId="6" applyFont="1" applyFill="1" applyBorder="1" applyAlignment="1" applyProtection="1">
      <alignment horizontal="center" vertical="center"/>
      <protection hidden="1"/>
    </xf>
    <xf numFmtId="0" fontId="1" fillId="2" borderId="0" xfId="6" applyFill="1" applyAlignment="1">
      <alignment horizontal="center"/>
    </xf>
    <xf numFmtId="0" fontId="9" fillId="0" borderId="0" xfId="6" applyFont="1" applyFill="1" applyBorder="1" applyAlignment="1" applyProtection="1">
      <alignment horizontal="center" vertical="center"/>
      <protection hidden="1"/>
    </xf>
    <xf numFmtId="0" fontId="13" fillId="8" borderId="0" xfId="6" applyFont="1" applyFill="1" applyBorder="1" applyAlignment="1">
      <alignment horizontal="left" vertical="center" wrapText="1"/>
    </xf>
    <xf numFmtId="0" fontId="19" fillId="2" borderId="0" xfId="6" applyFont="1" applyFill="1" applyAlignment="1">
      <alignment horizontal="right"/>
    </xf>
    <xf numFmtId="0" fontId="17" fillId="2" borderId="0" xfId="6" applyFont="1" applyFill="1" applyBorder="1" applyAlignment="1">
      <alignment horizontal="center"/>
    </xf>
    <xf numFmtId="0" fontId="21" fillId="2" borderId="0" xfId="6" applyFont="1" applyFill="1" applyAlignment="1">
      <alignment horizontal="center" vertical="center"/>
    </xf>
    <xf numFmtId="0" fontId="8" fillId="10" borderId="0" xfId="6" applyFont="1" applyFill="1" applyBorder="1" applyAlignment="1">
      <alignment horizontal="center" vertical="center"/>
    </xf>
    <xf numFmtId="0" fontId="8" fillId="10" borderId="25" xfId="6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0" fontId="8" fillId="5" borderId="0" xfId="6" applyFont="1" applyFill="1" applyBorder="1" applyAlignment="1">
      <alignment horizontal="center" vertical="center"/>
    </xf>
    <xf numFmtId="0" fontId="8" fillId="10" borderId="11" xfId="6" applyFont="1" applyFill="1" applyBorder="1" applyAlignment="1">
      <alignment horizontal="center" vertical="center"/>
    </xf>
    <xf numFmtId="0" fontId="8" fillId="10" borderId="12" xfId="6" applyFont="1" applyFill="1" applyBorder="1" applyAlignment="1">
      <alignment horizontal="center" vertical="center"/>
    </xf>
    <xf numFmtId="0" fontId="8" fillId="10" borderId="13" xfId="6" applyFont="1" applyFill="1" applyBorder="1" applyAlignment="1">
      <alignment horizontal="center" vertical="center" wrapText="1"/>
    </xf>
    <xf numFmtId="0" fontId="8" fillId="10" borderId="14" xfId="6" applyFont="1" applyFill="1" applyBorder="1" applyAlignment="1">
      <alignment horizontal="center" vertical="center"/>
    </xf>
  </cellXfs>
  <cellStyles count="12">
    <cellStyle name="Millares 2" xfId="1"/>
    <cellStyle name="Normal" xfId="0" builtinId="0"/>
    <cellStyle name="Normal 2" xfId="5"/>
    <cellStyle name="Normal 2 2" xfId="2"/>
    <cellStyle name="Normal 2 2 3" xfId="6"/>
    <cellStyle name="Normal 2 3 2" xfId="10"/>
    <cellStyle name="Porcentaje" xfId="9" builtinId="5"/>
    <cellStyle name="Porcentaje 10" xfId="7"/>
    <cellStyle name="Porcentaje 2" xfId="4"/>
    <cellStyle name="Porcentaje 3" xfId="3"/>
    <cellStyle name="Porcentaje 3 2" xfId="8"/>
    <cellStyle name="Porcentual 2 2" xfId="11"/>
  </cellStyles>
  <dxfs count="0"/>
  <tableStyles count="0" defaultTableStyle="TableStyleMedium2" defaultPivotStyle="PivotStyleLight16"/>
  <colors>
    <mruColors>
      <color rgb="FF3054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2018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332675007142049"/>
          <c:y val="0.20144626366712937"/>
          <c:w val="0.84099426150829071"/>
          <c:h val="0.6482920969625301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-2.4461953387825393E-3"/>
                  <c:y val="-0.221362974755090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9361403381752457E-4"/>
                  <c:y val="-0.2553018794948402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7409101605024785E-3"/>
                  <c:y val="-0.3057446136656221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7434041807366302E-3"/>
                  <c:y val="-0.3298316915923046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8.597885308096261E-5"/>
                  <c:y val="-0.3289749382003262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4.0377738070918982E-3"/>
                  <c:y val="-0.3351819984043258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7952480782669461E-3"/>
                  <c:y val="-0.2724535995500562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1.0344618872326493E-4"/>
                  <c:y val="-0.2555853955755530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1.0249124554884019E-16"/>
                  <c:y val="-0.2974071991001125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9"/>
              <c:layout>
                <c:manualLayout>
                  <c:x val="0"/>
                  <c:y val="-0.298303164885760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0"/>
                  <c:y val="-0.3358318283609044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#,##0</c:formatCode>
                <c:ptCount val="12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55764328"/>
        <c:axId val="255764720"/>
      </c:barChart>
      <c:catAx>
        <c:axId val="25576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5764720"/>
        <c:crosses val="autoZero"/>
        <c:auto val="1"/>
        <c:lblAlgn val="ctr"/>
        <c:lblOffset val="100"/>
        <c:noMultiLvlLbl val="0"/>
      </c:catAx>
      <c:valAx>
        <c:axId val="255764720"/>
        <c:scaling>
          <c:orientation val="minMax"/>
          <c:max val="4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255764328"/>
        <c:crosses val="autoZero"/>
        <c:crossBetween val="between"/>
        <c:majorUnit val="50"/>
      </c:valAx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38537618122670997"/>
          <c:y val="0.18520168155374275"/>
          <c:w val="0.60824287350065431"/>
          <c:h val="0.67777428126487704"/>
        </c:manualLayout>
      </c:layout>
      <c:barChart>
        <c:barDir val="bar"/>
        <c:grouping val="clustered"/>
        <c:varyColors val="0"/>
        <c:ser>
          <c:idx val="0"/>
          <c:order val="0"/>
          <c:spPr>
            <a:ln>
              <a:solidFill>
                <a:sysClr val="windowText" lastClr="000000"/>
              </a:solidFill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3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4"/>
            <c:invertIfNegative val="0"/>
            <c:bubble3D val="0"/>
            <c:spPr>
              <a:solidFill>
                <a:srgbClr val="92D050"/>
              </a:solidFill>
              <a:ln>
                <a:solidFill>
                  <a:sysClr val="windowText" lastClr="000000"/>
                </a:solidFill>
              </a:ln>
            </c:spPr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ysClr val="windowText" lastClr="000000"/>
                </a:solidFill>
              </a:ln>
            </c:spPr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 panose="020B0604020202020204" pitchFamily="34" charset="0"/>
                    <a:ea typeface="Calibri"/>
                    <a:cs typeface="Arial" panose="020B0604020202020204" pitchFamily="34" charset="0"/>
                  </a:defRPr>
                </a:pPr>
                <a:endParaRPr lang="es-PE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100'!$B$59:$D$64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100'!$I$59:$I$64</c:f>
              <c:numCache>
                <c:formatCode>0.0%</c:formatCode>
                <c:ptCount val="6"/>
                <c:pt idx="0">
                  <c:v>3.5886448848419926E-2</c:v>
                </c:pt>
                <c:pt idx="1">
                  <c:v>0.22978039635779324</c:v>
                </c:pt>
                <c:pt idx="2">
                  <c:v>0.20674879485806105</c:v>
                </c:pt>
                <c:pt idx="3">
                  <c:v>0.34065345474022496</c:v>
                </c:pt>
                <c:pt idx="4">
                  <c:v>4.6598821638993038E-2</c:v>
                </c:pt>
                <c:pt idx="5">
                  <c:v>0.14033208355650775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55255976"/>
        <c:axId val="255256368"/>
      </c:barChart>
      <c:catAx>
        <c:axId val="25525597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255256368"/>
        <c:crosses val="autoZero"/>
        <c:auto val="1"/>
        <c:lblAlgn val="ctr"/>
        <c:lblOffset val="50"/>
        <c:noMultiLvlLbl val="0"/>
      </c:catAx>
      <c:valAx>
        <c:axId val="255256368"/>
        <c:scaling>
          <c:orientation val="minMax"/>
        </c:scaling>
        <c:delete val="1"/>
        <c:axPos val="b"/>
        <c:numFmt formatCode="0%" sourceLinked="0"/>
        <c:majorTickMark val="out"/>
        <c:minorTickMark val="none"/>
        <c:tickLblPos val="nextTo"/>
        <c:crossAx val="255255976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solidFill>
      <a:schemeClr val="tx2">
        <a:lumMod val="20000"/>
        <a:lumOff val="80000"/>
      </a:schemeClr>
    </a:solidFill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033289571139412"/>
          <c:y val="0.198280401148675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100'!$P$30,'Chat 100'!$S$30)</c:f>
              <c:numCache>
                <c:formatCode>General</c:formatCode>
                <c:ptCount val="2"/>
                <c:pt idx="0">
                  <c:v>312</c:v>
                </c:pt>
                <c:pt idx="1">
                  <c:v>1555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6.9925931247119918E-2"/>
                  <c:y val="0.16413292527295659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0.14916181318497609"/>
                  <c:y val="2.0763678791212568E-2"/>
                </c:manualLayout>
              </c:layout>
              <c:tx>
                <c:rich>
                  <a:bodyPr/>
                  <a:lstStyle/>
                  <a:p>
                    <a:fld id="{F19D7E11-7F02-4440-9F92-D2A0F865DFAB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55D062DF-1ACB-44B6-9A4D-9856382E591F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100'!$E$58:$G$58</c:f>
              <c:strCache>
                <c:ptCount val="3"/>
                <c:pt idx="0">
                  <c:v>Mujer</c:v>
                </c:pt>
                <c:pt idx="1">
                  <c:v>Hombre</c:v>
                </c:pt>
                <c:pt idx="2">
                  <c:v>S/D</c:v>
                </c:pt>
              </c:strCache>
            </c:strRef>
          </c:cat>
          <c:val>
            <c:numRef>
              <c:f>'Chat 100'!$E$65:$G$65</c:f>
              <c:numCache>
                <c:formatCode>#,##0</c:formatCode>
                <c:ptCount val="3"/>
                <c:pt idx="0">
                  <c:v>1444</c:v>
                </c:pt>
                <c:pt idx="1">
                  <c:v>423</c:v>
                </c:pt>
                <c:pt idx="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</c:dPt>
          <c:dPt>
            <c:idx val="3"/>
            <c:bubble3D val="0"/>
          </c:dPt>
          <c:dPt>
            <c:idx val="4"/>
            <c:bubble3D val="0"/>
          </c:dPt>
          <c:dLbls>
            <c:dLbl>
              <c:idx val="0"/>
              <c:layout>
                <c:manualLayout>
                  <c:x val="-0.31218543992095477"/>
                  <c:y val="-7.4706448390947408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1397727448165136"/>
                      <c:h val="0.24642555792522902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5.5315936681436272E-2"/>
                  <c:y val="-6.2615023287025035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285708372169098"/>
                      <c:h val="0.25441101892937373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3.1575013251406193E-3"/>
                  <c:y val="-8.832293556038352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28932322624139"/>
                      <c:h val="0.22528563424200349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25599551340472149"/>
                  <c:y val="3.6108241088863721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770625878066476"/>
                      <c:h val="0.18189680182664178"/>
                    </c:manualLayout>
                  </c15:layout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"/>
                  <c:y val="-7.973785210136888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100'!$I$71:$N$75</c:f>
              <c:multiLvlStrCache>
                <c:ptCount val="5"/>
                <c:lvl>
                  <c:pt idx="0">
                    <c:v>57</c:v>
                  </c:pt>
                  <c:pt idx="1">
                    <c:v>0</c:v>
                  </c:pt>
                  <c:pt idx="2">
                    <c:v>728</c:v>
                  </c:pt>
                  <c:pt idx="3">
                    <c:v>566</c:v>
                  </c:pt>
                  <c:pt idx="4">
                    <c:v>516</c:v>
                  </c:pt>
                </c:lvl>
                <c:lvl>
                  <c:pt idx="0">
                    <c:v>Derivación al CEM</c:v>
                  </c:pt>
                  <c:pt idx="1">
                    <c:v>Derivación al SAU</c:v>
                  </c:pt>
                  <c:pt idx="2">
                    <c:v>Orientación psicologica</c:v>
                  </c:pt>
                  <c:pt idx="3">
                    <c:v>Información general</c:v>
                  </c:pt>
                  <c:pt idx="4">
                    <c:v>Referencia al CEM</c:v>
                  </c:pt>
                </c:lvl>
              </c:multiLvlStrCache>
            </c:multiLvlStrRef>
          </c:cat>
          <c:val>
            <c:numRef>
              <c:f>'Chat 100'!$N$71:$N$75</c:f>
              <c:numCache>
                <c:formatCode>General</c:formatCode>
                <c:ptCount val="5"/>
                <c:pt idx="0">
                  <c:v>57</c:v>
                </c:pt>
                <c:pt idx="1">
                  <c:v>0</c:v>
                </c:pt>
                <c:pt idx="2">
                  <c:v>728</c:v>
                </c:pt>
                <c:pt idx="3">
                  <c:v>566</c:v>
                </c:pt>
                <c:pt idx="4">
                  <c:v>516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3171371671926223"/>
          <c:w val="0.72199425308803222"/>
          <c:h val="0.5760944473380516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100'!$D$125</c:f>
              <c:strCache>
                <c:ptCount val="1"/>
                <c:pt idx="0">
                  <c:v>2017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6.530009578186613E-2"/>
                  <c:y val="-6.461104813260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9201278750108841E-2"/>
                  <c:y val="-5.47962049490895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164430166226694E-2"/>
                  <c:y val="2.822579748990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100'!$D$126:$D$137</c:f>
              <c:numCache>
                <c:formatCode>#,##0</c:formatCode>
                <c:ptCount val="6"/>
                <c:pt idx="0">
                  <c:v>211</c:v>
                </c:pt>
                <c:pt idx="1">
                  <c:v>254</c:v>
                </c:pt>
                <c:pt idx="2">
                  <c:v>299</c:v>
                </c:pt>
                <c:pt idx="3">
                  <c:v>403</c:v>
                </c:pt>
                <c:pt idx="4">
                  <c:v>330</c:v>
                </c:pt>
                <c:pt idx="5">
                  <c:v>367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'Chat 100'!$E$125</c:f>
              <c:strCache>
                <c:ptCount val="1"/>
                <c:pt idx="0">
                  <c:v>2018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6.4808000895622622E-2"/>
                  <c:y val="-4.036221797563718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8459653443793511E-2"/>
                  <c:y val="1.24840426075145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100'!$E$126:$E$133</c:f>
              <c:numCache>
                <c:formatCode>#,##0</c:formatCode>
                <c:ptCount val="6"/>
                <c:pt idx="0">
                  <c:v>211</c:v>
                </c:pt>
                <c:pt idx="1">
                  <c:v>248</c:v>
                </c:pt>
                <c:pt idx="2">
                  <c:v>301</c:v>
                </c:pt>
                <c:pt idx="3">
                  <c:v>372</c:v>
                </c:pt>
                <c:pt idx="4">
                  <c:v>374</c:v>
                </c:pt>
                <c:pt idx="5">
                  <c:v>361</c:v>
                </c:pt>
              </c:numCache>
            </c:numRef>
          </c:val>
          <c:smooth val="0"/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55258328"/>
        <c:axId val="255258720"/>
      </c:lineChart>
      <c:catAx>
        <c:axId val="255258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5258720"/>
        <c:crosses val="autoZero"/>
        <c:auto val="1"/>
        <c:lblAlgn val="ctr"/>
        <c:lblOffset val="100"/>
        <c:noMultiLvlLbl val="0"/>
      </c:catAx>
      <c:valAx>
        <c:axId val="255258720"/>
        <c:scaling>
          <c:orientation val="minMax"/>
          <c:max val="500"/>
          <c:min val="100"/>
        </c:scaling>
        <c:delete val="0"/>
        <c:axPos val="l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255258328"/>
        <c:crosses val="autoZero"/>
        <c:crossBetween val="between"/>
        <c:majorUnit val="50"/>
      </c:valAx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3.png"/><Relationship Id="rId13" Type="http://schemas.openxmlformats.org/officeDocument/2006/relationships/image" Target="../media/image6.jpeg"/><Relationship Id="rId3" Type="http://schemas.microsoft.com/office/2007/relationships/hdphoto" Target="../media/hdphoto1.wdp"/><Relationship Id="rId7" Type="http://schemas.microsoft.com/office/2007/relationships/hdphoto" Target="../media/hdphoto2.wdp"/><Relationship Id="rId12" Type="http://schemas.openxmlformats.org/officeDocument/2006/relationships/chart" Target="../charts/chart6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image" Target="../media/image2.png"/><Relationship Id="rId11" Type="http://schemas.openxmlformats.org/officeDocument/2006/relationships/chart" Target="../charts/chart5.xml"/><Relationship Id="rId5" Type="http://schemas.openxmlformats.org/officeDocument/2006/relationships/chart" Target="../charts/chart3.xml"/><Relationship Id="rId15" Type="http://schemas.microsoft.com/office/2007/relationships/hdphoto" Target="../media/hdphoto4.wdp"/><Relationship Id="rId10" Type="http://schemas.openxmlformats.org/officeDocument/2006/relationships/chart" Target="../charts/chart4.xml"/><Relationship Id="rId4" Type="http://schemas.openxmlformats.org/officeDocument/2006/relationships/chart" Target="../charts/chart2.xml"/><Relationship Id="rId9" Type="http://schemas.microsoft.com/office/2007/relationships/hdphoto" Target="../media/hdphoto3.wdp"/><Relationship Id="rId14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23106</xdr:colOff>
      <xdr:row>11</xdr:row>
      <xdr:rowOff>16354</xdr:rowOff>
    </xdr:from>
    <xdr:to>
      <xdr:col>18</xdr:col>
      <xdr:colOff>21265</xdr:colOff>
      <xdr:row>25</xdr:row>
      <xdr:rowOff>25339</xdr:rowOff>
    </xdr:to>
    <xdr:graphicFrame macro="">
      <xdr:nvGraphicFramePr>
        <xdr:cNvPr id="2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76201</xdr:colOff>
      <xdr:row>27</xdr:row>
      <xdr:rowOff>34926</xdr:rowOff>
    </xdr:from>
    <xdr:to>
      <xdr:col>9</xdr:col>
      <xdr:colOff>107830</xdr:colOff>
      <xdr:row>31</xdr:row>
      <xdr:rowOff>111125</xdr:rowOff>
    </xdr:to>
    <xdr:sp macro="" textlink="">
      <xdr:nvSpPr>
        <xdr:cNvPr id="3" name="4 Rectángulo"/>
        <xdr:cNvSpPr/>
      </xdr:nvSpPr>
      <xdr:spPr>
        <a:xfrm>
          <a:off x="133351" y="5207001"/>
          <a:ext cx="4060704" cy="75247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9</xdr:col>
      <xdr:colOff>192079</xdr:colOff>
      <xdr:row>27</xdr:row>
      <xdr:rowOff>43392</xdr:rowOff>
    </xdr:from>
    <xdr:ext cx="643286" cy="666490"/>
    <xdr:pic>
      <xdr:nvPicPr>
        <xdr:cNvPr id="4" name="6 Imagen" descr="Chat_Icon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8304" y="5215467"/>
          <a:ext cx="643286" cy="666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19049</xdr:colOff>
      <xdr:row>26</xdr:row>
      <xdr:rowOff>119592</xdr:rowOff>
    </xdr:from>
    <xdr:to>
      <xdr:col>20</xdr:col>
      <xdr:colOff>718868</xdr:colOff>
      <xdr:row>32</xdr:row>
      <xdr:rowOff>15876</xdr:rowOff>
    </xdr:to>
    <xdr:sp macro="" textlink="">
      <xdr:nvSpPr>
        <xdr:cNvPr id="5" name="9 Rectángulo redondeado"/>
        <xdr:cNvSpPr/>
      </xdr:nvSpPr>
      <xdr:spPr>
        <a:xfrm>
          <a:off x="76199" y="5082117"/>
          <a:ext cx="9253269" cy="953559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18</xdr:col>
      <xdr:colOff>44930</xdr:colOff>
      <xdr:row>11</xdr:row>
      <xdr:rowOff>17972</xdr:rowOff>
    </xdr:from>
    <xdr:to>
      <xdr:col>20</xdr:col>
      <xdr:colOff>503209</xdr:colOff>
      <xdr:row>25</xdr:row>
      <xdr:rowOff>26958</xdr:rowOff>
    </xdr:to>
    <xdr:sp macro="" textlink="">
      <xdr:nvSpPr>
        <xdr:cNvPr id="6" name="10 Rectángulo redondeado"/>
        <xdr:cNvSpPr/>
      </xdr:nvSpPr>
      <xdr:spPr>
        <a:xfrm>
          <a:off x="7664930" y="2122997"/>
          <a:ext cx="1648904" cy="2675986"/>
        </a:xfrm>
        <a:prstGeom prst="roundRect">
          <a:avLst/>
        </a:prstGeom>
        <a:solidFill>
          <a:schemeClr val="bg2"/>
        </a:solidFill>
        <a:ln w="19050">
          <a:solidFill>
            <a:schemeClr val="accent5">
              <a:lumMod val="50000"/>
            </a:schemeClr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215660</xdr:colOff>
      <xdr:row>56</xdr:row>
      <xdr:rowOff>8986</xdr:rowOff>
    </xdr:from>
    <xdr:to>
      <xdr:col>21</xdr:col>
      <xdr:colOff>0</xdr:colOff>
      <xdr:row>67</xdr:row>
      <xdr:rowOff>77281</xdr:rowOff>
    </xdr:to>
    <xdr:graphicFrame macro="">
      <xdr:nvGraphicFramePr>
        <xdr:cNvPr id="7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98845</xdr:colOff>
      <xdr:row>16</xdr:row>
      <xdr:rowOff>17972</xdr:rowOff>
    </xdr:from>
    <xdr:to>
      <xdr:col>20</xdr:col>
      <xdr:colOff>424790</xdr:colOff>
      <xdr:row>24</xdr:row>
      <xdr:rowOff>62902</xdr:rowOff>
    </xdr:to>
    <xdr:sp macro="" textlink="">
      <xdr:nvSpPr>
        <xdr:cNvPr id="8" name="19 CuadroTexto"/>
        <xdr:cNvSpPr txBox="1"/>
      </xdr:nvSpPr>
      <xdr:spPr>
        <a:xfrm>
          <a:off x="7718845" y="3075497"/>
          <a:ext cx="1516570" cy="156893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De enero a junio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1 867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latin typeface="Arial" panose="020B0604020202020204" pitchFamily="34" charset="0"/>
              <a:cs typeface="Arial" panose="020B0604020202020204" pitchFamily="34" charset="0"/>
            </a:rPr>
            <a:t>junio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69 </a:t>
          </a:r>
          <a:r>
            <a:rPr lang="es-PE" sz="1000" b="0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es-PE" sz="1000" b="0" i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in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gresos al chat que no ha tenido interacción con el/la moderador/a.</a:t>
          </a:r>
        </a:p>
        <a:p>
          <a:pPr algn="l"/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En promedio hay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15 </a:t>
          </a:r>
          <a:r>
            <a:rPr lang="es-PE" sz="1000" b="0" i="1" baseline="0">
              <a:latin typeface="Arial" panose="020B0604020202020204" pitchFamily="34" charset="0"/>
              <a:cs typeface="Arial" panose="020B0604020202020204" pitchFamily="34" charset="0"/>
            </a:rPr>
            <a:t>consultas chat por día.</a:t>
          </a:r>
          <a:endParaRPr lang="es-PE" sz="1000" b="0" i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45</xdr:row>
      <xdr:rowOff>145430</xdr:rowOff>
    </xdr:from>
    <xdr:to>
      <xdr:col>8</xdr:col>
      <xdr:colOff>233631</xdr:colOff>
      <xdr:row>54</xdr:row>
      <xdr:rowOff>9525</xdr:rowOff>
    </xdr:to>
    <xdr:graphicFrame macro="">
      <xdr:nvGraphicFramePr>
        <xdr:cNvPr id="9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oneCellAnchor>
    <xdr:from>
      <xdr:col>19</xdr:col>
      <xdr:colOff>123286</xdr:colOff>
      <xdr:row>12</xdr:row>
      <xdr:rowOff>171952</xdr:rowOff>
    </xdr:from>
    <xdr:ext cx="901700" cy="300492"/>
    <xdr:pic>
      <xdr:nvPicPr>
        <xdr:cNvPr id="10" name="3 Imagen" descr="chat 100.bmp"/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BEBA8EAE-BF5A-486C-A8C5-ECC9F3942E4B}">
              <a14:imgProps xmlns:a14="http://schemas.microsoft.com/office/drawing/2010/main">
                <a14:imgLayer r:embed="rId7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8400511" y="2467477"/>
          <a:ext cx="901700" cy="300492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oneCellAnchor>
  <xdr:oneCellAnchor>
    <xdr:from>
      <xdr:col>18</xdr:col>
      <xdr:colOff>146966</xdr:colOff>
      <xdr:row>11</xdr:row>
      <xdr:rowOff>134274</xdr:rowOff>
    </xdr:from>
    <xdr:ext cx="634801" cy="666365"/>
    <xdr:pic>
      <xdr:nvPicPr>
        <xdr:cNvPr id="11" name="5 Imagen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BEBA8EAE-BF5A-486C-A8C5-ECC9F3942E4B}">
              <a14:imgProps xmlns:a14="http://schemas.microsoft.com/office/drawing/2010/main">
                <a14:imgLayer r:embed="rId9">
                  <a14:imgEffect>
                    <a14:backgroundRemoval t="0" b="100000" l="0" r="100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766966" y="2239299"/>
          <a:ext cx="634801" cy="666365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</xdr:spPr>
    </xdr:pic>
    <xdr:clientData/>
  </xdr:oneCellAnchor>
  <xdr:twoCellAnchor>
    <xdr:from>
      <xdr:col>9</xdr:col>
      <xdr:colOff>5633</xdr:colOff>
      <xdr:row>55</xdr:row>
      <xdr:rowOff>217458</xdr:rowOff>
    </xdr:from>
    <xdr:to>
      <xdr:col>16</xdr:col>
      <xdr:colOff>179179</xdr:colOff>
      <xdr:row>66</xdr:row>
      <xdr:rowOff>76200</xdr:rowOff>
    </xdr:to>
    <xdr:graphicFrame macro="">
      <xdr:nvGraphicFramePr>
        <xdr:cNvPr id="12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16</xdr:col>
      <xdr:colOff>76020</xdr:colOff>
      <xdr:row>68</xdr:row>
      <xdr:rowOff>78716</xdr:rowOff>
    </xdr:from>
    <xdr:to>
      <xdr:col>20</xdr:col>
      <xdr:colOff>517765</xdr:colOff>
      <xdr:row>78</xdr:row>
      <xdr:rowOff>19050</xdr:rowOff>
    </xdr:to>
    <xdr:graphicFrame macro="">
      <xdr:nvGraphicFramePr>
        <xdr:cNvPr id="13" name="3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6</xdr:col>
      <xdr:colOff>161926</xdr:colOff>
      <xdr:row>122</xdr:row>
      <xdr:rowOff>28575</xdr:rowOff>
    </xdr:from>
    <xdr:to>
      <xdr:col>16</xdr:col>
      <xdr:colOff>523876</xdr:colOff>
      <xdr:row>141</xdr:row>
      <xdr:rowOff>190500</xdr:rowOff>
    </xdr:to>
    <xdr:graphicFrame macro="">
      <xdr:nvGraphicFramePr>
        <xdr:cNvPr id="14" name="Gráfico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262746</xdr:colOff>
      <xdr:row>1</xdr:row>
      <xdr:rowOff>67752</xdr:rowOff>
    </xdr:from>
    <xdr:to>
      <xdr:col>19</xdr:col>
      <xdr:colOff>312708</xdr:colOff>
      <xdr:row>1</xdr:row>
      <xdr:rowOff>334452</xdr:rowOff>
    </xdr:to>
    <xdr:sp macro="" textlink="">
      <xdr:nvSpPr>
        <xdr:cNvPr id="15" name="Rectángulo 14"/>
        <xdr:cNvSpPr/>
      </xdr:nvSpPr>
      <xdr:spPr>
        <a:xfrm>
          <a:off x="3472671" y="182052"/>
          <a:ext cx="5117262" cy="266700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4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Contra la Violencia Familiar y Sexual</a:t>
          </a:r>
          <a:endParaRPr lang="es-PE" sz="1400" b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28575</xdr:colOff>
      <xdr:row>0</xdr:row>
      <xdr:rowOff>66675</xdr:rowOff>
    </xdr:from>
    <xdr:to>
      <xdr:col>6</xdr:col>
      <xdr:colOff>15275</xdr:colOff>
      <xdr:row>1</xdr:row>
      <xdr:rowOff>438950</xdr:rowOff>
    </xdr:to>
    <xdr:pic>
      <xdr:nvPicPr>
        <xdr:cNvPr id="16" name="Imagen 15" descr="C:\Users\OANGUL~1.PNC\AppData\Local\Temp\Logo MIMP Altas JPG-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66675"/>
          <a:ext cx="2768000" cy="486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352424</xdr:colOff>
      <xdr:row>87</xdr:row>
      <xdr:rowOff>66675</xdr:rowOff>
    </xdr:from>
    <xdr:to>
      <xdr:col>20</xdr:col>
      <xdr:colOff>457200</xdr:colOff>
      <xdr:row>89</xdr:row>
      <xdr:rowOff>9525</xdr:rowOff>
    </xdr:to>
    <xdr:sp macro="" textlink="">
      <xdr:nvSpPr>
        <xdr:cNvPr id="17" name="Text Box 1"/>
        <xdr:cNvSpPr txBox="1">
          <a:spLocks noChangeArrowheads="1"/>
        </xdr:cNvSpPr>
      </xdr:nvSpPr>
      <xdr:spPr bwMode="auto">
        <a:xfrm>
          <a:off x="4924424" y="15297150"/>
          <a:ext cx="4343401" cy="3714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junio 2018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11</xdr:col>
      <xdr:colOff>15108</xdr:colOff>
      <xdr:row>89</xdr:row>
      <xdr:rowOff>57150</xdr:rowOff>
    </xdr:from>
    <xdr:to>
      <xdr:col>21</xdr:col>
      <xdr:colOff>26500</xdr:colOff>
      <xdr:row>118</xdr:row>
      <xdr:rowOff>66675</xdr:rowOff>
    </xdr:to>
    <xdr:pic>
      <xdr:nvPicPr>
        <xdr:cNvPr id="18" name="Imagen 17"/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BEBA8EAE-BF5A-486C-A8C5-ECC9F3942E4B}">
              <a14:imgProps xmlns:a14="http://schemas.microsoft.com/office/drawing/2010/main">
                <a14:imgLayer r:embed="rId15">
                  <a14:imgEffect>
                    <a14:sharpenSoften amount="25000"/>
                  </a14:imgEffect>
                  <a14:imgEffect>
                    <a14:saturation sat="400000"/>
                  </a14:imgEffect>
                </a14:imgLayer>
              </a14:imgProps>
            </a:ext>
          </a:extLst>
        </a:blip>
        <a:srcRect l="39746" t="28614" r="29053" b="8507"/>
        <a:stretch/>
      </xdr:blipFill>
      <xdr:spPr>
        <a:xfrm>
          <a:off x="4587108" y="15716250"/>
          <a:ext cx="4764367" cy="5400675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0.12883</cdr:y>
    </cdr:from>
    <cdr:to>
      <cdr:x>1</cdr:x>
      <cdr:y>0.25829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677536" y="195425"/>
          <a:ext cx="1060577" cy="19638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0.17925</cdr:x>
      <cdr:y>0.02273</cdr:y>
    </cdr:from>
    <cdr:to>
      <cdr:x>0.90566</cdr:x>
      <cdr:y>0.24125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20504" y="55641"/>
          <a:ext cx="2919842" cy="534909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(Ene.</a:t>
          </a:r>
          <a:r>
            <a:rPr lang="es-PE" sz="1000" b="1" u="sng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- Jun.</a:t>
          </a:r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2018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2017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0,2%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s\AppData\Local\Temp\NUEVO%20CONSOLIDADO%20LINEA%20100%20EN%20ACCION%202012-tablamaestr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AI\CAI%20-%20HUGO\2014\MARZO\ESTAD&#205;STICAS%202012\CAI%20-%20Casos%20y%20Atenciones%202011%20DICIEMBR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GENARO\Estrategia%20Rural\Plantillas%202016%20Estrategia%20Rural\BASE%20ACCIONES%20MAYO\Para%20consolidar_acciones_mayo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-05\TRANSFER\CAI\CAI%20-%20HUGO\2014\MARZO\ESTAD&#205;STICAS%202012\CAI%20-%20Casos%20y%20Atenciones%202011%20DICIEMBR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>
        <row r="1">
          <cell r="B1" t="str">
            <v>Marca temporal</v>
          </cell>
          <cell r="D1" t="str">
            <v>2) Indicar el día en que se reporta el caso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V150"/>
  <sheetViews>
    <sheetView showGridLines="0" tabSelected="1" view="pageBreakPreview" zoomScaleNormal="90" zoomScaleSheetLayoutView="100" workbookViewId="0">
      <selection activeCell="J26" sqref="J26"/>
    </sheetView>
  </sheetViews>
  <sheetFormatPr baseColWidth="10" defaultColWidth="4.85546875" defaultRowHeight="15" x14ac:dyDescent="0.25"/>
  <cols>
    <col min="1" max="1" width="0.85546875" style="1" customWidth="1"/>
    <col min="2" max="2" width="7.28515625" style="1" customWidth="1"/>
    <col min="3" max="3" width="10.140625" style="1" customWidth="1"/>
    <col min="4" max="4" width="6.85546875" style="1" customWidth="1"/>
    <col min="5" max="5" width="7.7109375" style="1" customWidth="1"/>
    <col min="6" max="6" width="8.85546875" style="1" customWidth="1"/>
    <col min="7" max="7" width="6.42578125" style="1" customWidth="1"/>
    <col min="8" max="10" width="6.5703125" style="1" customWidth="1"/>
    <col min="11" max="11" width="0.7109375" style="1" customWidth="1"/>
    <col min="12" max="12" width="9.28515625" style="1" customWidth="1"/>
    <col min="13" max="13" width="0.85546875" style="1" customWidth="1"/>
    <col min="14" max="14" width="7.140625" style="1" customWidth="1"/>
    <col min="15" max="15" width="2" style="1" customWidth="1"/>
    <col min="16" max="16" width="7.5703125" style="1" customWidth="1"/>
    <col min="17" max="17" width="9.5703125" style="1" customWidth="1"/>
    <col min="18" max="18" width="9.28515625" style="1" customWidth="1"/>
    <col min="19" max="19" width="9.85546875" style="1" customWidth="1"/>
    <col min="20" max="20" width="8" style="1" customWidth="1"/>
    <col min="21" max="21" width="7.7109375" style="1" customWidth="1"/>
    <col min="22" max="22" width="0.7109375" style="1" customWidth="1"/>
    <col min="23" max="16384" width="4.85546875" style="1"/>
  </cols>
  <sheetData>
    <row r="1" spans="1:22" ht="9" customHeight="1" x14ac:dyDescent="0.25">
      <c r="J1" s="2"/>
      <c r="K1" s="2"/>
      <c r="L1" s="2"/>
      <c r="M1" s="2"/>
      <c r="N1" s="2"/>
      <c r="O1" s="2"/>
      <c r="P1" s="2"/>
      <c r="Q1" s="2"/>
    </row>
    <row r="2" spans="1:22" ht="38.25" customHeight="1" x14ac:dyDescent="0.2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ht="30" customHeight="1" x14ac:dyDescent="0.25">
      <c r="B3" s="187" t="s">
        <v>132</v>
      </c>
      <c r="C3" s="187"/>
      <c r="D3" s="187"/>
      <c r="E3" s="187"/>
      <c r="F3" s="187"/>
      <c r="G3" s="187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7"/>
      <c r="T3" s="187"/>
      <c r="U3" s="187"/>
      <c r="V3" s="188"/>
    </row>
    <row r="4" spans="1:22" s="2" customFormat="1" ht="4.5" customHeight="1" x14ac:dyDescent="0.25">
      <c r="A4" s="9"/>
      <c r="B4" s="187"/>
      <c r="C4" s="187"/>
      <c r="D4" s="187"/>
      <c r="E4" s="187"/>
      <c r="F4" s="187"/>
      <c r="G4" s="187"/>
      <c r="H4" s="187"/>
      <c r="I4" s="187"/>
      <c r="J4" s="187"/>
      <c r="K4" s="187"/>
      <c r="L4" s="187"/>
      <c r="M4" s="187"/>
      <c r="N4" s="187"/>
      <c r="O4" s="187"/>
      <c r="P4" s="187"/>
      <c r="Q4" s="187"/>
      <c r="R4" s="187"/>
      <c r="S4" s="187"/>
      <c r="T4" s="187"/>
      <c r="U4" s="187"/>
      <c r="V4" s="188"/>
    </row>
    <row r="5" spans="1:22" s="8" customFormat="1" ht="20.25" customHeight="1" x14ac:dyDescent="0.25">
      <c r="B5" s="189" t="s">
        <v>142</v>
      </c>
      <c r="C5" s="189"/>
      <c r="D5" s="189"/>
      <c r="E5" s="189"/>
      <c r="F5" s="189"/>
      <c r="G5" s="189"/>
      <c r="H5" s="189"/>
      <c r="I5" s="189"/>
      <c r="J5" s="189"/>
      <c r="K5" s="189"/>
      <c r="L5" s="189"/>
      <c r="M5" s="189"/>
      <c r="N5" s="189"/>
      <c r="O5" s="189"/>
      <c r="P5" s="189"/>
      <c r="Q5" s="189"/>
      <c r="R5" s="189"/>
      <c r="S5" s="189"/>
      <c r="T5" s="189"/>
      <c r="U5" s="189"/>
    </row>
    <row r="6" spans="1:22" s="2" customFormat="1" ht="4.5" customHeight="1" x14ac:dyDescent="0.25">
      <c r="B6" s="10"/>
      <c r="C6" s="10"/>
      <c r="D6" s="10"/>
      <c r="E6" s="10"/>
      <c r="F6" s="10"/>
      <c r="G6" s="11"/>
      <c r="H6" s="10"/>
      <c r="I6" s="10"/>
      <c r="J6" s="10"/>
      <c r="K6" s="10"/>
      <c r="L6" s="10"/>
      <c r="M6" s="10"/>
      <c r="N6" s="10"/>
      <c r="O6" s="10"/>
      <c r="P6" s="10"/>
      <c r="Q6" s="12"/>
      <c r="R6" s="10"/>
      <c r="S6" s="10"/>
      <c r="T6" s="10"/>
      <c r="U6" s="10"/>
    </row>
    <row r="7" spans="1:22" ht="15" customHeight="1" x14ac:dyDescent="0.25">
      <c r="A7" s="5"/>
      <c r="B7" s="190" t="s">
        <v>0</v>
      </c>
      <c r="C7" s="190"/>
      <c r="D7" s="190"/>
      <c r="E7" s="190"/>
      <c r="F7" s="190"/>
      <c r="G7" s="190"/>
      <c r="H7" s="190"/>
      <c r="I7" s="190"/>
      <c r="J7" s="190"/>
      <c r="K7" s="190"/>
      <c r="L7" s="190"/>
      <c r="M7" s="190"/>
      <c r="N7" s="190"/>
      <c r="O7" s="190"/>
      <c r="P7" s="190"/>
      <c r="Q7" s="190"/>
      <c r="R7" s="190"/>
      <c r="S7" s="190"/>
      <c r="T7" s="190"/>
      <c r="U7" s="190"/>
    </row>
    <row r="8" spans="1:22" ht="23.25" customHeight="1" x14ac:dyDescent="0.25">
      <c r="A8" s="5"/>
      <c r="B8" s="190"/>
      <c r="C8" s="190"/>
      <c r="D8" s="190"/>
      <c r="E8" s="190"/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190"/>
      <c r="S8" s="190"/>
      <c r="T8" s="190"/>
      <c r="U8" s="190"/>
    </row>
    <row r="9" spans="1:22" ht="3.75" customHeight="1" x14ac:dyDescent="0.25"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7"/>
      <c r="N9" s="6"/>
      <c r="O9" s="6"/>
      <c r="P9" s="6"/>
      <c r="Q9" s="6"/>
      <c r="R9" s="6"/>
      <c r="S9" s="6"/>
      <c r="T9" s="6"/>
      <c r="U9" s="6"/>
    </row>
    <row r="10" spans="1:22" s="16" customFormat="1" ht="15.75" customHeight="1" x14ac:dyDescent="0.2">
      <c r="B10" s="14" t="s">
        <v>103</v>
      </c>
      <c r="C10" s="17"/>
      <c r="D10" s="18"/>
      <c r="E10" s="18"/>
      <c r="F10" s="18"/>
      <c r="G10" s="18"/>
      <c r="H10" s="18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</row>
    <row r="11" spans="1:22" s="16" customFormat="1" ht="1.5" customHeight="1" x14ac:dyDescent="0.2">
      <c r="B11" s="15"/>
      <c r="C11" s="15"/>
      <c r="D11" s="15"/>
      <c r="E11" s="15"/>
      <c r="F11" s="15"/>
      <c r="G11" s="15"/>
      <c r="H11" s="15"/>
      <c r="I11" s="20"/>
      <c r="J11" s="20"/>
      <c r="K11" s="20"/>
      <c r="L11" s="20"/>
      <c r="M11" s="20"/>
      <c r="N11" s="20"/>
      <c r="O11" s="20"/>
      <c r="P11" s="20"/>
    </row>
    <row r="12" spans="1:22" s="16" customFormat="1" ht="15" customHeight="1" x14ac:dyDescent="0.2">
      <c r="B12" s="144" t="s">
        <v>1</v>
      </c>
      <c r="C12" s="145">
        <v>2018</v>
      </c>
      <c r="D12" s="145">
        <v>2017</v>
      </c>
      <c r="E12" s="145">
        <v>2016</v>
      </c>
      <c r="F12" s="145">
        <v>2015</v>
      </c>
      <c r="G12" s="145">
        <v>2014</v>
      </c>
      <c r="H12" s="145">
        <v>2013</v>
      </c>
      <c r="I12" s="145">
        <v>2012</v>
      </c>
      <c r="J12" s="145">
        <v>2011</v>
      </c>
      <c r="K12" s="132"/>
      <c r="L12" s="21"/>
      <c r="M12" s="22"/>
      <c r="N12" s="23"/>
      <c r="O12" s="24"/>
      <c r="P12" s="24"/>
    </row>
    <row r="13" spans="1:22" s="16" customFormat="1" ht="15" customHeight="1" x14ac:dyDescent="0.2">
      <c r="B13" s="60" t="s">
        <v>3</v>
      </c>
      <c r="C13" s="103">
        <v>211</v>
      </c>
      <c r="D13" s="103">
        <v>211</v>
      </c>
      <c r="E13" s="103">
        <v>257</v>
      </c>
      <c r="F13" s="103">
        <v>270</v>
      </c>
      <c r="G13" s="103">
        <v>75</v>
      </c>
      <c r="H13" s="103">
        <v>155</v>
      </c>
      <c r="I13" s="103">
        <v>63</v>
      </c>
      <c r="J13" s="148"/>
      <c r="K13" s="103"/>
      <c r="L13" s="25">
        <v>20</v>
      </c>
      <c r="M13" s="26"/>
      <c r="N13" s="23"/>
      <c r="O13" s="20"/>
      <c r="P13" s="20"/>
    </row>
    <row r="14" spans="1:22" s="16" customFormat="1" ht="15" customHeight="1" x14ac:dyDescent="0.2">
      <c r="B14" s="60" t="s">
        <v>5</v>
      </c>
      <c r="C14" s="103">
        <v>248</v>
      </c>
      <c r="D14" s="103">
        <v>254</v>
      </c>
      <c r="E14" s="103">
        <v>280</v>
      </c>
      <c r="F14" s="103">
        <v>313</v>
      </c>
      <c r="G14" s="103">
        <v>102</v>
      </c>
      <c r="H14" s="103">
        <v>116</v>
      </c>
      <c r="I14" s="103">
        <v>101</v>
      </c>
      <c r="J14" s="148"/>
      <c r="K14" s="103"/>
      <c r="L14" s="25">
        <v>20</v>
      </c>
      <c r="M14" s="26"/>
      <c r="N14" s="23"/>
      <c r="O14" s="20"/>
      <c r="P14" s="20"/>
    </row>
    <row r="15" spans="1:22" s="16" customFormat="1" ht="15" customHeight="1" x14ac:dyDescent="0.2">
      <c r="B15" s="60" t="s">
        <v>6</v>
      </c>
      <c r="C15" s="103">
        <v>301</v>
      </c>
      <c r="D15" s="103">
        <v>299</v>
      </c>
      <c r="E15" s="103">
        <v>332</v>
      </c>
      <c r="F15" s="103">
        <v>329</v>
      </c>
      <c r="G15" s="103">
        <v>82</v>
      </c>
      <c r="H15" s="103">
        <v>133</v>
      </c>
      <c r="I15" s="103">
        <v>108</v>
      </c>
      <c r="J15" s="149"/>
      <c r="K15" s="133"/>
      <c r="L15" s="27">
        <v>20</v>
      </c>
      <c r="M15" s="28"/>
      <c r="N15" s="23"/>
      <c r="O15" s="20"/>
      <c r="P15" s="20"/>
    </row>
    <row r="16" spans="1:22" s="16" customFormat="1" ht="15" customHeight="1" x14ac:dyDescent="0.2">
      <c r="B16" s="60" t="s">
        <v>7</v>
      </c>
      <c r="C16" s="103">
        <v>372</v>
      </c>
      <c r="D16" s="103">
        <v>403</v>
      </c>
      <c r="E16" s="103">
        <v>359</v>
      </c>
      <c r="F16" s="103">
        <v>310</v>
      </c>
      <c r="G16" s="103">
        <v>84</v>
      </c>
      <c r="H16" s="103">
        <v>132</v>
      </c>
      <c r="I16" s="103">
        <v>137</v>
      </c>
      <c r="J16" s="103">
        <v>55</v>
      </c>
      <c r="K16" s="103"/>
      <c r="L16" s="25">
        <v>20</v>
      </c>
      <c r="M16" s="26"/>
      <c r="N16" s="23"/>
      <c r="O16" s="20"/>
      <c r="P16" s="20"/>
      <c r="U16" s="20"/>
    </row>
    <row r="17" spans="2:21" s="16" customFormat="1" ht="15" customHeight="1" x14ac:dyDescent="0.2">
      <c r="B17" s="60" t="s">
        <v>8</v>
      </c>
      <c r="C17" s="103">
        <v>374</v>
      </c>
      <c r="D17" s="103">
        <v>330</v>
      </c>
      <c r="E17" s="103">
        <v>411</v>
      </c>
      <c r="F17" s="103">
        <v>311</v>
      </c>
      <c r="G17" s="103">
        <v>145</v>
      </c>
      <c r="H17" s="103">
        <v>134</v>
      </c>
      <c r="I17" s="103">
        <v>153</v>
      </c>
      <c r="J17" s="103">
        <v>57</v>
      </c>
      <c r="K17" s="103"/>
      <c r="L17" s="25">
        <v>23</v>
      </c>
      <c r="M17" s="26"/>
      <c r="N17" s="23"/>
      <c r="O17" s="20"/>
      <c r="P17" s="20"/>
    </row>
    <row r="18" spans="2:21" s="16" customFormat="1" ht="15" customHeight="1" x14ac:dyDescent="0.2">
      <c r="B18" s="60" t="s">
        <v>9</v>
      </c>
      <c r="C18" s="103">
        <v>361</v>
      </c>
      <c r="D18" s="103">
        <v>367</v>
      </c>
      <c r="E18" s="103">
        <v>352</v>
      </c>
      <c r="F18" s="103">
        <v>266</v>
      </c>
      <c r="G18" s="103">
        <v>192</v>
      </c>
      <c r="H18" s="103">
        <v>104</v>
      </c>
      <c r="I18" s="103">
        <v>157</v>
      </c>
      <c r="J18" s="103">
        <v>64</v>
      </c>
      <c r="K18" s="103"/>
      <c r="L18" s="25"/>
      <c r="M18" s="26"/>
      <c r="N18" s="23"/>
      <c r="O18" s="20"/>
      <c r="P18" s="20"/>
    </row>
    <row r="19" spans="2:21" s="16" customFormat="1" ht="15" customHeight="1" x14ac:dyDescent="0.2">
      <c r="B19" s="60" t="s">
        <v>10</v>
      </c>
      <c r="C19" s="103"/>
      <c r="D19" s="103">
        <v>284</v>
      </c>
      <c r="E19" s="103">
        <v>320</v>
      </c>
      <c r="F19" s="103">
        <v>318</v>
      </c>
      <c r="G19" s="103">
        <v>303</v>
      </c>
      <c r="H19" s="103">
        <v>109</v>
      </c>
      <c r="I19" s="103">
        <v>170</v>
      </c>
      <c r="J19" s="103">
        <v>54</v>
      </c>
      <c r="K19" s="103"/>
      <c r="L19" s="25"/>
      <c r="M19" s="26"/>
      <c r="N19" s="23"/>
      <c r="O19" s="20"/>
      <c r="P19" s="20"/>
    </row>
    <row r="20" spans="2:21" s="16" customFormat="1" ht="15" customHeight="1" x14ac:dyDescent="0.2">
      <c r="B20" s="60" t="s">
        <v>11</v>
      </c>
      <c r="C20" s="103"/>
      <c r="D20" s="103">
        <v>279</v>
      </c>
      <c r="E20" s="103">
        <v>287</v>
      </c>
      <c r="F20" s="103">
        <v>342</v>
      </c>
      <c r="G20" s="103">
        <v>260</v>
      </c>
      <c r="H20" s="103">
        <v>94</v>
      </c>
      <c r="I20" s="103">
        <v>131</v>
      </c>
      <c r="J20" s="103">
        <v>59</v>
      </c>
      <c r="K20" s="103"/>
      <c r="L20" s="25"/>
      <c r="M20" s="26"/>
      <c r="N20" s="23"/>
      <c r="O20" s="20"/>
      <c r="P20" s="20"/>
    </row>
    <row r="21" spans="2:21" s="16" customFormat="1" ht="15" customHeight="1" x14ac:dyDescent="0.2">
      <c r="B21" s="60" t="s">
        <v>12</v>
      </c>
      <c r="C21" s="103"/>
      <c r="D21" s="103">
        <v>350</v>
      </c>
      <c r="E21" s="103">
        <v>359</v>
      </c>
      <c r="F21" s="103">
        <v>342</v>
      </c>
      <c r="G21" s="103">
        <v>290</v>
      </c>
      <c r="H21" s="103">
        <v>113</v>
      </c>
      <c r="I21" s="103">
        <v>188</v>
      </c>
      <c r="J21" s="103">
        <v>51</v>
      </c>
      <c r="K21" s="103"/>
      <c r="L21" s="21"/>
      <c r="M21" s="22"/>
      <c r="N21" s="23"/>
      <c r="O21" s="20"/>
      <c r="P21" s="20"/>
    </row>
    <row r="22" spans="2:21" s="16" customFormat="1" ht="15" customHeight="1" x14ac:dyDescent="0.2">
      <c r="B22" s="60" t="s">
        <v>13</v>
      </c>
      <c r="C22" s="103"/>
      <c r="D22" s="103">
        <v>393</v>
      </c>
      <c r="E22" s="103">
        <v>359</v>
      </c>
      <c r="F22" s="103">
        <v>299</v>
      </c>
      <c r="G22" s="103">
        <v>299</v>
      </c>
      <c r="H22" s="103">
        <v>93</v>
      </c>
      <c r="I22" s="103">
        <v>191</v>
      </c>
      <c r="J22" s="103">
        <v>87</v>
      </c>
      <c r="K22" s="103"/>
      <c r="L22" s="21"/>
      <c r="M22" s="22"/>
      <c r="N22" s="23"/>
      <c r="O22" s="20"/>
      <c r="P22" s="20"/>
    </row>
    <row r="23" spans="2:21" s="16" customFormat="1" ht="15" customHeight="1" x14ac:dyDescent="0.2">
      <c r="B23" s="60" t="s">
        <v>14</v>
      </c>
      <c r="C23" s="103"/>
      <c r="D23" s="103">
        <v>299</v>
      </c>
      <c r="E23" s="103">
        <v>510</v>
      </c>
      <c r="F23" s="103">
        <v>302</v>
      </c>
      <c r="G23" s="103">
        <v>306</v>
      </c>
      <c r="H23" s="103">
        <v>77</v>
      </c>
      <c r="I23" s="103">
        <v>184</v>
      </c>
      <c r="J23" s="103">
        <v>66</v>
      </c>
      <c r="K23" s="103"/>
      <c r="L23" s="21"/>
      <c r="M23" s="22"/>
      <c r="N23" s="23"/>
      <c r="O23" s="20"/>
      <c r="P23" s="20"/>
    </row>
    <row r="24" spans="2:21" s="16" customFormat="1" ht="15" customHeight="1" thickBot="1" x14ac:dyDescent="0.25">
      <c r="B24" s="150" t="s">
        <v>15</v>
      </c>
      <c r="C24" s="151"/>
      <c r="D24" s="151">
        <v>270</v>
      </c>
      <c r="E24" s="151">
        <v>293</v>
      </c>
      <c r="F24" s="151">
        <v>234</v>
      </c>
      <c r="G24" s="151">
        <v>307</v>
      </c>
      <c r="H24" s="151">
        <v>226</v>
      </c>
      <c r="I24" s="151">
        <v>249</v>
      </c>
      <c r="J24" s="151">
        <v>56</v>
      </c>
      <c r="K24" s="103"/>
      <c r="L24" s="182"/>
      <c r="M24" s="29"/>
      <c r="N24" s="23"/>
      <c r="O24" s="20"/>
      <c r="P24" s="20"/>
    </row>
    <row r="25" spans="2:21" s="16" customFormat="1" ht="15" customHeight="1" x14ac:dyDescent="0.2">
      <c r="B25" s="146" t="s">
        <v>16</v>
      </c>
      <c r="C25" s="147">
        <f t="shared" ref="C25:J25" si="0">SUM(C13:C24)</f>
        <v>1867</v>
      </c>
      <c r="D25" s="147">
        <f t="shared" si="0"/>
        <v>3739</v>
      </c>
      <c r="E25" s="147">
        <f t="shared" si="0"/>
        <v>4119</v>
      </c>
      <c r="F25" s="147">
        <f t="shared" si="0"/>
        <v>3636</v>
      </c>
      <c r="G25" s="147">
        <f t="shared" si="0"/>
        <v>2445</v>
      </c>
      <c r="H25" s="147">
        <f t="shared" si="0"/>
        <v>1486</v>
      </c>
      <c r="I25" s="147">
        <f t="shared" si="0"/>
        <v>1832</v>
      </c>
      <c r="J25" s="147">
        <f t="shared" si="0"/>
        <v>549</v>
      </c>
      <c r="K25" s="134"/>
      <c r="L25" s="25">
        <f>SUM(L13:L24)</f>
        <v>103</v>
      </c>
      <c r="M25" s="26"/>
      <c r="N25" s="23"/>
      <c r="O25" s="24"/>
      <c r="P25" s="24"/>
    </row>
    <row r="26" spans="2:21" s="16" customFormat="1" ht="15" customHeight="1" x14ac:dyDescent="0.2">
      <c r="B26" s="30" t="s">
        <v>17</v>
      </c>
      <c r="C26" s="31">
        <f t="shared" ref="C26:G26" si="1">(C25/D25)-1</f>
        <v>-0.50066862797539446</v>
      </c>
      <c r="D26" s="31">
        <f t="shared" si="1"/>
        <v>-9.2255401796552561E-2</v>
      </c>
      <c r="E26" s="31">
        <f t="shared" si="1"/>
        <v>0.13283828382838281</v>
      </c>
      <c r="F26" s="31">
        <f t="shared" si="1"/>
        <v>0.48711656441717799</v>
      </c>
      <c r="G26" s="31">
        <f t="shared" si="1"/>
        <v>0.64535666218034993</v>
      </c>
      <c r="H26" s="31">
        <f>(H25/I25)-1</f>
        <v>-0.18886462882096067</v>
      </c>
      <c r="I26" s="31">
        <f>(I25/J25)-1</f>
        <v>2.336976320582878</v>
      </c>
      <c r="J26" s="31" t="s">
        <v>4</v>
      </c>
      <c r="K26" s="135"/>
      <c r="L26" s="174">
        <f>C25/L25</f>
        <v>18.126213592233011</v>
      </c>
      <c r="M26" s="32"/>
      <c r="N26" s="32"/>
      <c r="O26" s="33"/>
      <c r="P26" s="33"/>
      <c r="Q26" s="33"/>
      <c r="R26" s="33"/>
      <c r="S26" s="33"/>
      <c r="T26" s="33"/>
      <c r="U26" s="33"/>
    </row>
    <row r="27" spans="2:21" s="16" customFormat="1" ht="16.5" customHeight="1" x14ac:dyDescent="0.2"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</row>
    <row r="28" spans="2:21" s="16" customFormat="1" ht="13.5" customHeight="1" x14ac:dyDescent="0.2"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</row>
    <row r="29" spans="2:21" s="16" customFormat="1" ht="12.75" customHeight="1" x14ac:dyDescent="0.2"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</row>
    <row r="30" spans="2:21" s="16" customFormat="1" ht="13.5" customHeight="1" x14ac:dyDescent="0.2"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191" t="s">
        <v>18</v>
      </c>
      <c r="M30" s="191"/>
      <c r="N30" s="191"/>
      <c r="O30" s="191"/>
      <c r="P30" s="35">
        <f>H45</f>
        <v>312</v>
      </c>
      <c r="Q30" s="34" t="s">
        <v>19</v>
      </c>
      <c r="R30" s="34"/>
      <c r="S30" s="35">
        <f>S52</f>
        <v>1555</v>
      </c>
      <c r="T30" s="36" t="s">
        <v>20</v>
      </c>
    </row>
    <row r="31" spans="2:21" s="16" customFormat="1" ht="13.5" customHeight="1" x14ac:dyDescent="0.2"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</row>
    <row r="32" spans="2:21" s="16" customFormat="1" ht="13.5" customHeight="1" x14ac:dyDescent="0.2">
      <c r="B32" s="38"/>
      <c r="C32" s="38"/>
      <c r="D32" s="38"/>
      <c r="E32" s="38"/>
      <c r="G32" s="37"/>
      <c r="H32" s="37"/>
      <c r="S32" s="39"/>
    </row>
    <row r="33" spans="2:21" s="16" customFormat="1" ht="9" customHeight="1" x14ac:dyDescent="0.2">
      <c r="U33" s="38"/>
    </row>
    <row r="34" spans="2:21" s="16" customFormat="1" ht="18.75" customHeight="1" x14ac:dyDescent="0.2">
      <c r="B34" s="40" t="s">
        <v>110</v>
      </c>
      <c r="C34" s="40"/>
      <c r="D34" s="41"/>
      <c r="E34" s="41"/>
      <c r="F34" s="41"/>
      <c r="G34" s="41"/>
      <c r="H34" s="41"/>
      <c r="I34" s="41"/>
      <c r="J34" s="41"/>
      <c r="K34" s="41"/>
      <c r="L34" s="95" t="s">
        <v>111</v>
      </c>
      <c r="M34" s="42"/>
    </row>
    <row r="35" spans="2:21" s="16" customFormat="1" ht="15" customHeight="1" x14ac:dyDescent="0.2">
      <c r="B35" s="144" t="s">
        <v>21</v>
      </c>
      <c r="C35" s="144"/>
      <c r="D35" s="144"/>
      <c r="E35" s="144"/>
      <c r="F35" s="144"/>
      <c r="G35" s="144"/>
      <c r="H35" s="152" t="s">
        <v>22</v>
      </c>
      <c r="I35" s="152" t="s">
        <v>2</v>
      </c>
      <c r="J35" s="89"/>
      <c r="K35" s="89"/>
      <c r="L35" s="144" t="s">
        <v>23</v>
      </c>
      <c r="M35" s="144"/>
      <c r="N35" s="144"/>
      <c r="O35" s="144"/>
      <c r="P35" s="144"/>
      <c r="Q35" s="158"/>
      <c r="R35" s="157"/>
      <c r="S35" s="144" t="s">
        <v>22</v>
      </c>
      <c r="T35" s="144" t="s">
        <v>2</v>
      </c>
    </row>
    <row r="36" spans="2:21" s="16" customFormat="1" ht="15" customHeight="1" x14ac:dyDescent="0.2">
      <c r="B36" s="60" t="s">
        <v>24</v>
      </c>
      <c r="C36" s="60"/>
      <c r="D36" s="60"/>
      <c r="E36" s="60"/>
      <c r="F36" s="60"/>
      <c r="G36" s="60"/>
      <c r="H36" s="88">
        <v>136</v>
      </c>
      <c r="I36" s="92">
        <f>H36/$H$45</f>
        <v>0.4358974358974359</v>
      </c>
      <c r="J36" s="60"/>
      <c r="K36" s="60"/>
      <c r="L36" s="90" t="s">
        <v>26</v>
      </c>
      <c r="M36" s="90"/>
      <c r="N36" s="90"/>
      <c r="O36" s="90"/>
      <c r="P36" s="90"/>
      <c r="Q36" s="90"/>
      <c r="R36" s="97" t="s">
        <v>27</v>
      </c>
      <c r="S36" s="155">
        <f>SUM(S37:S41)</f>
        <v>591</v>
      </c>
      <c r="T36" s="156">
        <f t="shared" ref="T36:T41" si="2">S36/$S$52</f>
        <v>0.38006430868167201</v>
      </c>
    </row>
    <row r="37" spans="2:21" s="16" customFormat="1" ht="15" customHeight="1" x14ac:dyDescent="0.2">
      <c r="B37" s="60" t="s">
        <v>25</v>
      </c>
      <c r="C37" s="60"/>
      <c r="D37" s="60"/>
      <c r="E37" s="60"/>
      <c r="F37" s="60"/>
      <c r="G37" s="60"/>
      <c r="H37" s="88">
        <v>65</v>
      </c>
      <c r="I37" s="92">
        <f>H37/$H$45</f>
        <v>0.20833333333333334</v>
      </c>
      <c r="J37" s="60"/>
      <c r="K37" s="60"/>
      <c r="L37" s="180" t="s">
        <v>28</v>
      </c>
      <c r="M37" s="180"/>
      <c r="N37" s="180"/>
      <c r="O37" s="180"/>
      <c r="P37" s="180"/>
      <c r="Q37" s="180"/>
      <c r="S37" s="99">
        <v>299</v>
      </c>
      <c r="T37" s="100">
        <f t="shared" si="2"/>
        <v>0.19228295819935692</v>
      </c>
    </row>
    <row r="38" spans="2:21" s="16" customFormat="1" ht="15" customHeight="1" x14ac:dyDescent="0.2">
      <c r="B38" s="90" t="s">
        <v>104</v>
      </c>
      <c r="C38" s="90"/>
      <c r="D38" s="90"/>
      <c r="E38" s="90"/>
      <c r="F38" s="90"/>
      <c r="G38" s="90"/>
      <c r="H38" s="91"/>
      <c r="I38" s="93"/>
      <c r="J38" s="89"/>
      <c r="K38" s="89"/>
      <c r="L38" s="180" t="s">
        <v>29</v>
      </c>
      <c r="M38" s="60"/>
      <c r="N38" s="60"/>
      <c r="O38" s="60"/>
      <c r="P38" s="60"/>
      <c r="Q38" s="60"/>
      <c r="S38" s="99">
        <v>196</v>
      </c>
      <c r="T38" s="100">
        <f t="shared" si="2"/>
        <v>0.12604501607717042</v>
      </c>
    </row>
    <row r="39" spans="2:21" s="16" customFormat="1" ht="15" customHeight="1" x14ac:dyDescent="0.2">
      <c r="B39" s="60" t="s">
        <v>105</v>
      </c>
      <c r="C39" s="60"/>
      <c r="D39" s="60"/>
      <c r="E39" s="60"/>
      <c r="F39" s="60"/>
      <c r="G39" s="60"/>
      <c r="H39" s="88">
        <v>44</v>
      </c>
      <c r="I39" s="92">
        <f t="shared" ref="I39:I44" si="3">H39/$H$45</f>
        <v>0.14102564102564102</v>
      </c>
      <c r="J39" s="60"/>
      <c r="K39" s="60"/>
      <c r="L39" s="60" t="s">
        <v>30</v>
      </c>
      <c r="M39" s="60"/>
      <c r="N39" s="60"/>
      <c r="O39" s="60"/>
      <c r="P39" s="60"/>
      <c r="Q39" s="60"/>
      <c r="S39" s="99">
        <v>92</v>
      </c>
      <c r="T39" s="100">
        <f t="shared" si="2"/>
        <v>5.9163987138263666E-2</v>
      </c>
    </row>
    <row r="40" spans="2:21" s="16" customFormat="1" ht="15" customHeight="1" x14ac:dyDescent="0.2">
      <c r="B40" s="60" t="s">
        <v>106</v>
      </c>
      <c r="C40" s="60"/>
      <c r="D40" s="60"/>
      <c r="E40" s="60"/>
      <c r="F40" s="60"/>
      <c r="G40" s="60"/>
      <c r="H40" s="88">
        <v>12</v>
      </c>
      <c r="I40" s="92">
        <f t="shared" si="3"/>
        <v>3.8461538461538464E-2</v>
      </c>
      <c r="J40" s="60"/>
      <c r="K40" s="60"/>
      <c r="L40" s="60" t="s">
        <v>31</v>
      </c>
      <c r="M40" s="60"/>
      <c r="N40" s="60"/>
      <c r="O40" s="60"/>
      <c r="P40" s="60"/>
      <c r="Q40" s="60"/>
      <c r="S40" s="99">
        <v>3</v>
      </c>
      <c r="T40" s="100">
        <f t="shared" si="2"/>
        <v>1.9292604501607716E-3</v>
      </c>
    </row>
    <row r="41" spans="2:21" s="16" customFormat="1" ht="15" customHeight="1" x14ac:dyDescent="0.2">
      <c r="B41" s="60" t="s">
        <v>107</v>
      </c>
      <c r="C41" s="60"/>
      <c r="D41" s="60"/>
      <c r="E41" s="60"/>
      <c r="F41" s="60"/>
      <c r="G41" s="60"/>
      <c r="H41" s="88">
        <v>1</v>
      </c>
      <c r="I41" s="92">
        <f t="shared" si="3"/>
        <v>3.205128205128205E-3</v>
      </c>
      <c r="J41" s="60"/>
      <c r="K41" s="60"/>
      <c r="L41" s="60" t="s">
        <v>121</v>
      </c>
      <c r="M41" s="60"/>
      <c r="N41" s="60"/>
      <c r="O41" s="60"/>
      <c r="P41" s="60"/>
      <c r="Q41" s="60"/>
      <c r="S41" s="99">
        <v>1</v>
      </c>
      <c r="T41" s="100">
        <f t="shared" si="2"/>
        <v>6.4308681672025725E-4</v>
      </c>
    </row>
    <row r="42" spans="2:21" s="16" customFormat="1" ht="15" customHeight="1" x14ac:dyDescent="0.2">
      <c r="B42" s="60" t="s">
        <v>108</v>
      </c>
      <c r="C42" s="60"/>
      <c r="D42" s="60"/>
      <c r="E42" s="60"/>
      <c r="F42" s="60"/>
      <c r="G42" s="60"/>
      <c r="H42" s="88">
        <v>3</v>
      </c>
      <c r="I42" s="92">
        <f t="shared" si="3"/>
        <v>9.6153846153846159E-3</v>
      </c>
      <c r="J42" s="60"/>
      <c r="K42" s="60"/>
      <c r="L42" s="90" t="s">
        <v>32</v>
      </c>
      <c r="M42" s="90"/>
      <c r="N42" s="96"/>
      <c r="O42" s="96"/>
      <c r="P42" s="96"/>
      <c r="Q42" s="96"/>
      <c r="R42" s="97" t="s">
        <v>27</v>
      </c>
      <c r="S42" s="101">
        <f>SUM(S43:S51)</f>
        <v>964</v>
      </c>
      <c r="T42" s="104">
        <f>S42/S52</f>
        <v>0.61993569131832793</v>
      </c>
    </row>
    <row r="43" spans="2:21" s="16" customFormat="1" ht="15" customHeight="1" x14ac:dyDescent="0.2">
      <c r="B43" s="96" t="s">
        <v>109</v>
      </c>
      <c r="C43" s="96"/>
      <c r="D43" s="96"/>
      <c r="E43" s="96"/>
      <c r="F43" s="96"/>
      <c r="G43" s="96"/>
      <c r="H43" s="159">
        <v>0</v>
      </c>
      <c r="I43" s="160">
        <f t="shared" si="3"/>
        <v>0</v>
      </c>
      <c r="J43" s="60"/>
      <c r="K43" s="60"/>
      <c r="L43" s="98" t="s">
        <v>34</v>
      </c>
      <c r="M43" s="98"/>
      <c r="N43" s="98"/>
      <c r="O43" s="98"/>
      <c r="P43" s="98"/>
      <c r="Q43" s="98"/>
      <c r="R43" s="98"/>
      <c r="S43" s="102">
        <v>40</v>
      </c>
      <c r="T43" s="105">
        <f t="shared" ref="T43:T51" si="4">S43/$S$52</f>
        <v>2.5723472668810289E-2</v>
      </c>
    </row>
    <row r="44" spans="2:21" s="16" customFormat="1" ht="15" customHeight="1" thickBot="1" x14ac:dyDescent="0.25">
      <c r="B44" s="180" t="s">
        <v>33</v>
      </c>
      <c r="C44" s="180"/>
      <c r="D44" s="180"/>
      <c r="E44" s="180"/>
      <c r="F44" s="180"/>
      <c r="G44" s="180"/>
      <c r="H44" s="88">
        <v>51</v>
      </c>
      <c r="I44" s="92">
        <f t="shared" si="3"/>
        <v>0.16346153846153846</v>
      </c>
      <c r="J44" s="180"/>
      <c r="K44" s="180"/>
      <c r="L44" s="180" t="s">
        <v>35</v>
      </c>
      <c r="M44" s="180"/>
      <c r="N44" s="180"/>
      <c r="O44" s="180"/>
      <c r="P44" s="180"/>
      <c r="Q44" s="180"/>
      <c r="R44" s="180"/>
      <c r="S44" s="103">
        <v>43</v>
      </c>
      <c r="T44" s="92">
        <f t="shared" si="4"/>
        <v>2.7652733118971061E-2</v>
      </c>
    </row>
    <row r="45" spans="2:21" s="16" customFormat="1" ht="15" customHeight="1" x14ac:dyDescent="0.2">
      <c r="B45" s="186" t="s">
        <v>16</v>
      </c>
      <c r="C45" s="186"/>
      <c r="D45" s="186"/>
      <c r="E45" s="186"/>
      <c r="F45" s="186"/>
      <c r="G45" s="186"/>
      <c r="H45" s="153">
        <f>SUM(H36:H44)</f>
        <v>312</v>
      </c>
      <c r="I45" s="154">
        <f>SUM(I36:I44)</f>
        <v>1</v>
      </c>
      <c r="J45" s="94"/>
      <c r="K45" s="94"/>
      <c r="L45" s="180" t="s">
        <v>36</v>
      </c>
      <c r="M45" s="180"/>
      <c r="N45" s="180"/>
      <c r="O45" s="180"/>
      <c r="P45" s="180"/>
      <c r="Q45" s="180"/>
      <c r="R45" s="180"/>
      <c r="S45" s="103">
        <v>369</v>
      </c>
      <c r="T45" s="92">
        <f t="shared" si="4"/>
        <v>0.23729903536977492</v>
      </c>
    </row>
    <row r="46" spans="2:21" s="16" customFormat="1" ht="15" customHeight="1" x14ac:dyDescent="0.2">
      <c r="L46" s="60" t="s">
        <v>37</v>
      </c>
      <c r="M46" s="60"/>
      <c r="N46" s="60"/>
      <c r="O46" s="60"/>
      <c r="P46" s="60"/>
      <c r="Q46" s="60"/>
      <c r="R46" s="60"/>
      <c r="S46" s="103">
        <v>21</v>
      </c>
      <c r="T46" s="92">
        <f t="shared" si="4"/>
        <v>1.3504823151125401E-2</v>
      </c>
    </row>
    <row r="47" spans="2:21" s="16" customFormat="1" ht="15" customHeight="1" x14ac:dyDescent="0.2">
      <c r="B47" s="43"/>
      <c r="C47" s="43"/>
      <c r="D47" s="43"/>
      <c r="E47" s="43"/>
      <c r="G47" s="47"/>
      <c r="H47" s="47"/>
      <c r="I47" s="47"/>
      <c r="J47" s="47"/>
      <c r="K47" s="47"/>
      <c r="L47" s="60" t="s">
        <v>38</v>
      </c>
      <c r="M47" s="60"/>
      <c r="N47" s="60"/>
      <c r="O47" s="60"/>
      <c r="P47" s="60"/>
      <c r="Q47" s="60"/>
      <c r="R47" s="60"/>
      <c r="S47" s="103">
        <v>245</v>
      </c>
      <c r="T47" s="92">
        <f t="shared" si="4"/>
        <v>0.15755627009646303</v>
      </c>
    </row>
    <row r="48" spans="2:21" s="16" customFormat="1" ht="15" customHeight="1" x14ac:dyDescent="0.2">
      <c r="B48" s="43"/>
      <c r="C48" s="43"/>
      <c r="D48" s="43"/>
      <c r="E48" s="43"/>
      <c r="F48" s="43"/>
      <c r="G48" s="43"/>
      <c r="H48" s="43"/>
      <c r="I48" s="43"/>
      <c r="J48" s="43"/>
      <c r="K48" s="43"/>
      <c r="L48" s="60" t="s">
        <v>39</v>
      </c>
      <c r="M48" s="60"/>
      <c r="N48" s="60"/>
      <c r="O48" s="60"/>
      <c r="P48" s="60"/>
      <c r="Q48" s="60"/>
      <c r="R48" s="60"/>
      <c r="S48" s="103">
        <v>9</v>
      </c>
      <c r="T48" s="92">
        <f t="shared" si="4"/>
        <v>5.7877813504823147E-3</v>
      </c>
    </row>
    <row r="49" spans="1:21" s="16" customFormat="1" ht="15" customHeight="1" x14ac:dyDescent="0.2"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60" t="s">
        <v>40</v>
      </c>
      <c r="M49" s="60"/>
      <c r="N49" s="60"/>
      <c r="O49" s="60"/>
      <c r="P49" s="60"/>
      <c r="Q49" s="60"/>
      <c r="R49" s="60"/>
      <c r="S49" s="103">
        <v>7</v>
      </c>
      <c r="T49" s="92">
        <f t="shared" si="4"/>
        <v>4.5016077170418004E-3</v>
      </c>
    </row>
    <row r="50" spans="1:21" s="16" customFormat="1" ht="15" customHeight="1" x14ac:dyDescent="0.2"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60" t="s">
        <v>41</v>
      </c>
      <c r="M50" s="60"/>
      <c r="N50" s="60"/>
      <c r="O50" s="60"/>
      <c r="P50" s="60"/>
      <c r="Q50" s="60"/>
      <c r="R50" s="60"/>
      <c r="S50" s="103">
        <v>199</v>
      </c>
      <c r="T50" s="92">
        <f t="shared" si="4"/>
        <v>0.12797427652733118</v>
      </c>
    </row>
    <row r="51" spans="1:21" s="16" customFormat="1" ht="15" customHeight="1" thickBot="1" x14ac:dyDescent="0.25">
      <c r="B51" s="43"/>
      <c r="C51" s="43"/>
      <c r="D51" s="43"/>
      <c r="E51" s="43"/>
      <c r="F51" s="43"/>
      <c r="G51" s="43"/>
      <c r="H51" s="43"/>
      <c r="I51" s="43"/>
      <c r="J51" s="43"/>
      <c r="K51" s="43"/>
      <c r="L51" s="60" t="s">
        <v>33</v>
      </c>
      <c r="M51" s="60"/>
      <c r="N51" s="60"/>
      <c r="O51" s="60"/>
      <c r="P51" s="60"/>
      <c r="Q51" s="60"/>
      <c r="R51" s="60"/>
      <c r="S51" s="103">
        <v>31</v>
      </c>
      <c r="T51" s="92">
        <f t="shared" si="4"/>
        <v>1.9935691318327974E-2</v>
      </c>
    </row>
    <row r="52" spans="1:21" s="16" customFormat="1" ht="15" customHeight="1" x14ac:dyDescent="0.2">
      <c r="B52" s="43"/>
      <c r="C52" s="43"/>
      <c r="D52" s="43"/>
      <c r="E52" s="43"/>
      <c r="F52" s="43"/>
      <c r="L52" s="186" t="s">
        <v>16</v>
      </c>
      <c r="M52" s="186"/>
      <c r="N52" s="186"/>
      <c r="O52" s="186"/>
      <c r="P52" s="186"/>
      <c r="Q52" s="186"/>
      <c r="R52" s="186"/>
      <c r="S52" s="147">
        <f>S36+S42</f>
        <v>1555</v>
      </c>
      <c r="T52" s="154">
        <v>1</v>
      </c>
    </row>
    <row r="53" spans="1:21" s="16" customFormat="1" ht="4.5" customHeight="1" x14ac:dyDescent="0.2"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20"/>
      <c r="M53" s="20"/>
      <c r="N53" s="20"/>
      <c r="O53" s="20"/>
      <c r="P53" s="20"/>
      <c r="Q53" s="20"/>
      <c r="R53" s="20"/>
      <c r="S53" s="44"/>
      <c r="T53" s="44"/>
    </row>
    <row r="54" spans="1:21" s="16" customFormat="1" ht="9.75" customHeight="1" x14ac:dyDescent="0.2">
      <c r="A54" s="45"/>
      <c r="B54" s="45"/>
      <c r="C54" s="45"/>
      <c r="D54" s="45"/>
      <c r="E54" s="45"/>
      <c r="F54" s="45"/>
      <c r="G54" s="45"/>
      <c r="H54" s="45"/>
      <c r="I54" s="45"/>
      <c r="J54" s="45"/>
      <c r="K54" s="45"/>
    </row>
    <row r="55" spans="1:21" s="16" customFormat="1" ht="4.5" customHeight="1" x14ac:dyDescent="0.2">
      <c r="B55" s="46"/>
      <c r="C55" s="46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43"/>
      <c r="S55" s="43"/>
      <c r="T55" s="43"/>
      <c r="U55" s="43"/>
    </row>
    <row r="56" spans="1:21" s="16" customFormat="1" ht="18.75" customHeight="1" x14ac:dyDescent="0.2">
      <c r="B56" s="40" t="s">
        <v>112</v>
      </c>
      <c r="C56" s="14"/>
      <c r="D56" s="15"/>
      <c r="E56" s="15"/>
      <c r="F56" s="15"/>
      <c r="G56" s="15"/>
      <c r="H56" s="15"/>
      <c r="I56" s="15"/>
      <c r="L56" s="193"/>
      <c r="M56" s="193"/>
      <c r="N56" s="193"/>
      <c r="O56" s="193"/>
      <c r="P56" s="193"/>
      <c r="Q56" s="193"/>
    </row>
    <row r="57" spans="1:21" s="16" customFormat="1" ht="11.25" customHeight="1" thickBot="1" x14ac:dyDescent="0.25">
      <c r="B57" s="194" t="s">
        <v>133</v>
      </c>
      <c r="C57" s="194"/>
      <c r="D57" s="194"/>
      <c r="E57" s="195" t="s">
        <v>134</v>
      </c>
      <c r="F57" s="195"/>
      <c r="G57" s="195"/>
      <c r="H57" s="194" t="s">
        <v>16</v>
      </c>
      <c r="I57" s="194" t="s">
        <v>2</v>
      </c>
      <c r="P57" s="43"/>
      <c r="Q57" s="43"/>
      <c r="R57" s="40"/>
    </row>
    <row r="58" spans="1:21" s="16" customFormat="1" ht="12.75" customHeight="1" x14ac:dyDescent="0.2">
      <c r="B58" s="194"/>
      <c r="C58" s="194"/>
      <c r="D58" s="194"/>
      <c r="E58" s="152" t="s">
        <v>42</v>
      </c>
      <c r="F58" s="152" t="s">
        <v>43</v>
      </c>
      <c r="G58" s="152" t="s">
        <v>135</v>
      </c>
      <c r="H58" s="194"/>
      <c r="I58" s="194"/>
      <c r="P58" s="43"/>
      <c r="Q58" s="43"/>
      <c r="R58" s="40"/>
    </row>
    <row r="59" spans="1:21" s="16" customFormat="1" ht="13.5" customHeight="1" x14ac:dyDescent="0.2">
      <c r="B59" s="196" t="s">
        <v>44</v>
      </c>
      <c r="C59" s="196"/>
      <c r="D59" s="196"/>
      <c r="E59" s="103">
        <v>37</v>
      </c>
      <c r="F59" s="103">
        <v>30</v>
      </c>
      <c r="G59" s="103" t="s">
        <v>4</v>
      </c>
      <c r="H59" s="103">
        <f t="shared" ref="H59:H64" si="5">SUM(E59:G59)</f>
        <v>67</v>
      </c>
      <c r="I59" s="106">
        <f t="shared" ref="I59:I64" si="6">H59/$H$65</f>
        <v>3.5886448848419926E-2</v>
      </c>
      <c r="P59" s="48"/>
    </row>
    <row r="60" spans="1:21" s="16" customFormat="1" ht="13.5" customHeight="1" x14ac:dyDescent="0.2">
      <c r="B60" s="196" t="s">
        <v>45</v>
      </c>
      <c r="C60" s="196"/>
      <c r="D60" s="196"/>
      <c r="E60" s="103">
        <v>304</v>
      </c>
      <c r="F60" s="103">
        <v>125</v>
      </c>
      <c r="G60" s="103" t="s">
        <v>4</v>
      </c>
      <c r="H60" s="103">
        <f t="shared" si="5"/>
        <v>429</v>
      </c>
      <c r="I60" s="106">
        <f t="shared" si="6"/>
        <v>0.22978039635779324</v>
      </c>
      <c r="P60" s="49"/>
      <c r="Q60" s="49"/>
      <c r="R60" s="50"/>
      <c r="S60" s="50"/>
      <c r="T60" s="51"/>
      <c r="U60" s="143"/>
    </row>
    <row r="61" spans="1:21" s="16" customFormat="1" ht="13.5" customHeight="1" x14ac:dyDescent="0.2">
      <c r="B61" s="196" t="s">
        <v>46</v>
      </c>
      <c r="C61" s="196"/>
      <c r="D61" s="196"/>
      <c r="E61" s="103">
        <v>320</v>
      </c>
      <c r="F61" s="103">
        <v>66</v>
      </c>
      <c r="G61" s="103" t="s">
        <v>4</v>
      </c>
      <c r="H61" s="103">
        <f t="shared" si="5"/>
        <v>386</v>
      </c>
      <c r="I61" s="106">
        <f t="shared" si="6"/>
        <v>0.20674879485806105</v>
      </c>
      <c r="P61" s="49"/>
      <c r="Q61" s="49"/>
      <c r="R61" s="50"/>
      <c r="S61" s="50"/>
      <c r="T61" s="51"/>
    </row>
    <row r="62" spans="1:21" s="16" customFormat="1" ht="13.5" customHeight="1" x14ac:dyDescent="0.2">
      <c r="B62" s="196" t="s">
        <v>47</v>
      </c>
      <c r="C62" s="196"/>
      <c r="D62" s="196"/>
      <c r="E62" s="103">
        <v>511</v>
      </c>
      <c r="F62" s="103">
        <v>125</v>
      </c>
      <c r="G62" s="103" t="s">
        <v>4</v>
      </c>
      <c r="H62" s="103">
        <f t="shared" si="5"/>
        <v>636</v>
      </c>
      <c r="I62" s="106">
        <f t="shared" si="6"/>
        <v>0.34065345474022496</v>
      </c>
    </row>
    <row r="63" spans="1:21" s="16" customFormat="1" ht="13.5" customHeight="1" x14ac:dyDescent="0.2">
      <c r="B63" s="196" t="s">
        <v>48</v>
      </c>
      <c r="C63" s="196"/>
      <c r="D63" s="196"/>
      <c r="E63" s="103">
        <v>66</v>
      </c>
      <c r="F63" s="103">
        <v>21</v>
      </c>
      <c r="G63" s="103" t="s">
        <v>4</v>
      </c>
      <c r="H63" s="103">
        <f t="shared" si="5"/>
        <v>87</v>
      </c>
      <c r="I63" s="106">
        <f t="shared" si="6"/>
        <v>4.6598821638993038E-2</v>
      </c>
      <c r="Q63" s="192"/>
      <c r="R63" s="192"/>
      <c r="S63" s="182"/>
      <c r="T63" s="182"/>
    </row>
    <row r="64" spans="1:21" s="16" customFormat="1" ht="13.5" customHeight="1" thickBot="1" x14ac:dyDescent="0.25">
      <c r="B64" s="196" t="s">
        <v>49</v>
      </c>
      <c r="C64" s="196"/>
      <c r="D64" s="196"/>
      <c r="E64" s="103">
        <v>206</v>
      </c>
      <c r="F64" s="103">
        <v>56</v>
      </c>
      <c r="G64" s="103" t="s">
        <v>4</v>
      </c>
      <c r="H64" s="103">
        <f t="shared" si="5"/>
        <v>262</v>
      </c>
      <c r="I64" s="106">
        <f t="shared" si="6"/>
        <v>0.14033208355650775</v>
      </c>
      <c r="P64" s="52"/>
      <c r="Q64" s="53"/>
      <c r="R64" s="53"/>
      <c r="S64" s="53"/>
      <c r="T64" s="54"/>
    </row>
    <row r="65" spans="2:21" s="16" customFormat="1" ht="13.5" customHeight="1" x14ac:dyDescent="0.2">
      <c r="B65" s="186" t="s">
        <v>16</v>
      </c>
      <c r="C65" s="186"/>
      <c r="D65" s="186"/>
      <c r="E65" s="147">
        <f>SUM(E59:E64)</f>
        <v>1444</v>
      </c>
      <c r="F65" s="147">
        <f>SUM(F59:F64)</f>
        <v>423</v>
      </c>
      <c r="G65" s="147">
        <f>SUM(G59:G64)</f>
        <v>0</v>
      </c>
      <c r="H65" s="147">
        <f>SUM(H59:H64)</f>
        <v>1867</v>
      </c>
      <c r="I65" s="161">
        <f>SUM(I59:I64)</f>
        <v>0.99999999999999989</v>
      </c>
      <c r="P65" s="52"/>
      <c r="Q65" s="53"/>
      <c r="R65" s="53"/>
      <c r="S65" s="53"/>
      <c r="T65" s="54"/>
    </row>
    <row r="66" spans="2:21" s="16" customFormat="1" ht="13.5" customHeight="1" x14ac:dyDescent="0.2">
      <c r="B66" s="197" t="s">
        <v>50</v>
      </c>
      <c r="C66" s="197"/>
      <c r="D66" s="197"/>
      <c r="E66" s="107">
        <f>E65/$H$65</f>
        <v>0.77343331547937866</v>
      </c>
      <c r="F66" s="107">
        <f>F65/$H$65</f>
        <v>0.22656668452062131</v>
      </c>
      <c r="G66" s="107">
        <f>G65/$H$65</f>
        <v>0</v>
      </c>
      <c r="H66" s="107">
        <f>SUM(E66:G66)</f>
        <v>1</v>
      </c>
      <c r="I66" s="107"/>
      <c r="P66" s="52"/>
      <c r="Q66" s="53"/>
      <c r="R66" s="53"/>
      <c r="S66" s="53"/>
      <c r="T66" s="54"/>
    </row>
    <row r="67" spans="2:21" s="16" customFormat="1" ht="15.75" customHeight="1" x14ac:dyDescent="0.2">
      <c r="B67" s="173" t="s">
        <v>136</v>
      </c>
      <c r="Q67" s="55"/>
      <c r="R67" s="53"/>
      <c r="S67" s="53"/>
      <c r="T67" s="54"/>
    </row>
    <row r="68" spans="2:21" s="16" customFormat="1" ht="15.75" customHeight="1" x14ac:dyDescent="0.2">
      <c r="B68" s="95" t="s">
        <v>113</v>
      </c>
      <c r="C68" s="95"/>
      <c r="D68" s="41"/>
      <c r="E68" s="41"/>
      <c r="F68" s="41"/>
      <c r="G68" s="41"/>
      <c r="H68" s="41"/>
      <c r="Q68" s="55"/>
      <c r="R68" s="53"/>
      <c r="S68" s="53"/>
      <c r="T68" s="54"/>
    </row>
    <row r="69" spans="2:21" s="16" customFormat="1" ht="12" customHeight="1" x14ac:dyDescent="0.2">
      <c r="B69" s="144" t="s">
        <v>51</v>
      </c>
      <c r="C69" s="144"/>
      <c r="D69" s="144"/>
      <c r="E69" s="144"/>
      <c r="F69" s="152" t="s">
        <v>22</v>
      </c>
      <c r="G69" s="152" t="s">
        <v>2</v>
      </c>
      <c r="I69" s="95" t="s">
        <v>114</v>
      </c>
      <c r="J69" s="40"/>
      <c r="K69" s="40"/>
      <c r="L69" s="41"/>
      <c r="M69" s="41"/>
      <c r="N69" s="41"/>
      <c r="O69" s="41"/>
      <c r="P69" s="41"/>
    </row>
    <row r="70" spans="2:21" s="16" customFormat="1" ht="12.75" customHeight="1" x14ac:dyDescent="0.2">
      <c r="B70" s="60" t="s">
        <v>52</v>
      </c>
      <c r="C70" s="60"/>
      <c r="D70" s="60"/>
      <c r="E70" s="60"/>
      <c r="F70" s="88">
        <v>413</v>
      </c>
      <c r="G70" s="92">
        <f t="shared" ref="G70:G84" si="7">F70/$F$85</f>
        <v>0.22121049812533475</v>
      </c>
      <c r="I70" s="144" t="s">
        <v>118</v>
      </c>
      <c r="J70" s="144"/>
      <c r="K70" s="144"/>
      <c r="L70" s="144"/>
      <c r="M70" s="144"/>
      <c r="N70" s="152" t="s">
        <v>22</v>
      </c>
      <c r="O70" s="144"/>
      <c r="P70" s="152" t="s">
        <v>2</v>
      </c>
      <c r="S70" s="110"/>
      <c r="T70" s="110"/>
      <c r="U70" s="110"/>
    </row>
    <row r="71" spans="2:21" s="16" customFormat="1" ht="12.75" customHeight="1" x14ac:dyDescent="0.2">
      <c r="B71" s="60" t="s">
        <v>53</v>
      </c>
      <c r="C71" s="60"/>
      <c r="D71" s="60"/>
      <c r="E71" s="60"/>
      <c r="F71" s="88">
        <v>5</v>
      </c>
      <c r="G71" s="92">
        <f t="shared" si="7"/>
        <v>2.6780931976432779E-3</v>
      </c>
      <c r="I71" s="60" t="s">
        <v>115</v>
      </c>
      <c r="J71" s="60"/>
      <c r="K71" s="60"/>
      <c r="L71" s="60"/>
      <c r="M71" s="60"/>
      <c r="N71" s="88">
        <v>57</v>
      </c>
      <c r="O71" s="58"/>
      <c r="P71" s="92">
        <f t="shared" ref="P71:P76" si="8">N71/$N$76</f>
        <v>3.053026245313337E-2</v>
      </c>
    </row>
    <row r="72" spans="2:21" s="16" customFormat="1" ht="12.75" customHeight="1" x14ac:dyDescent="0.2">
      <c r="B72" s="60" t="s">
        <v>54</v>
      </c>
      <c r="C72" s="60"/>
      <c r="D72" s="60"/>
      <c r="E72" s="60"/>
      <c r="F72" s="88">
        <v>103</v>
      </c>
      <c r="G72" s="92">
        <f t="shared" si="7"/>
        <v>5.5168719871451527E-2</v>
      </c>
      <c r="I72" s="60" t="s">
        <v>119</v>
      </c>
      <c r="J72" s="60"/>
      <c r="K72" s="60"/>
      <c r="L72" s="60"/>
      <c r="M72" s="60"/>
      <c r="N72" s="88">
        <v>0</v>
      </c>
      <c r="O72" s="58"/>
      <c r="P72" s="92">
        <f t="shared" si="8"/>
        <v>0</v>
      </c>
    </row>
    <row r="73" spans="2:21" s="16" customFormat="1" ht="12.75" customHeight="1" x14ac:dyDescent="0.2">
      <c r="B73" s="60" t="s">
        <v>122</v>
      </c>
      <c r="C73" s="60"/>
      <c r="D73" s="60"/>
      <c r="E73" s="60"/>
      <c r="F73" s="88">
        <v>9</v>
      </c>
      <c r="G73" s="92">
        <f t="shared" si="7"/>
        <v>4.8205677557579003E-3</v>
      </c>
      <c r="I73" s="60" t="s">
        <v>56</v>
      </c>
      <c r="J73" s="60"/>
      <c r="K73" s="60"/>
      <c r="L73" s="60"/>
      <c r="M73" s="60"/>
      <c r="N73" s="88">
        <v>728</v>
      </c>
      <c r="O73" s="58"/>
      <c r="P73" s="92">
        <f t="shared" si="8"/>
        <v>0.38993036957686128</v>
      </c>
    </row>
    <row r="74" spans="2:21" s="16" customFormat="1" ht="12.75" customHeight="1" x14ac:dyDescent="0.2">
      <c r="B74" s="60" t="s">
        <v>55</v>
      </c>
      <c r="C74" s="60"/>
      <c r="D74" s="60"/>
      <c r="E74" s="109"/>
      <c r="F74" s="88">
        <v>340</v>
      </c>
      <c r="G74" s="92">
        <f t="shared" si="7"/>
        <v>0.18211033743974289</v>
      </c>
      <c r="I74" s="60" t="s">
        <v>58</v>
      </c>
      <c r="J74" s="60"/>
      <c r="K74" s="60"/>
      <c r="L74" s="60"/>
      <c r="M74" s="60"/>
      <c r="N74" s="88">
        <v>566</v>
      </c>
      <c r="O74" s="58"/>
      <c r="P74" s="92">
        <f t="shared" si="8"/>
        <v>0.30316014997321905</v>
      </c>
    </row>
    <row r="75" spans="2:21" s="16" customFormat="1" ht="12.75" customHeight="1" thickBot="1" x14ac:dyDescent="0.25">
      <c r="B75" s="60" t="s">
        <v>57</v>
      </c>
      <c r="C75" s="60"/>
      <c r="D75" s="60"/>
      <c r="E75" s="60"/>
      <c r="F75" s="88">
        <v>2</v>
      </c>
      <c r="G75" s="92">
        <f t="shared" si="7"/>
        <v>1.0712372790573112E-3</v>
      </c>
      <c r="I75" s="60" t="s">
        <v>116</v>
      </c>
      <c r="J75" s="60"/>
      <c r="K75" s="60"/>
      <c r="L75" s="60"/>
      <c r="M75" s="60"/>
      <c r="N75" s="88">
        <v>516</v>
      </c>
      <c r="O75" s="58"/>
      <c r="P75" s="92">
        <f t="shared" si="8"/>
        <v>0.27637921799678627</v>
      </c>
    </row>
    <row r="76" spans="2:21" s="16" customFormat="1" ht="12.75" customHeight="1" x14ac:dyDescent="0.2">
      <c r="B76" s="60" t="s">
        <v>59</v>
      </c>
      <c r="C76" s="60"/>
      <c r="D76" s="60"/>
      <c r="E76" s="60"/>
      <c r="F76" s="88">
        <v>13</v>
      </c>
      <c r="G76" s="92">
        <f t="shared" si="7"/>
        <v>6.9630423138725226E-3</v>
      </c>
      <c r="I76" s="146" t="s">
        <v>16</v>
      </c>
      <c r="J76" s="146"/>
      <c r="K76" s="146"/>
      <c r="L76" s="146"/>
      <c r="M76" s="146"/>
      <c r="N76" s="153">
        <f>SUM(N71:N75)</f>
        <v>1867</v>
      </c>
      <c r="O76" s="146"/>
      <c r="P76" s="162">
        <f t="shared" si="8"/>
        <v>1</v>
      </c>
    </row>
    <row r="77" spans="2:21" s="16" customFormat="1" ht="12.75" customHeight="1" x14ac:dyDescent="0.2">
      <c r="B77" s="60" t="s">
        <v>60</v>
      </c>
      <c r="C77" s="60"/>
      <c r="D77" s="60"/>
      <c r="E77" s="60"/>
      <c r="F77" s="88">
        <v>85</v>
      </c>
      <c r="G77" s="92">
        <f t="shared" si="7"/>
        <v>4.5527584359935723E-2</v>
      </c>
      <c r="I77" s="111" t="s">
        <v>117</v>
      </c>
    </row>
    <row r="78" spans="2:21" s="16" customFormat="1" ht="12.75" customHeight="1" x14ac:dyDescent="0.2">
      <c r="B78" s="60" t="s">
        <v>61</v>
      </c>
      <c r="C78" s="60"/>
      <c r="D78" s="60"/>
      <c r="E78" s="60"/>
      <c r="F78" s="88">
        <v>415</v>
      </c>
      <c r="G78" s="92">
        <f t="shared" si="7"/>
        <v>0.22228173540439208</v>
      </c>
      <c r="I78" s="111" t="s">
        <v>120</v>
      </c>
      <c r="J78" s="57"/>
      <c r="K78" s="57"/>
      <c r="L78" s="57"/>
      <c r="M78" s="57"/>
      <c r="N78" s="57"/>
      <c r="O78" s="20"/>
      <c r="P78" s="60"/>
      <c r="Q78" s="60"/>
      <c r="R78" s="60"/>
      <c r="S78" s="60"/>
      <c r="T78" s="60"/>
      <c r="U78" s="58"/>
    </row>
    <row r="79" spans="2:21" s="16" customFormat="1" ht="12.75" customHeight="1" x14ac:dyDescent="0.2">
      <c r="B79" s="60" t="s">
        <v>62</v>
      </c>
      <c r="C79" s="60"/>
      <c r="D79" s="60"/>
      <c r="E79" s="60"/>
      <c r="F79" s="88">
        <v>26</v>
      </c>
      <c r="G79" s="92">
        <f t="shared" si="7"/>
        <v>1.3926084627745045E-2</v>
      </c>
      <c r="I79" s="56"/>
      <c r="J79" s="56"/>
      <c r="K79" s="56"/>
      <c r="L79" s="56"/>
      <c r="M79" s="56"/>
      <c r="N79" s="56"/>
    </row>
    <row r="80" spans="2:21" s="16" customFormat="1" ht="12.75" customHeight="1" x14ac:dyDescent="0.2">
      <c r="B80" s="60" t="s">
        <v>102</v>
      </c>
      <c r="C80" s="60"/>
      <c r="D80" s="60"/>
      <c r="E80" s="60"/>
      <c r="F80" s="88">
        <v>17</v>
      </c>
      <c r="G80" s="92">
        <f t="shared" si="7"/>
        <v>9.1055168719871449E-3</v>
      </c>
      <c r="I80" s="56"/>
      <c r="J80" s="56"/>
      <c r="K80" s="56"/>
      <c r="L80" s="56"/>
      <c r="M80" s="56"/>
      <c r="N80" s="56"/>
      <c r="P80" s="60"/>
      <c r="Q80" s="60"/>
      <c r="R80" s="60"/>
      <c r="S80" s="60"/>
      <c r="T80" s="60"/>
      <c r="U80" s="58"/>
    </row>
    <row r="81" spans="2:21" s="16" customFormat="1" ht="12.75" customHeight="1" x14ac:dyDescent="0.2">
      <c r="B81" s="60" t="s">
        <v>63</v>
      </c>
      <c r="C81" s="60"/>
      <c r="D81" s="60"/>
      <c r="E81" s="60"/>
      <c r="F81" s="88">
        <v>4</v>
      </c>
      <c r="G81" s="92">
        <f t="shared" si="7"/>
        <v>2.1424745581146223E-3</v>
      </c>
      <c r="I81" s="56"/>
      <c r="J81" s="56"/>
      <c r="K81" s="56"/>
      <c r="L81" s="56"/>
      <c r="M81" s="56"/>
      <c r="N81" s="56"/>
      <c r="P81" s="60"/>
      <c r="Q81" s="60"/>
      <c r="R81" s="60"/>
      <c r="S81" s="60"/>
      <c r="T81" s="60"/>
      <c r="U81" s="58"/>
    </row>
    <row r="82" spans="2:21" s="16" customFormat="1" ht="12.75" customHeight="1" x14ac:dyDescent="0.2">
      <c r="B82" s="180" t="s">
        <v>123</v>
      </c>
      <c r="C82" s="180"/>
      <c r="D82" s="180"/>
      <c r="E82" s="180"/>
      <c r="F82" s="88">
        <v>143</v>
      </c>
      <c r="G82" s="92">
        <f t="shared" si="7"/>
        <v>7.659346545259775E-2</v>
      </c>
      <c r="I82" s="56"/>
      <c r="J82" s="56"/>
      <c r="K82" s="56"/>
      <c r="L82" s="56"/>
      <c r="M82" s="56"/>
      <c r="N82" s="56"/>
      <c r="P82" s="180"/>
      <c r="Q82" s="180"/>
      <c r="R82" s="180"/>
      <c r="S82" s="180"/>
      <c r="T82" s="180"/>
      <c r="U82" s="58"/>
    </row>
    <row r="83" spans="2:21" s="16" customFormat="1" ht="12.75" customHeight="1" x14ac:dyDescent="0.2">
      <c r="B83" s="60" t="s">
        <v>33</v>
      </c>
      <c r="C83" s="60"/>
      <c r="D83" s="60"/>
      <c r="E83" s="60"/>
      <c r="F83" s="88">
        <v>7</v>
      </c>
      <c r="G83" s="92">
        <f t="shared" si="7"/>
        <v>3.7493304767005891E-3</v>
      </c>
      <c r="I83" s="56"/>
      <c r="J83" s="56"/>
      <c r="K83" s="56"/>
      <c r="L83" s="56"/>
      <c r="M83" s="56"/>
      <c r="N83" s="56"/>
      <c r="P83" s="60"/>
      <c r="Q83" s="60"/>
      <c r="R83" s="60"/>
      <c r="S83" s="60"/>
      <c r="T83" s="60"/>
      <c r="U83" s="58"/>
    </row>
    <row r="84" spans="2:21" s="16" customFormat="1" ht="12.75" customHeight="1" thickBot="1" x14ac:dyDescent="0.25">
      <c r="B84" s="60" t="s">
        <v>49</v>
      </c>
      <c r="C84" s="60"/>
      <c r="D84" s="60"/>
      <c r="E84" s="60"/>
      <c r="F84" s="88">
        <v>285</v>
      </c>
      <c r="G84" s="92">
        <f t="shared" si="7"/>
        <v>0.15265131226566683</v>
      </c>
      <c r="I84" s="56"/>
      <c r="J84" s="56"/>
      <c r="K84" s="56"/>
      <c r="L84" s="56"/>
      <c r="M84" s="56"/>
      <c r="N84" s="56"/>
      <c r="P84" s="60"/>
      <c r="Q84" s="60"/>
      <c r="R84" s="60"/>
      <c r="S84" s="60"/>
      <c r="T84" s="60"/>
      <c r="U84" s="58"/>
    </row>
    <row r="85" spans="2:21" s="16" customFormat="1" ht="12.75" customHeight="1" x14ac:dyDescent="0.2">
      <c r="B85" s="181" t="s">
        <v>16</v>
      </c>
      <c r="C85" s="181"/>
      <c r="D85" s="181"/>
      <c r="E85" s="181"/>
      <c r="F85" s="153">
        <f>SUM(F70:F84)</f>
        <v>1867</v>
      </c>
      <c r="G85" s="162">
        <f>SUM(G71:G84)</f>
        <v>0.77878950187466522</v>
      </c>
      <c r="I85" s="60"/>
      <c r="J85" s="60"/>
      <c r="K85" s="60"/>
      <c r="P85" s="60"/>
      <c r="Q85" s="60"/>
      <c r="R85" s="60"/>
      <c r="S85" s="60"/>
      <c r="T85" s="60"/>
      <c r="U85" s="58"/>
    </row>
    <row r="86" spans="2:21" s="16" customFormat="1" ht="4.5" customHeight="1" x14ac:dyDescent="0.2">
      <c r="I86" s="60"/>
      <c r="J86" s="60"/>
      <c r="K86" s="60"/>
      <c r="P86" s="196"/>
      <c r="Q86" s="196"/>
      <c r="R86" s="196"/>
      <c r="S86" s="196"/>
      <c r="T86" s="196"/>
      <c r="U86" s="58"/>
    </row>
    <row r="87" spans="2:21" s="16" customFormat="1" ht="6" customHeight="1" thickBot="1" x14ac:dyDescent="0.25">
      <c r="I87" s="60"/>
      <c r="J87" s="60"/>
      <c r="K87" s="60"/>
      <c r="P87" s="180"/>
      <c r="Q87" s="180"/>
      <c r="R87" s="180"/>
      <c r="S87" s="180"/>
      <c r="T87" s="180"/>
      <c r="U87" s="58"/>
    </row>
    <row r="88" spans="2:21" s="16" customFormat="1" ht="18.75" customHeight="1" x14ac:dyDescent="0.2">
      <c r="B88" s="112" t="s">
        <v>131</v>
      </c>
      <c r="C88" s="61"/>
      <c r="D88" s="61"/>
      <c r="E88" s="61"/>
      <c r="F88" s="61"/>
      <c r="G88" s="61"/>
      <c r="H88" s="61"/>
      <c r="I88" s="61"/>
      <c r="J88" s="61"/>
      <c r="K88" s="138"/>
      <c r="L88" s="13"/>
      <c r="M88" s="142"/>
      <c r="N88" s="20"/>
    </row>
    <row r="89" spans="2:21" s="16" customFormat="1" ht="15" customHeight="1" x14ac:dyDescent="0.2">
      <c r="B89" s="163" t="s">
        <v>124</v>
      </c>
      <c r="C89" s="144"/>
      <c r="D89" s="145" t="s">
        <v>22</v>
      </c>
      <c r="E89" s="145" t="s">
        <v>2</v>
      </c>
      <c r="G89" s="144" t="s">
        <v>65</v>
      </c>
      <c r="H89" s="144"/>
      <c r="I89" s="164" t="s">
        <v>22</v>
      </c>
      <c r="J89" s="152" t="s">
        <v>2</v>
      </c>
      <c r="K89" s="62"/>
      <c r="M89" s="20"/>
      <c r="N89" s="20"/>
    </row>
    <row r="90" spans="2:21" s="16" customFormat="1" ht="15" customHeight="1" x14ac:dyDescent="0.2">
      <c r="B90" s="113" t="s">
        <v>66</v>
      </c>
      <c r="C90" s="60"/>
      <c r="D90" s="183">
        <v>5</v>
      </c>
      <c r="E90" s="92">
        <f t="shared" ref="E90:E115" si="9">D90/$D$116</f>
        <v>3.0193236714975845E-3</v>
      </c>
      <c r="G90" s="180" t="s">
        <v>67</v>
      </c>
      <c r="H90" s="180"/>
      <c r="I90" s="114">
        <v>4</v>
      </c>
      <c r="J90" s="92">
        <f t="shared" ref="J90:J102" si="10">I90/$I$103</f>
        <v>0.14814814814814814</v>
      </c>
      <c r="K90" s="139"/>
      <c r="M90" s="20"/>
      <c r="N90" s="20"/>
    </row>
    <row r="91" spans="2:21" s="16" customFormat="1" ht="15" customHeight="1" x14ac:dyDescent="0.2">
      <c r="B91" s="113" t="s">
        <v>68</v>
      </c>
      <c r="C91" s="60"/>
      <c r="D91" s="183">
        <v>13</v>
      </c>
      <c r="E91" s="92">
        <f t="shared" si="9"/>
        <v>7.85024154589372E-3</v>
      </c>
      <c r="G91" s="180" t="s">
        <v>69</v>
      </c>
      <c r="H91" s="180"/>
      <c r="I91" s="114">
        <v>2</v>
      </c>
      <c r="J91" s="92">
        <f t="shared" si="10"/>
        <v>7.407407407407407E-2</v>
      </c>
      <c r="K91" s="139"/>
      <c r="L91" s="20"/>
      <c r="M91" s="59"/>
      <c r="N91" s="20"/>
    </row>
    <row r="92" spans="2:21" s="16" customFormat="1" ht="15" customHeight="1" x14ac:dyDescent="0.2">
      <c r="B92" s="113" t="s">
        <v>70</v>
      </c>
      <c r="C92" s="60"/>
      <c r="D92" s="183">
        <v>1</v>
      </c>
      <c r="E92" s="92">
        <f t="shared" si="9"/>
        <v>6.0386473429951688E-4</v>
      </c>
      <c r="G92" s="180" t="s">
        <v>71</v>
      </c>
      <c r="H92" s="180"/>
      <c r="I92" s="114">
        <v>1</v>
      </c>
      <c r="J92" s="92">
        <f t="shared" si="10"/>
        <v>3.7037037037037035E-2</v>
      </c>
      <c r="K92" s="139"/>
      <c r="L92" s="20"/>
      <c r="M92" s="59"/>
      <c r="N92" s="20"/>
    </row>
    <row r="93" spans="2:21" s="16" customFormat="1" ht="15" customHeight="1" x14ac:dyDescent="0.2">
      <c r="B93" s="113" t="s">
        <v>72</v>
      </c>
      <c r="C93" s="60"/>
      <c r="D93" s="183">
        <v>48</v>
      </c>
      <c r="E93" s="92">
        <f t="shared" si="9"/>
        <v>2.8985507246376812E-2</v>
      </c>
      <c r="G93" s="180" t="s">
        <v>73</v>
      </c>
      <c r="H93" s="180"/>
      <c r="I93" s="114">
        <v>8</v>
      </c>
      <c r="J93" s="92">
        <f t="shared" si="10"/>
        <v>0.29629629629629628</v>
      </c>
      <c r="K93" s="139"/>
      <c r="L93" s="20"/>
      <c r="M93" s="59"/>
      <c r="N93" s="20"/>
    </row>
    <row r="94" spans="2:21" s="16" customFormat="1" ht="15" customHeight="1" x14ac:dyDescent="0.2">
      <c r="B94" s="113" t="s">
        <v>74</v>
      </c>
      <c r="C94" s="60"/>
      <c r="D94" s="183">
        <v>9</v>
      </c>
      <c r="E94" s="92">
        <f t="shared" si="9"/>
        <v>5.434782608695652E-3</v>
      </c>
      <c r="G94" s="180" t="s">
        <v>75</v>
      </c>
      <c r="H94" s="180"/>
      <c r="I94" s="114">
        <v>6</v>
      </c>
      <c r="J94" s="92">
        <f t="shared" si="10"/>
        <v>0.22222222222222221</v>
      </c>
      <c r="K94" s="139"/>
      <c r="L94" s="20"/>
      <c r="M94" s="59"/>
      <c r="N94" s="20"/>
    </row>
    <row r="95" spans="2:21" s="16" customFormat="1" ht="15" customHeight="1" x14ac:dyDescent="0.2">
      <c r="B95" s="113" t="s">
        <v>76</v>
      </c>
      <c r="C95" s="60"/>
      <c r="D95" s="183">
        <v>15</v>
      </c>
      <c r="E95" s="92">
        <f t="shared" si="9"/>
        <v>9.057971014492754E-3</v>
      </c>
      <c r="G95" s="16" t="s">
        <v>139</v>
      </c>
      <c r="I95" s="176">
        <v>1</v>
      </c>
      <c r="J95" s="92">
        <f t="shared" si="10"/>
        <v>3.7037037037037035E-2</v>
      </c>
      <c r="K95" s="139"/>
      <c r="L95" s="20"/>
      <c r="M95" s="137"/>
      <c r="N95" s="20"/>
    </row>
    <row r="96" spans="2:21" s="16" customFormat="1" ht="15" customHeight="1" x14ac:dyDescent="0.2">
      <c r="B96" s="113" t="s">
        <v>125</v>
      </c>
      <c r="C96" s="60"/>
      <c r="D96" s="183">
        <v>52</v>
      </c>
      <c r="E96" s="92">
        <f t="shared" si="9"/>
        <v>3.140096618357488E-2</v>
      </c>
      <c r="G96" s="66" t="s">
        <v>137</v>
      </c>
      <c r="H96" s="66"/>
      <c r="I96" s="115">
        <v>1</v>
      </c>
      <c r="J96" s="116">
        <f t="shared" si="10"/>
        <v>3.7037037037037035E-2</v>
      </c>
      <c r="K96" s="140"/>
      <c r="L96" s="20"/>
      <c r="M96" s="66"/>
      <c r="N96" s="20"/>
    </row>
    <row r="97" spans="2:14" s="16" customFormat="1" ht="15" customHeight="1" x14ac:dyDescent="0.2">
      <c r="B97" s="113" t="s">
        <v>78</v>
      </c>
      <c r="C97" s="60"/>
      <c r="D97" s="183">
        <v>24</v>
      </c>
      <c r="E97" s="92">
        <f t="shared" si="9"/>
        <v>1.4492753623188406E-2</v>
      </c>
      <c r="G97" s="180" t="s">
        <v>138</v>
      </c>
      <c r="H97" s="180"/>
      <c r="I97" s="114">
        <v>1</v>
      </c>
      <c r="J97" s="92">
        <f t="shared" si="10"/>
        <v>3.7037037037037035E-2</v>
      </c>
      <c r="K97" s="139"/>
      <c r="L97" s="20"/>
      <c r="M97" s="66"/>
      <c r="N97" s="20"/>
    </row>
    <row r="98" spans="2:14" s="16" customFormat="1" ht="15" customHeight="1" x14ac:dyDescent="0.2">
      <c r="B98" s="113" t="s">
        <v>80</v>
      </c>
      <c r="C98" s="60"/>
      <c r="D98" s="183">
        <v>1</v>
      </c>
      <c r="E98" s="92">
        <f t="shared" si="9"/>
        <v>6.0386473429951688E-4</v>
      </c>
      <c r="G98" s="16" t="s">
        <v>140</v>
      </c>
      <c r="I98" s="177">
        <v>1</v>
      </c>
      <c r="J98" s="92">
        <f t="shared" si="10"/>
        <v>3.7037037037037035E-2</v>
      </c>
      <c r="K98" s="139"/>
      <c r="L98" s="20"/>
      <c r="M98" s="66"/>
      <c r="N98" s="66"/>
    </row>
    <row r="99" spans="2:14" s="16" customFormat="1" ht="15" customHeight="1" x14ac:dyDescent="0.2">
      <c r="B99" s="113" t="s">
        <v>81</v>
      </c>
      <c r="C99" s="60"/>
      <c r="D99" s="183">
        <v>7</v>
      </c>
      <c r="E99" s="92">
        <f t="shared" si="9"/>
        <v>4.227053140096618E-3</v>
      </c>
      <c r="G99" s="180" t="s">
        <v>77</v>
      </c>
      <c r="H99" s="180"/>
      <c r="I99" s="114">
        <v>1</v>
      </c>
      <c r="J99" s="92">
        <f t="shared" si="10"/>
        <v>3.7037037037037035E-2</v>
      </c>
      <c r="K99" s="139"/>
      <c r="L99" s="20"/>
      <c r="M99" s="66"/>
      <c r="N99" s="180"/>
    </row>
    <row r="100" spans="2:14" s="16" customFormat="1" ht="15" customHeight="1" x14ac:dyDescent="0.2">
      <c r="B100" s="113" t="s">
        <v>82</v>
      </c>
      <c r="C100" s="60"/>
      <c r="D100" s="183">
        <v>22</v>
      </c>
      <c r="E100" s="92">
        <f t="shared" si="9"/>
        <v>1.3285024154589372E-2</v>
      </c>
      <c r="G100" s="180" t="s">
        <v>79</v>
      </c>
      <c r="H100" s="180"/>
      <c r="I100" s="114">
        <v>0</v>
      </c>
      <c r="J100" s="92">
        <f t="shared" si="10"/>
        <v>0</v>
      </c>
      <c r="K100" s="139"/>
      <c r="L100" s="20"/>
      <c r="M100" s="136"/>
      <c r="N100" s="180"/>
    </row>
    <row r="101" spans="2:14" s="16" customFormat="1" ht="15" customHeight="1" x14ac:dyDescent="0.2">
      <c r="B101" s="113" t="s">
        <v>83</v>
      </c>
      <c r="C101" s="60"/>
      <c r="D101" s="183">
        <v>34</v>
      </c>
      <c r="E101" s="92">
        <f t="shared" si="9"/>
        <v>2.0531400966183576E-2</v>
      </c>
      <c r="G101" s="180" t="s">
        <v>141</v>
      </c>
      <c r="H101" s="180"/>
      <c r="I101" s="114">
        <v>1</v>
      </c>
      <c r="J101" s="92">
        <f t="shared" si="10"/>
        <v>3.7037037037037035E-2</v>
      </c>
      <c r="K101" s="139"/>
      <c r="L101" s="20"/>
      <c r="M101" s="59"/>
      <c r="N101" s="180"/>
    </row>
    <row r="102" spans="2:14" s="16" customFormat="1" ht="15" customHeight="1" thickBot="1" x14ac:dyDescent="0.25">
      <c r="B102" s="113" t="s">
        <v>84</v>
      </c>
      <c r="C102" s="60"/>
      <c r="D102" s="183">
        <v>37</v>
      </c>
      <c r="E102" s="92">
        <f t="shared" si="9"/>
        <v>2.2342995169082124E-2</v>
      </c>
      <c r="G102" s="180" t="s">
        <v>101</v>
      </c>
      <c r="H102" s="180"/>
      <c r="I102" s="114">
        <v>0</v>
      </c>
      <c r="J102" s="92">
        <f t="shared" si="10"/>
        <v>0</v>
      </c>
      <c r="K102" s="141"/>
      <c r="L102" s="20"/>
      <c r="M102" s="59"/>
      <c r="N102" s="180"/>
    </row>
    <row r="103" spans="2:14" s="16" customFormat="1" ht="15" customHeight="1" x14ac:dyDescent="0.2">
      <c r="B103" s="75" t="s">
        <v>86</v>
      </c>
      <c r="C103" s="180"/>
      <c r="D103" s="183">
        <v>19</v>
      </c>
      <c r="E103" s="92">
        <f t="shared" si="9"/>
        <v>1.1473429951690822E-2</v>
      </c>
      <c r="G103" s="181" t="s">
        <v>16</v>
      </c>
      <c r="H103" s="181"/>
      <c r="I103" s="181">
        <f>SUM(I90:I102)</f>
        <v>27</v>
      </c>
      <c r="J103" s="162">
        <f>SUM(J90:J102)</f>
        <v>0.99999999999999978</v>
      </c>
      <c r="K103" s="67"/>
      <c r="L103" s="20"/>
      <c r="M103" s="59"/>
      <c r="N103" s="180"/>
    </row>
    <row r="104" spans="2:14" s="16" customFormat="1" ht="15" customHeight="1" thickBot="1" x14ac:dyDescent="0.25">
      <c r="B104" s="75" t="s">
        <v>126</v>
      </c>
      <c r="C104" s="180"/>
      <c r="D104" s="183">
        <v>1266</v>
      </c>
      <c r="E104" s="92">
        <f t="shared" si="9"/>
        <v>0.76449275362318836</v>
      </c>
      <c r="G104" s="20"/>
      <c r="J104" s="20"/>
      <c r="K104" s="67"/>
      <c r="L104" s="20"/>
      <c r="M104" s="59"/>
      <c r="N104" s="66"/>
    </row>
    <row r="105" spans="2:14" s="16" customFormat="1" ht="15" customHeight="1" x14ac:dyDescent="0.2">
      <c r="B105" s="75" t="s">
        <v>127</v>
      </c>
      <c r="C105" s="180"/>
      <c r="D105" s="183">
        <v>21</v>
      </c>
      <c r="E105" s="92">
        <f t="shared" si="9"/>
        <v>1.2681159420289856E-2</v>
      </c>
      <c r="G105" s="117"/>
      <c r="H105" s="118"/>
      <c r="I105" s="118"/>
      <c r="J105" s="119"/>
      <c r="K105" s="65"/>
      <c r="L105" s="20"/>
      <c r="M105" s="59"/>
      <c r="N105" s="66"/>
    </row>
    <row r="106" spans="2:14" s="16" customFormat="1" ht="15" customHeight="1" x14ac:dyDescent="0.2">
      <c r="B106" s="75" t="s">
        <v>88</v>
      </c>
      <c r="C106" s="180"/>
      <c r="D106" s="183">
        <v>7</v>
      </c>
      <c r="E106" s="92">
        <f t="shared" si="9"/>
        <v>4.227053140096618E-3</v>
      </c>
      <c r="G106" s="120" t="s">
        <v>85</v>
      </c>
      <c r="H106" s="121"/>
      <c r="I106" s="121"/>
      <c r="J106" s="122"/>
      <c r="K106" s="65"/>
      <c r="L106" s="20"/>
      <c r="M106" s="137"/>
      <c r="N106" s="66"/>
    </row>
    <row r="107" spans="2:14" s="16" customFormat="1" ht="15" customHeight="1" x14ac:dyDescent="0.2">
      <c r="B107" s="75" t="s">
        <v>89</v>
      </c>
      <c r="C107" s="180"/>
      <c r="D107" s="183">
        <v>2</v>
      </c>
      <c r="E107" s="92">
        <f t="shared" si="9"/>
        <v>1.2077294685990338E-3</v>
      </c>
      <c r="G107" s="163" t="s">
        <v>87</v>
      </c>
      <c r="H107" s="144"/>
      <c r="I107" s="152" t="s">
        <v>22</v>
      </c>
      <c r="J107" s="165" t="s">
        <v>2</v>
      </c>
      <c r="K107" s="62"/>
      <c r="L107" s="20"/>
      <c r="M107" s="66"/>
      <c r="N107" s="66"/>
    </row>
    <row r="108" spans="2:14" s="16" customFormat="1" ht="15" customHeight="1" x14ac:dyDescent="0.2">
      <c r="B108" s="75" t="s">
        <v>90</v>
      </c>
      <c r="C108" s="180"/>
      <c r="D108" s="183">
        <v>6</v>
      </c>
      <c r="E108" s="92">
        <f t="shared" si="9"/>
        <v>3.6231884057971015E-3</v>
      </c>
      <c r="G108" s="130" t="s">
        <v>64</v>
      </c>
      <c r="H108" s="108"/>
      <c r="I108" s="175">
        <v>1656</v>
      </c>
      <c r="J108" s="131">
        <f>I108/$I$111</f>
        <v>0.88698446705945366</v>
      </c>
      <c r="K108" s="63"/>
      <c r="L108" s="20"/>
      <c r="M108" s="66"/>
      <c r="N108" s="66"/>
    </row>
    <row r="109" spans="2:14" s="16" customFormat="1" ht="15" customHeight="1" x14ac:dyDescent="0.2">
      <c r="B109" s="75" t="s">
        <v>91</v>
      </c>
      <c r="C109" s="180"/>
      <c r="D109" s="183">
        <v>4</v>
      </c>
      <c r="E109" s="92">
        <f t="shared" si="9"/>
        <v>2.4154589371980675E-3</v>
      </c>
      <c r="G109" s="130" t="s">
        <v>65</v>
      </c>
      <c r="H109" s="108"/>
      <c r="I109" s="175">
        <v>27</v>
      </c>
      <c r="J109" s="131">
        <f>I109/$I$111</f>
        <v>1.4461703267273701E-2</v>
      </c>
      <c r="K109" s="63"/>
      <c r="L109" s="20"/>
      <c r="M109" s="66"/>
      <c r="N109" s="66"/>
    </row>
    <row r="110" spans="2:14" s="16" customFormat="1" ht="15" customHeight="1" thickBot="1" x14ac:dyDescent="0.25">
      <c r="B110" s="75" t="s">
        <v>92</v>
      </c>
      <c r="C110" s="180"/>
      <c r="D110" s="183">
        <v>25</v>
      </c>
      <c r="E110" s="92">
        <f t="shared" si="9"/>
        <v>1.5096618357487922E-2</v>
      </c>
      <c r="G110" s="130" t="s">
        <v>49</v>
      </c>
      <c r="H110" s="108"/>
      <c r="I110" s="175">
        <v>184</v>
      </c>
      <c r="J110" s="131">
        <f>I110/$I$111</f>
        <v>9.8553829673272628E-2</v>
      </c>
      <c r="K110" s="63"/>
      <c r="L110" s="20"/>
      <c r="M110" s="66"/>
      <c r="N110" s="66"/>
    </row>
    <row r="111" spans="2:14" s="16" customFormat="1" ht="15" customHeight="1" x14ac:dyDescent="0.2">
      <c r="B111" s="75" t="s">
        <v>93</v>
      </c>
      <c r="C111" s="180"/>
      <c r="D111" s="183">
        <v>16</v>
      </c>
      <c r="E111" s="92">
        <f t="shared" si="9"/>
        <v>9.6618357487922701E-3</v>
      </c>
      <c r="G111" s="166" t="s">
        <v>16</v>
      </c>
      <c r="H111" s="181"/>
      <c r="I111" s="153">
        <f>SUM(I108:I110)</f>
        <v>1867</v>
      </c>
      <c r="J111" s="167">
        <f>I111/$I$111</f>
        <v>1</v>
      </c>
      <c r="K111" s="64"/>
      <c r="L111" s="20"/>
      <c r="M111" s="66"/>
      <c r="N111" s="66"/>
    </row>
    <row r="112" spans="2:14" s="16" customFormat="1" ht="15" customHeight="1" x14ac:dyDescent="0.2">
      <c r="B112" s="75" t="s">
        <v>94</v>
      </c>
      <c r="C112" s="180"/>
      <c r="D112" s="183">
        <v>13</v>
      </c>
      <c r="E112" s="92">
        <f t="shared" si="9"/>
        <v>7.85024154589372E-3</v>
      </c>
      <c r="G112" s="123"/>
      <c r="H112" s="124"/>
      <c r="I112" s="125"/>
      <c r="J112" s="126"/>
      <c r="K112" s="63"/>
      <c r="L112" s="20"/>
      <c r="M112" s="66"/>
      <c r="N112" s="66"/>
    </row>
    <row r="113" spans="2:17" s="16" customFormat="1" ht="15" customHeight="1" thickBot="1" x14ac:dyDescent="0.25">
      <c r="B113" s="75" t="s">
        <v>95</v>
      </c>
      <c r="C113" s="180"/>
      <c r="D113" s="183">
        <v>2</v>
      </c>
      <c r="E113" s="92">
        <f t="shared" si="9"/>
        <v>1.2077294685990338E-3</v>
      </c>
      <c r="G113" s="127"/>
      <c r="H113" s="128"/>
      <c r="I113" s="128"/>
      <c r="J113" s="129"/>
      <c r="K113" s="65"/>
      <c r="L113" s="20"/>
      <c r="M113" s="20"/>
      <c r="N113" s="66"/>
    </row>
    <row r="114" spans="2:17" s="16" customFormat="1" ht="15" customHeight="1" x14ac:dyDescent="0.2">
      <c r="B114" s="75" t="s">
        <v>96</v>
      </c>
      <c r="C114" s="180"/>
      <c r="D114" s="183">
        <v>4</v>
      </c>
      <c r="E114" s="92">
        <f t="shared" si="9"/>
        <v>2.4154589371980675E-3</v>
      </c>
      <c r="G114" s="20"/>
      <c r="H114" s="20"/>
      <c r="I114" s="20"/>
      <c r="J114" s="20"/>
      <c r="K114" s="65"/>
      <c r="L114" s="20"/>
      <c r="M114" s="20"/>
      <c r="N114" s="20"/>
    </row>
    <row r="115" spans="2:17" s="16" customFormat="1" ht="15" customHeight="1" thickBot="1" x14ac:dyDescent="0.25">
      <c r="B115" s="75" t="s">
        <v>97</v>
      </c>
      <c r="C115" s="180"/>
      <c r="D115" s="183">
        <v>3</v>
      </c>
      <c r="E115" s="92">
        <f t="shared" si="9"/>
        <v>1.8115942028985507E-3</v>
      </c>
      <c r="G115" s="20"/>
      <c r="H115" s="20"/>
      <c r="I115" s="20"/>
      <c r="J115" s="20"/>
      <c r="K115" s="67"/>
      <c r="L115" s="20"/>
      <c r="M115" s="20"/>
      <c r="N115" s="20"/>
    </row>
    <row r="116" spans="2:17" s="16" customFormat="1" ht="15" customHeight="1" x14ac:dyDescent="0.2">
      <c r="B116" s="166" t="s">
        <v>16</v>
      </c>
      <c r="C116" s="181"/>
      <c r="D116" s="153">
        <f>SUM(D90:D115)</f>
        <v>1656</v>
      </c>
      <c r="E116" s="162">
        <f>SUM(E90:E115)</f>
        <v>1</v>
      </c>
      <c r="F116" s="20"/>
      <c r="G116" s="20"/>
      <c r="H116" s="20"/>
      <c r="I116" s="20"/>
      <c r="J116" s="20"/>
      <c r="K116" s="67"/>
      <c r="L116" s="20"/>
      <c r="M116" s="20"/>
      <c r="N116" s="20"/>
    </row>
    <row r="117" spans="2:17" s="16" customFormat="1" ht="9.75" customHeight="1" x14ac:dyDescent="0.2">
      <c r="B117" s="168" t="s">
        <v>128</v>
      </c>
      <c r="C117" s="20"/>
      <c r="D117" s="20"/>
      <c r="E117" s="20"/>
      <c r="F117" s="20"/>
      <c r="G117" s="20"/>
      <c r="H117" s="20"/>
      <c r="I117" s="20"/>
      <c r="J117" s="20"/>
      <c r="K117" s="67"/>
    </row>
    <row r="118" spans="2:17" s="16" customFormat="1" ht="9.75" customHeight="1" x14ac:dyDescent="0.2">
      <c r="B118" s="168" t="s">
        <v>129</v>
      </c>
      <c r="C118" s="20"/>
      <c r="D118" s="20"/>
      <c r="E118" s="20"/>
      <c r="F118" s="20"/>
      <c r="G118" s="20"/>
      <c r="H118" s="20"/>
      <c r="I118" s="20"/>
      <c r="J118" s="20"/>
      <c r="K118" s="67"/>
    </row>
    <row r="119" spans="2:17" s="16" customFormat="1" ht="12" customHeight="1" thickBot="1" x14ac:dyDescent="0.25">
      <c r="B119" s="169" t="s">
        <v>130</v>
      </c>
      <c r="C119" s="68"/>
      <c r="D119" s="68"/>
      <c r="E119" s="68"/>
      <c r="F119" s="68"/>
      <c r="G119" s="68"/>
      <c r="H119" s="68"/>
      <c r="I119" s="68"/>
      <c r="J119" s="68"/>
      <c r="K119" s="69"/>
    </row>
    <row r="120" spans="2:17" s="16" customFormat="1" ht="15.75" customHeight="1" thickBot="1" x14ac:dyDescent="0.25"/>
    <row r="121" spans="2:17" s="16" customFormat="1" ht="15.75" customHeight="1" x14ac:dyDescent="0.2">
      <c r="B121" s="70"/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2"/>
    </row>
    <row r="122" spans="2:17" s="16" customFormat="1" ht="15.75" customHeight="1" x14ac:dyDescent="0.2">
      <c r="B122" s="73"/>
      <c r="C122" s="13" t="s">
        <v>98</v>
      </c>
      <c r="D122" s="17"/>
      <c r="E122" s="74"/>
      <c r="F122" s="66"/>
      <c r="G122" s="66"/>
      <c r="H122" s="20"/>
      <c r="I122" s="20"/>
      <c r="J122" s="20"/>
      <c r="K122" s="20"/>
      <c r="L122" s="20"/>
      <c r="M122" s="20"/>
      <c r="N122" s="20"/>
      <c r="O122" s="20"/>
      <c r="P122" s="20"/>
      <c r="Q122" s="67"/>
    </row>
    <row r="123" spans="2:17" s="16" customFormat="1" ht="15.75" customHeight="1" thickBot="1" x14ac:dyDescent="0.25">
      <c r="B123" s="75"/>
      <c r="C123" s="15"/>
      <c r="D123" s="15"/>
      <c r="E123" s="15"/>
      <c r="F123" s="66"/>
      <c r="G123" s="66"/>
      <c r="H123" s="20"/>
      <c r="I123" s="20"/>
      <c r="J123" s="20"/>
      <c r="K123" s="20"/>
      <c r="L123" s="20"/>
      <c r="M123" s="20"/>
      <c r="N123" s="20"/>
      <c r="O123" s="20"/>
      <c r="P123" s="20"/>
      <c r="Q123" s="67"/>
    </row>
    <row r="124" spans="2:17" s="16" customFormat="1" ht="15.75" customHeight="1" thickTop="1" x14ac:dyDescent="0.2">
      <c r="B124" s="75"/>
      <c r="C124" s="194" t="s">
        <v>1</v>
      </c>
      <c r="D124" s="198" t="s">
        <v>99</v>
      </c>
      <c r="E124" s="199"/>
      <c r="F124" s="200" t="s">
        <v>100</v>
      </c>
      <c r="G124" s="66"/>
      <c r="H124" s="20"/>
      <c r="I124" s="20"/>
      <c r="J124" s="20"/>
      <c r="K124" s="20"/>
      <c r="L124" s="20"/>
      <c r="M124" s="20"/>
      <c r="N124" s="20"/>
      <c r="O124" s="20"/>
      <c r="P124" s="20"/>
      <c r="Q124" s="67"/>
    </row>
    <row r="125" spans="2:17" s="16" customFormat="1" ht="15.75" customHeight="1" x14ac:dyDescent="0.2">
      <c r="B125" s="75"/>
      <c r="C125" s="194"/>
      <c r="D125" s="179">
        <v>2017</v>
      </c>
      <c r="E125" s="179">
        <v>2018</v>
      </c>
      <c r="F125" s="201"/>
      <c r="G125" s="66"/>
      <c r="H125" s="20"/>
      <c r="I125" s="20"/>
      <c r="J125" s="20"/>
      <c r="K125" s="20"/>
      <c r="L125" s="20"/>
      <c r="M125" s="20"/>
      <c r="N125" s="20"/>
      <c r="O125" s="20"/>
      <c r="P125" s="20"/>
      <c r="Q125" s="67"/>
    </row>
    <row r="126" spans="2:17" s="16" customFormat="1" ht="15.75" customHeight="1" x14ac:dyDescent="0.2">
      <c r="B126" s="75"/>
      <c r="C126" s="170" t="s">
        <v>3</v>
      </c>
      <c r="D126" s="171">
        <v>211</v>
      </c>
      <c r="E126" s="172">
        <v>211</v>
      </c>
      <c r="F126" s="184">
        <f t="shared" ref="F126:F131" si="11">(E126/D126)-1</f>
        <v>0</v>
      </c>
      <c r="G126" s="66"/>
      <c r="H126" s="20"/>
      <c r="I126" s="20"/>
      <c r="J126" s="20"/>
      <c r="K126" s="20"/>
      <c r="L126" s="20"/>
      <c r="M126" s="20"/>
      <c r="N126" s="20"/>
      <c r="O126" s="20"/>
      <c r="P126" s="20"/>
      <c r="Q126" s="67"/>
    </row>
    <row r="127" spans="2:17" s="16" customFormat="1" ht="15.75" customHeight="1" x14ac:dyDescent="0.2">
      <c r="B127" s="75"/>
      <c r="C127" s="170" t="s">
        <v>5</v>
      </c>
      <c r="D127" s="171">
        <v>254</v>
      </c>
      <c r="E127" s="172">
        <v>248</v>
      </c>
      <c r="F127" s="184">
        <f t="shared" si="11"/>
        <v>-2.3622047244094446E-2</v>
      </c>
      <c r="G127" s="66"/>
      <c r="H127" s="20"/>
      <c r="I127" s="20"/>
      <c r="J127" s="20"/>
      <c r="K127" s="20"/>
      <c r="L127" s="20"/>
      <c r="M127" s="20"/>
      <c r="N127" s="20"/>
      <c r="O127" s="20"/>
      <c r="P127" s="20"/>
      <c r="Q127" s="67"/>
    </row>
    <row r="128" spans="2:17" s="16" customFormat="1" ht="15.75" customHeight="1" x14ac:dyDescent="0.2">
      <c r="B128" s="73"/>
      <c r="C128" s="170" t="s">
        <v>6</v>
      </c>
      <c r="D128" s="171">
        <v>299</v>
      </c>
      <c r="E128" s="172">
        <v>301</v>
      </c>
      <c r="F128" s="184">
        <f t="shared" si="11"/>
        <v>6.6889632107023367E-3</v>
      </c>
      <c r="G128" s="66"/>
      <c r="H128" s="20"/>
      <c r="I128" s="20"/>
      <c r="J128" s="20"/>
      <c r="K128" s="20"/>
      <c r="L128" s="20"/>
      <c r="M128" s="20"/>
      <c r="N128" s="20"/>
      <c r="O128" s="20"/>
      <c r="P128" s="20"/>
      <c r="Q128" s="67"/>
    </row>
    <row r="129" spans="2:17" s="16" customFormat="1" ht="18" customHeight="1" x14ac:dyDescent="0.2">
      <c r="B129" s="73"/>
      <c r="C129" s="170" t="s">
        <v>7</v>
      </c>
      <c r="D129" s="171">
        <v>403</v>
      </c>
      <c r="E129" s="172">
        <v>372</v>
      </c>
      <c r="F129" s="184">
        <f t="shared" si="11"/>
        <v>-7.6923076923076872E-2</v>
      </c>
      <c r="G129" s="66"/>
      <c r="H129" s="20"/>
      <c r="I129" s="20"/>
      <c r="J129" s="20"/>
      <c r="K129" s="20"/>
      <c r="L129" s="20"/>
      <c r="M129" s="20"/>
      <c r="N129" s="20"/>
      <c r="O129" s="20"/>
      <c r="P129" s="20"/>
      <c r="Q129" s="67"/>
    </row>
    <row r="130" spans="2:17" s="16" customFormat="1" ht="18" customHeight="1" x14ac:dyDescent="0.2">
      <c r="B130" s="73"/>
      <c r="C130" s="170" t="s">
        <v>8</v>
      </c>
      <c r="D130" s="171">
        <v>330</v>
      </c>
      <c r="E130" s="172">
        <v>374</v>
      </c>
      <c r="F130" s="184">
        <f t="shared" si="11"/>
        <v>0.1333333333333333</v>
      </c>
      <c r="G130" s="66"/>
      <c r="H130" s="20"/>
      <c r="I130" s="20"/>
      <c r="J130" s="20"/>
      <c r="K130" s="20"/>
      <c r="L130" s="20"/>
      <c r="M130" s="20"/>
      <c r="N130" s="20"/>
      <c r="O130" s="20"/>
      <c r="P130" s="20"/>
      <c r="Q130" s="67"/>
    </row>
    <row r="131" spans="2:17" s="16" customFormat="1" ht="18" customHeight="1" thickBot="1" x14ac:dyDescent="0.25">
      <c r="B131" s="73"/>
      <c r="C131" s="170" t="s">
        <v>9</v>
      </c>
      <c r="D131" s="171">
        <v>367</v>
      </c>
      <c r="E131" s="172">
        <v>361</v>
      </c>
      <c r="F131" s="184">
        <f t="shared" si="11"/>
        <v>-1.6348773841961872E-2</v>
      </c>
      <c r="G131" s="66"/>
      <c r="H131" s="20"/>
      <c r="I131" s="20"/>
      <c r="J131" s="20"/>
      <c r="K131" s="20"/>
      <c r="L131" s="20"/>
      <c r="M131" s="20"/>
      <c r="N131" s="20"/>
      <c r="O131" s="20"/>
      <c r="P131" s="20"/>
      <c r="Q131" s="67"/>
    </row>
    <row r="132" spans="2:17" s="16" customFormat="1" ht="18" hidden="1" customHeight="1" x14ac:dyDescent="0.2">
      <c r="B132" s="73"/>
      <c r="C132" s="80" t="s">
        <v>10</v>
      </c>
      <c r="D132" s="81"/>
      <c r="E132" s="82"/>
      <c r="F132" s="76" t="e">
        <f t="shared" ref="F132:F137" si="12">(D132/E132)-1</f>
        <v>#DIV/0!</v>
      </c>
      <c r="G132" s="66"/>
      <c r="H132" s="20"/>
      <c r="I132" s="20"/>
      <c r="J132" s="20"/>
      <c r="K132" s="20"/>
      <c r="L132" s="20"/>
      <c r="M132" s="20"/>
      <c r="N132" s="20"/>
      <c r="O132" s="20"/>
      <c r="P132" s="20"/>
      <c r="Q132" s="67"/>
    </row>
    <row r="133" spans="2:17" s="16" customFormat="1" ht="18" hidden="1" customHeight="1" x14ac:dyDescent="0.2">
      <c r="B133" s="73"/>
      <c r="C133" s="80" t="s">
        <v>11</v>
      </c>
      <c r="D133" s="81"/>
      <c r="E133" s="82"/>
      <c r="F133" s="76" t="e">
        <f t="shared" si="12"/>
        <v>#DIV/0!</v>
      </c>
      <c r="G133" s="66"/>
      <c r="H133" s="20"/>
      <c r="I133" s="20"/>
      <c r="J133" s="20"/>
      <c r="K133" s="20"/>
      <c r="L133" s="20"/>
      <c r="M133" s="20"/>
      <c r="N133" s="20"/>
      <c r="O133" s="20"/>
      <c r="P133" s="20"/>
      <c r="Q133" s="67"/>
    </row>
    <row r="134" spans="2:17" s="16" customFormat="1" ht="18" hidden="1" customHeight="1" x14ac:dyDescent="0.2">
      <c r="B134" s="73"/>
      <c r="C134" s="77" t="s">
        <v>12</v>
      </c>
      <c r="D134" s="78"/>
      <c r="E134" s="79"/>
      <c r="F134" s="76" t="e">
        <f t="shared" si="12"/>
        <v>#DIV/0!</v>
      </c>
      <c r="G134" s="66"/>
      <c r="H134" s="20"/>
      <c r="I134" s="20"/>
      <c r="J134" s="20"/>
      <c r="K134" s="20"/>
      <c r="L134" s="20"/>
      <c r="M134" s="20"/>
      <c r="N134" s="20"/>
      <c r="O134" s="20"/>
      <c r="P134" s="20"/>
      <c r="Q134" s="67"/>
    </row>
    <row r="135" spans="2:17" s="16" customFormat="1" ht="18" hidden="1" customHeight="1" x14ac:dyDescent="0.2">
      <c r="B135" s="73"/>
      <c r="C135" s="80" t="s">
        <v>13</v>
      </c>
      <c r="D135" s="81"/>
      <c r="E135" s="82"/>
      <c r="F135" s="76" t="e">
        <f t="shared" si="12"/>
        <v>#DIV/0!</v>
      </c>
      <c r="G135" s="66"/>
      <c r="H135" s="20"/>
      <c r="I135" s="20"/>
      <c r="J135" s="20"/>
      <c r="K135" s="20"/>
      <c r="L135" s="20"/>
      <c r="M135" s="20"/>
      <c r="N135" s="20"/>
      <c r="O135" s="20"/>
      <c r="P135" s="20"/>
      <c r="Q135" s="67"/>
    </row>
    <row r="136" spans="2:17" s="16" customFormat="1" ht="18" hidden="1" customHeight="1" x14ac:dyDescent="0.2">
      <c r="B136" s="73"/>
      <c r="C136" s="80" t="s">
        <v>14</v>
      </c>
      <c r="D136" s="81"/>
      <c r="E136" s="82"/>
      <c r="F136" s="76" t="e">
        <f t="shared" si="12"/>
        <v>#DIV/0!</v>
      </c>
      <c r="G136" s="66"/>
      <c r="H136" s="20"/>
      <c r="I136" s="20"/>
      <c r="J136" s="20"/>
      <c r="K136" s="20"/>
      <c r="L136" s="20"/>
      <c r="M136" s="20"/>
      <c r="N136" s="20"/>
      <c r="O136" s="20"/>
      <c r="P136" s="20"/>
      <c r="Q136" s="67"/>
    </row>
    <row r="137" spans="2:17" s="16" customFormat="1" ht="18" hidden="1" customHeight="1" thickBot="1" x14ac:dyDescent="0.25">
      <c r="B137" s="73"/>
      <c r="C137" s="80" t="s">
        <v>15</v>
      </c>
      <c r="D137" s="81"/>
      <c r="E137" s="82"/>
      <c r="F137" s="76" t="e">
        <f t="shared" si="12"/>
        <v>#DIV/0!</v>
      </c>
      <c r="G137" s="66"/>
      <c r="H137" s="20"/>
      <c r="I137" s="20"/>
      <c r="J137" s="20"/>
      <c r="K137" s="20"/>
      <c r="L137" s="20"/>
      <c r="M137" s="20"/>
      <c r="N137" s="20"/>
      <c r="O137" s="20"/>
      <c r="P137" s="20"/>
      <c r="Q137" s="67"/>
    </row>
    <row r="138" spans="2:17" s="16" customFormat="1" ht="18" customHeight="1" thickBot="1" x14ac:dyDescent="0.25">
      <c r="B138" s="73"/>
      <c r="C138" s="146" t="s">
        <v>16</v>
      </c>
      <c r="D138" s="178">
        <f>SUM(D126:D131)</f>
        <v>1864</v>
      </c>
      <c r="E138" s="178">
        <f>SUM(E126:E131)</f>
        <v>1867</v>
      </c>
      <c r="F138" s="185">
        <f>(E138/D138)-1</f>
        <v>1.6094420600858417E-3</v>
      </c>
      <c r="G138" s="66"/>
      <c r="H138" s="20"/>
      <c r="I138" s="20"/>
      <c r="J138" s="20"/>
      <c r="K138" s="20"/>
      <c r="L138" s="20"/>
      <c r="M138" s="20"/>
      <c r="N138" s="20"/>
      <c r="O138" s="20"/>
      <c r="P138" s="20"/>
      <c r="Q138" s="67"/>
    </row>
    <row r="139" spans="2:17" s="16" customFormat="1" ht="15.75" customHeight="1" thickTop="1" x14ac:dyDescent="0.2">
      <c r="B139" s="73"/>
      <c r="C139" s="60"/>
      <c r="D139" s="83"/>
      <c r="E139" s="83"/>
      <c r="F139" s="66"/>
      <c r="G139" s="66"/>
      <c r="H139" s="20"/>
      <c r="I139" s="20"/>
      <c r="J139" s="20"/>
      <c r="K139" s="20"/>
      <c r="L139" s="20"/>
      <c r="M139" s="20"/>
      <c r="N139" s="20"/>
      <c r="O139" s="20"/>
      <c r="P139" s="20"/>
      <c r="Q139" s="67"/>
    </row>
    <row r="140" spans="2:17" s="16" customFormat="1" ht="15.75" customHeight="1" x14ac:dyDescent="0.2">
      <c r="B140" s="73"/>
      <c r="C140" s="60"/>
      <c r="D140" s="83"/>
      <c r="E140" s="83"/>
      <c r="F140" s="66"/>
      <c r="G140" s="66"/>
      <c r="H140" s="20"/>
      <c r="I140" s="20"/>
      <c r="J140" s="20"/>
      <c r="K140" s="20"/>
      <c r="L140" s="20"/>
      <c r="M140" s="20"/>
      <c r="N140" s="20"/>
      <c r="O140" s="20"/>
      <c r="P140" s="20"/>
      <c r="Q140" s="67"/>
    </row>
    <row r="141" spans="2:17" s="16" customFormat="1" ht="15.75" customHeight="1" x14ac:dyDescent="0.2">
      <c r="B141" s="73"/>
      <c r="C141" s="60"/>
      <c r="D141" s="83"/>
      <c r="E141" s="83"/>
      <c r="F141" s="66"/>
      <c r="G141" s="66"/>
      <c r="H141" s="20"/>
      <c r="I141" s="20"/>
      <c r="J141" s="20"/>
      <c r="K141" s="20"/>
      <c r="L141" s="20"/>
      <c r="M141" s="20"/>
      <c r="N141" s="20"/>
      <c r="O141" s="20"/>
      <c r="P141" s="20"/>
      <c r="Q141" s="67"/>
    </row>
    <row r="142" spans="2:17" s="16" customFormat="1" ht="15.75" customHeight="1" x14ac:dyDescent="0.2">
      <c r="B142" s="73"/>
      <c r="C142" s="60"/>
      <c r="D142" s="83"/>
      <c r="E142" s="83"/>
      <c r="F142" s="66"/>
      <c r="G142" s="66"/>
      <c r="H142" s="20"/>
      <c r="I142" s="20"/>
      <c r="J142" s="20"/>
      <c r="K142" s="20"/>
      <c r="L142" s="20"/>
      <c r="M142" s="20"/>
      <c r="N142" s="20"/>
      <c r="O142" s="20"/>
      <c r="P142" s="20"/>
      <c r="Q142" s="67"/>
    </row>
    <row r="143" spans="2:17" s="16" customFormat="1" ht="15.75" customHeight="1" x14ac:dyDescent="0.2">
      <c r="B143" s="84"/>
      <c r="C143" s="60"/>
      <c r="D143" s="83"/>
      <c r="E143" s="83"/>
      <c r="F143" s="66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67"/>
    </row>
    <row r="144" spans="2:17" s="16" customFormat="1" ht="15.75" customHeight="1" thickBot="1" x14ac:dyDescent="0.25">
      <c r="B144" s="85"/>
      <c r="C144" s="86"/>
      <c r="D144" s="87"/>
      <c r="E144" s="87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9"/>
    </row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</sheetData>
  <mergeCells count="25">
    <mergeCell ref="B64:D64"/>
    <mergeCell ref="B65:D65"/>
    <mergeCell ref="B66:D66"/>
    <mergeCell ref="P86:T86"/>
    <mergeCell ref="C124:C125"/>
    <mergeCell ref="D124:E124"/>
    <mergeCell ref="F124:F125"/>
    <mergeCell ref="Q63:R63"/>
    <mergeCell ref="L52:R52"/>
    <mergeCell ref="L56:Q56"/>
    <mergeCell ref="B57:D58"/>
    <mergeCell ref="E57:G57"/>
    <mergeCell ref="H57:H58"/>
    <mergeCell ref="I57:I58"/>
    <mergeCell ref="B59:D59"/>
    <mergeCell ref="B60:D60"/>
    <mergeCell ref="B61:D61"/>
    <mergeCell ref="B62:D62"/>
    <mergeCell ref="B63:D63"/>
    <mergeCell ref="B45:G45"/>
    <mergeCell ref="B3:U4"/>
    <mergeCell ref="V3:V4"/>
    <mergeCell ref="B5:U5"/>
    <mergeCell ref="B7:U8"/>
    <mergeCell ref="L30:O30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8" orientation="portrait" r:id="rId1"/>
  <rowBreaks count="1" manualBreakCount="1">
    <brk id="85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2017-08-10T19:37:03Z</dcterms:created>
  <dcterms:modified xsi:type="dcterms:W3CDTF">2018-07-17T14:17:27Z</dcterms:modified>
</cp:coreProperties>
</file>