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100'!$A$1:$V$144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6" l="1"/>
  <c r="N28" i="6"/>
  <c r="R28" i="6"/>
  <c r="I36" i="6"/>
  <c r="S36" i="6"/>
  <c r="T36" i="6"/>
  <c r="I37" i="6"/>
  <c r="T37" i="6"/>
  <c r="T38" i="6"/>
  <c r="I39" i="6"/>
  <c r="T39" i="6"/>
  <c r="I40" i="6"/>
  <c r="T40" i="6"/>
  <c r="I41" i="6"/>
  <c r="T41" i="6"/>
  <c r="I42" i="6"/>
  <c r="S42" i="6"/>
  <c r="T42" i="6"/>
  <c r="I43" i="6"/>
  <c r="T43" i="6"/>
  <c r="I44" i="6"/>
  <c r="T44" i="6"/>
  <c r="H45" i="6"/>
  <c r="T45" i="6"/>
  <c r="T46" i="6"/>
  <c r="T47" i="6"/>
  <c r="T48" i="6"/>
  <c r="T49" i="6"/>
  <c r="T50" i="6"/>
  <c r="T51" i="6"/>
  <c r="S52" i="6"/>
  <c r="G59" i="6"/>
  <c r="G60" i="6"/>
  <c r="H60" i="6"/>
  <c r="G61" i="6"/>
  <c r="H61" i="6"/>
  <c r="G62" i="6"/>
  <c r="H62" i="6"/>
  <c r="G63" i="6"/>
  <c r="G64" i="6"/>
  <c r="H64" i="6"/>
  <c r="E65" i="6"/>
  <c r="F65" i="6"/>
  <c r="G65" i="6"/>
  <c r="H59" i="6" s="1"/>
  <c r="E66" i="6"/>
  <c r="F66" i="6"/>
  <c r="G70" i="6"/>
  <c r="G71" i="6"/>
  <c r="P71" i="6"/>
  <c r="G72" i="6"/>
  <c r="P72" i="6"/>
  <c r="G73" i="6"/>
  <c r="P73" i="6"/>
  <c r="G74" i="6"/>
  <c r="P74" i="6"/>
  <c r="G75" i="6"/>
  <c r="P75" i="6"/>
  <c r="G76" i="6"/>
  <c r="N76" i="6"/>
  <c r="P76" i="6"/>
  <c r="G77" i="6"/>
  <c r="G78" i="6"/>
  <c r="G79" i="6"/>
  <c r="G80" i="6"/>
  <c r="G81" i="6"/>
  <c r="G82" i="6"/>
  <c r="G83" i="6"/>
  <c r="G84" i="6"/>
  <c r="F85" i="6"/>
  <c r="G85" i="6"/>
  <c r="E90" i="6"/>
  <c r="J90" i="6"/>
  <c r="E91" i="6"/>
  <c r="J91" i="6"/>
  <c r="E92" i="6"/>
  <c r="J92" i="6"/>
  <c r="E93" i="6"/>
  <c r="J93" i="6"/>
  <c r="E94" i="6"/>
  <c r="J94" i="6"/>
  <c r="E95" i="6"/>
  <c r="J95" i="6"/>
  <c r="E96" i="6"/>
  <c r="J96" i="6"/>
  <c r="E97" i="6"/>
  <c r="J97" i="6"/>
  <c r="E98" i="6"/>
  <c r="J98" i="6"/>
  <c r="E99" i="6"/>
  <c r="J99" i="6"/>
  <c r="E100" i="6"/>
  <c r="J100" i="6"/>
  <c r="E101" i="6"/>
  <c r="J101" i="6"/>
  <c r="E102" i="6"/>
  <c r="J102" i="6"/>
  <c r="E103" i="6"/>
  <c r="J103" i="6"/>
  <c r="E104" i="6"/>
  <c r="J104" i="6"/>
  <c r="E105" i="6"/>
  <c r="J105" i="6"/>
  <c r="E106" i="6"/>
  <c r="I106" i="6"/>
  <c r="J106" i="6"/>
  <c r="E107" i="6"/>
  <c r="E108" i="6"/>
  <c r="E109" i="6"/>
  <c r="E110" i="6"/>
  <c r="E111" i="6"/>
  <c r="I111" i="6"/>
  <c r="E112" i="6"/>
  <c r="I112" i="6"/>
  <c r="I114" i="6" s="1"/>
  <c r="E113" i="6"/>
  <c r="E114" i="6"/>
  <c r="E115" i="6"/>
  <c r="D116" i="6"/>
  <c r="E116" i="6"/>
  <c r="F126" i="6"/>
  <c r="F127" i="6"/>
  <c r="F128" i="6"/>
  <c r="F129" i="6"/>
  <c r="F130" i="6"/>
  <c r="F131" i="6"/>
  <c r="D138" i="6"/>
  <c r="E138" i="6"/>
  <c r="F138" i="6"/>
  <c r="J111" i="6" l="1"/>
  <c r="J114" i="6"/>
  <c r="J113" i="6"/>
  <c r="J112" i="6"/>
  <c r="G66" i="6"/>
  <c r="H63" i="6"/>
</calcChain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<sst xmlns="http://schemas.openxmlformats.org/spreadsheetml/2006/main" count="187" uniqueCount="144">
  <si>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</si>
  <si>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</si>
  <si>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</si>
  <si>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</si>
  <si>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</si>
  <si>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</si>
  <si>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</si>
  <si>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</si>
  <si>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</si>
  <si>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</si>
  <si>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</si>
  <si>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</si>
  <si>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</si>
  <si>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</si>
  <si>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</si>
  <si>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</si>
  <si>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</si>
  <si>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</si>
  <si>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</si>
  <si>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</si>
  <si>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</si>
  <si>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</si>
  <si>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</si>
  <si>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</si>
  <si>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</si>
  <si>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</si>
  <si>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</si>
  <si>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</si>
  <si>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</si>
  <si>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</si>
  <si>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</si>
  <si>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</si>
  <si>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</si>
  <si>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</si>
  <si>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</si>
  <si>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</si>
  <si>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</si>
  <si>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</si>
  <si>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</si>
  <si>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Otros</t>
  </si>
  <si>
    <t>Grupo de edad</t>
  </si>
  <si>
    <t>Madre de Dios</t>
  </si>
  <si>
    <t>Feminicidio</t>
  </si>
  <si>
    <t>Años</t>
  </si>
  <si>
    <t>Var. %</t>
  </si>
  <si>
    <t>Periodo: Enero - Junio 2019</t>
  </si>
  <si>
    <t>Sexo</t>
  </si>
  <si>
    <t>-</t>
  </si>
  <si>
    <t>Sub total</t>
  </si>
  <si>
    <t>Sep</t>
  </si>
  <si>
    <t>Variación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</si>
  <si>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</si>
  <si>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</si>
  <si>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</si>
  <si>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</si>
  <si>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</si>
  <si>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</si>
  <si>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</si>
  <si>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</si>
  <si>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</si>
  <si>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</si>
  <si>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</si>
  <si>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Venezuela</t>
  </si>
  <si>
    <t>Lima Provincia 3/</t>
  </si>
  <si>
    <t>Paraguay</t>
  </si>
  <si>
    <t>Lima Metropolitana 2/</t>
  </si>
  <si>
    <t>Panama</t>
  </si>
  <si>
    <t>Mexico</t>
  </si>
  <si>
    <t>Italia</t>
  </si>
  <si>
    <t>Guatemala</t>
  </si>
  <si>
    <t>Gran Bretaña</t>
  </si>
  <si>
    <t>España</t>
  </si>
  <si>
    <t>Eeuu</t>
  </si>
  <si>
    <t>Ecuador</t>
  </si>
  <si>
    <t>Callao 1/</t>
  </si>
  <si>
    <t>Colombia</t>
  </si>
  <si>
    <t>Chile</t>
  </si>
  <si>
    <t>Canada</t>
  </si>
  <si>
    <t>Brasil</t>
  </si>
  <si>
    <t>Bolivia</t>
  </si>
  <si>
    <t>Argentina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</si>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</sst>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9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3" borderId="0" xfId="5" applyFont="1" applyFill="1" applyAlignment="1">
      <alignment horizontal="center" vertical="center"/>
    </xf>
    <xf numFmtId="0" fontId="8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1" fillId="3" borderId="0" xfId="5" applyFill="1"/>
    <xf numFmtId="0" fontId="8" fillId="3" borderId="0" xfId="5" applyFont="1" applyFill="1"/>
    <xf numFmtId="0" fontId="8" fillId="3" borderId="6" xfId="5" applyFont="1" applyFill="1" applyBorder="1"/>
    <xf numFmtId="0" fontId="8" fillId="3" borderId="12" xfId="5" applyFont="1" applyFill="1" applyBorder="1"/>
    <xf numFmtId="3" fontId="8" fillId="0" borderId="12" xfId="5" applyNumberFormat="1" applyFont="1" applyBorder="1" applyAlignment="1">
      <alignment horizontal="right" vertical="center" indent="2"/>
    </xf>
    <xf numFmtId="0" fontId="8" fillId="0" borderId="12" xfId="5" applyFont="1" applyBorder="1" applyAlignment="1">
      <alignment vertical="center"/>
    </xf>
    <xf numFmtId="0" fontId="8" fillId="3" borderId="13" xfId="5" applyFont="1" applyFill="1" applyBorder="1"/>
    <xf numFmtId="0" fontId="8" fillId="3" borderId="8" xfId="5" applyFont="1" applyFill="1" applyBorder="1"/>
    <xf numFmtId="0" fontId="8" fillId="0" borderId="0" xfId="5" applyFont="1"/>
    <xf numFmtId="3" fontId="8" fillId="0" borderId="0" xfId="5" applyNumberFormat="1" applyFont="1" applyAlignment="1">
      <alignment horizontal="right" vertical="center" indent="2"/>
    </xf>
    <xf numFmtId="0" fontId="8" fillId="0" borderId="0" xfId="5" applyFont="1" applyAlignment="1">
      <alignment vertical="center"/>
    </xf>
    <xf numFmtId="0" fontId="8" fillId="3" borderId="15" xfId="5" applyFont="1" applyFill="1" applyBorder="1"/>
    <xf numFmtId="0" fontId="8" fillId="0" borderId="15" xfId="5" applyFont="1" applyBorder="1"/>
    <xf numFmtId="164" fontId="10" fillId="2" borderId="16" xfId="7" applyNumberFormat="1" applyFont="1" applyFill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vertical="center"/>
    </xf>
    <xf numFmtId="9" fontId="8" fillId="8" borderId="17" xfId="7" applyFont="1" applyFill="1" applyBorder="1" applyAlignment="1">
      <alignment horizontal="center" vertical="center"/>
    </xf>
    <xf numFmtId="3" fontId="8" fillId="7" borderId="9" xfId="5" applyNumberFormat="1" applyFont="1" applyFill="1" applyBorder="1" applyAlignment="1">
      <alignment horizontal="center" vertical="center"/>
    </xf>
    <xf numFmtId="0" fontId="8" fillId="7" borderId="0" xfId="5" applyFont="1" applyFill="1" applyAlignment="1">
      <alignment vertical="center"/>
    </xf>
    <xf numFmtId="164" fontId="8" fillId="8" borderId="17" xfId="7" applyNumberFormat="1" applyFont="1" applyFill="1" applyBorder="1" applyAlignment="1">
      <alignment horizontal="center" vertical="center"/>
    </xf>
    <xf numFmtId="0" fontId="8" fillId="0" borderId="15" xfId="5" applyFont="1" applyBorder="1" applyAlignment="1">
      <alignment horizontal="left" vertical="center"/>
    </xf>
    <xf numFmtId="0" fontId="3" fillId="2" borderId="0" xfId="5" applyFont="1" applyFill="1" applyAlignment="1">
      <alignment horizontal="center" vertical="center"/>
    </xf>
    <xf numFmtId="0" fontId="19" fillId="3" borderId="0" xfId="5" applyFont="1" applyFill="1" applyAlignment="1">
      <alignment horizontal="left" vertical="center"/>
    </xf>
    <xf numFmtId="0" fontId="16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7" xfId="5" applyFont="1" applyFill="1" applyBorder="1"/>
    <xf numFmtId="0" fontId="8" fillId="3" borderId="5" xfId="5" applyFont="1" applyFill="1" applyBorder="1"/>
    <xf numFmtId="0" fontId="8" fillId="3" borderId="14" xfId="5" applyFont="1" applyFill="1" applyBorder="1"/>
    <xf numFmtId="0" fontId="11" fillId="3" borderId="13" xfId="5" applyFont="1" applyFill="1" applyBorder="1" applyAlignment="1">
      <alignment vertical="center"/>
    </xf>
    <xf numFmtId="0" fontId="11" fillId="3" borderId="15" xfId="5" applyFont="1" applyFill="1" applyBorder="1" applyAlignment="1">
      <alignment vertical="center"/>
    </xf>
    <xf numFmtId="0" fontId="8" fillId="5" borderId="12" xfId="5" applyFont="1" applyFill="1" applyBorder="1"/>
    <xf numFmtId="0" fontId="8" fillId="5" borderId="13" xfId="5" applyFont="1" applyFill="1" applyBorder="1"/>
    <xf numFmtId="9" fontId="3" fillId="2" borderId="1" xfId="7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164" fontId="8" fillId="5" borderId="0" xfId="8" applyNumberFormat="1" applyFont="1" applyFill="1" applyAlignment="1">
      <alignment horizontal="right" vertical="center"/>
    </xf>
    <xf numFmtId="0" fontId="8" fillId="5" borderId="0" xfId="5" applyFont="1" applyFill="1" applyAlignment="1">
      <alignment horizontal="right" vertical="center" indent="2"/>
    </xf>
    <xf numFmtId="0" fontId="8" fillId="5" borderId="0" xfId="5" applyFont="1" applyFill="1" applyAlignment="1">
      <alignment horizontal="left" vertical="center"/>
    </xf>
    <xf numFmtId="0" fontId="8" fillId="5" borderId="15" xfId="5" applyFont="1" applyFill="1" applyBorder="1" applyAlignment="1">
      <alignment horizontal="left" vertical="center"/>
    </xf>
    <xf numFmtId="9" fontId="8" fillId="0" borderId="0" xfId="8" applyFont="1" applyAlignment="1">
      <alignment horizontal="right" vertical="center"/>
    </xf>
    <xf numFmtId="3" fontId="8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164" fontId="3" fillId="2" borderId="1" xfId="7" applyNumberFormat="1" applyFont="1" applyFill="1" applyBorder="1" applyAlignment="1">
      <alignment horizontal="right" vertical="center"/>
    </xf>
    <xf numFmtId="164" fontId="8" fillId="7" borderId="0" xfId="8" applyNumberFormat="1" applyFont="1" applyFill="1" applyAlignment="1">
      <alignment horizontal="right" vertical="center"/>
    </xf>
    <xf numFmtId="3" fontId="8" fillId="7" borderId="0" xfId="5" applyNumberFormat="1" applyFont="1" applyFill="1" applyAlignment="1">
      <alignment horizontal="right" vertical="center"/>
    </xf>
    <xf numFmtId="0" fontId="8" fillId="7" borderId="0" xfId="5" applyFont="1" applyFill="1" applyAlignment="1">
      <alignment horizontal="left" vertical="center"/>
    </xf>
    <xf numFmtId="0" fontId="8" fillId="7" borderId="15" xfId="5" applyFont="1" applyFill="1" applyBorder="1" applyAlignment="1">
      <alignment horizontal="left" vertical="center"/>
    </xf>
    <xf numFmtId="164" fontId="8" fillId="0" borderId="15" xfId="8" applyNumberFormat="1" applyFont="1" applyBorder="1" applyAlignment="1">
      <alignment horizontal="right" vertical="center"/>
    </xf>
    <xf numFmtId="164" fontId="3" fillId="0" borderId="15" xfId="7" applyNumberFormat="1" applyFont="1" applyBorder="1" applyAlignment="1">
      <alignment horizontal="right" vertical="center"/>
    </xf>
    <xf numFmtId="0" fontId="10" fillId="2" borderId="0" xfId="5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0" fontId="3" fillId="2" borderId="15" xfId="5" applyFont="1" applyFill="1" applyBorder="1" applyAlignment="1">
      <alignment vertical="center"/>
    </xf>
    <xf numFmtId="0" fontId="8" fillId="5" borderId="7" xfId="5" applyFont="1" applyFill="1" applyBorder="1"/>
    <xf numFmtId="0" fontId="8" fillId="5" borderId="5" xfId="5" applyFont="1" applyFill="1" applyBorder="1"/>
    <xf numFmtId="0" fontId="9" fillId="5" borderId="14" xfId="5" applyFont="1" applyFill="1" applyBorder="1"/>
    <xf numFmtId="164" fontId="3" fillId="0" borderId="0" xfId="7" applyNumberFormat="1" applyFont="1" applyAlignment="1">
      <alignment horizontal="right" vertical="center"/>
    </xf>
    <xf numFmtId="164" fontId="8" fillId="0" borderId="0" xfId="8" applyNumberFormat="1" applyFont="1" applyAlignment="1">
      <alignment horizontal="right" vertical="center"/>
    </xf>
    <xf numFmtId="0" fontId="8" fillId="3" borderId="0" xfId="5" applyFont="1" applyFill="1" applyAlignment="1">
      <alignment horizontal="center"/>
    </xf>
    <xf numFmtId="9" fontId="3" fillId="0" borderId="15" xfId="7" applyFont="1" applyBorder="1" applyAlignment="1">
      <alignment horizontal="right" vertical="center"/>
    </xf>
    <xf numFmtId="0" fontId="8" fillId="0" borderId="15" xfId="5" applyFont="1" applyBorder="1" applyAlignment="1">
      <alignment vertical="center"/>
    </xf>
    <xf numFmtId="9" fontId="8" fillId="0" borderId="15" xfId="8" applyFont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9" fontId="8" fillId="0" borderId="15" xfId="1" applyFont="1" applyBorder="1"/>
    <xf numFmtId="0" fontId="8" fillId="0" borderId="0" xfId="5" applyFont="1" applyAlignment="1">
      <alignment horizontal="center"/>
    </xf>
    <xf numFmtId="0" fontId="10" fillId="0" borderId="15" xfId="5" applyFont="1" applyBorder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20" fillId="0" borderId="0" xfId="5" applyFont="1" applyAlignment="1">
      <alignment horizontal="center" vertical="center"/>
    </xf>
    <xf numFmtId="0" fontId="20" fillId="0" borderId="15" xfId="5" applyFont="1" applyBorder="1" applyAlignment="1">
      <alignment vertical="center"/>
    </xf>
    <xf numFmtId="0" fontId="20" fillId="3" borderId="5" xfId="5" applyFont="1" applyFill="1" applyBorder="1" applyAlignment="1">
      <alignment vertical="center"/>
    </xf>
    <xf numFmtId="0" fontId="9" fillId="3" borderId="14" xfId="5" applyFont="1" applyFill="1" applyBorder="1" applyAlignment="1">
      <alignment vertical="center"/>
    </xf>
    <xf numFmtId="0" fontId="8" fillId="0" borderId="0" xfId="5" applyFont="1" applyAlignment="1">
      <alignment horizontal="right" vertical="center" indent="2"/>
    </xf>
    <xf numFmtId="0" fontId="8" fillId="3" borderId="0" xfId="5" applyFont="1" applyFill="1" applyAlignment="1">
      <alignment vertical="center" wrapText="1"/>
    </xf>
    <xf numFmtId="0" fontId="8" fillId="0" borderId="0" xfId="5" applyFont="1" applyAlignment="1">
      <alignment horizontal="right" vertical="center"/>
    </xf>
    <xf numFmtId="0" fontId="12" fillId="3" borderId="0" xfId="5" applyFont="1" applyFill="1" applyAlignment="1">
      <alignment vertical="center"/>
    </xf>
    <xf numFmtId="0" fontId="21" fillId="0" borderId="0" xfId="5" applyFont="1" applyAlignment="1">
      <alignment vertical="center"/>
    </xf>
    <xf numFmtId="0" fontId="8" fillId="3" borderId="0" xfId="5" applyFont="1" applyFill="1" applyAlignment="1">
      <alignment horizontal="left" vertical="center" wrapText="1"/>
    </xf>
    <xf numFmtId="9" fontId="8" fillId="3" borderId="0" xfId="8" applyFont="1" applyFill="1"/>
    <xf numFmtId="1" fontId="8" fillId="3" borderId="0" xfId="5" applyNumberFormat="1" applyFont="1" applyFill="1"/>
    <xf numFmtId="1" fontId="8" fillId="3" borderId="0" xfId="5" applyNumberFormat="1" applyFont="1" applyFill="1" applyAlignment="1">
      <alignment horizontal="center"/>
    </xf>
    <xf numFmtId="0" fontId="8" fillId="3" borderId="0" xfId="5" applyFont="1" applyFill="1" applyAlignment="1">
      <alignment vertical="top"/>
    </xf>
    <xf numFmtId="0" fontId="18" fillId="3" borderId="0" xfId="5" applyFont="1" applyFill="1" applyAlignment="1">
      <alignment horizontal="left" wrapText="1"/>
    </xf>
    <xf numFmtId="9" fontId="3" fillId="9" borderId="0" xfId="8" applyFont="1" applyFill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9" fillId="0" borderId="0" xfId="8" applyNumberFormat="1" applyFont="1" applyAlignment="1">
      <alignment vertical="center"/>
    </xf>
    <xf numFmtId="0" fontId="10" fillId="3" borderId="0" xfId="5" applyFont="1" applyFill="1" applyAlignment="1">
      <alignment horizontal="center"/>
    </xf>
    <xf numFmtId="9" fontId="10" fillId="3" borderId="0" xfId="8" applyFont="1" applyFill="1"/>
    <xf numFmtId="0" fontId="3" fillId="3" borderId="0" xfId="5" applyFont="1" applyFill="1"/>
    <xf numFmtId="0" fontId="10" fillId="3" borderId="0" xfId="5" applyFont="1" applyFill="1" applyAlignment="1">
      <alignment horizontal="left"/>
    </xf>
    <xf numFmtId="0" fontId="9" fillId="3" borderId="0" xfId="5" applyFont="1" applyFill="1" applyAlignment="1">
      <alignment horizontal="center"/>
    </xf>
    <xf numFmtId="0" fontId="8" fillId="3" borderId="0" xfId="5" applyFont="1" applyFill="1" applyAlignment="1">
      <alignment horizontal="left"/>
    </xf>
    <xf numFmtId="0" fontId="9" fillId="3" borderId="0" xfId="5" applyFont="1" applyFill="1"/>
    <xf numFmtId="3" fontId="8" fillId="3" borderId="0" xfId="5" applyNumberFormat="1" applyFont="1" applyFill="1" applyAlignment="1">
      <alignment horizontal="right"/>
    </xf>
    <xf numFmtId="9" fontId="3" fillId="2" borderId="1" xfId="8" applyFont="1" applyFill="1" applyBorder="1" applyAlignment="1">
      <alignment horizontal="right" vertical="center"/>
    </xf>
    <xf numFmtId="0" fontId="21" fillId="3" borderId="0" xfId="5" applyFont="1" applyFill="1" applyAlignment="1">
      <alignment vertical="center"/>
    </xf>
    <xf numFmtId="0" fontId="9" fillId="0" borderId="0" xfId="5" applyFont="1" applyAlignment="1">
      <alignment horizontal="center" vertical="center"/>
    </xf>
    <xf numFmtId="0" fontId="3" fillId="2" borderId="1" xfId="5" applyFont="1" applyFill="1" applyBorder="1" applyAlignment="1">
      <alignment horizontal="right" vertical="center"/>
    </xf>
    <xf numFmtId="9" fontId="8" fillId="0" borderId="11" xfId="8" applyFont="1" applyBorder="1" applyAlignment="1">
      <alignment horizontal="right" vertical="center"/>
    </xf>
    <xf numFmtId="3" fontId="8" fillId="0" borderId="11" xfId="5" applyNumberFormat="1" applyFont="1" applyBorder="1" applyAlignment="1">
      <alignment horizontal="right" vertical="center"/>
    </xf>
    <xf numFmtId="0" fontId="8" fillId="0" borderId="11" xfId="5" applyFont="1" applyBorder="1" applyAlignment="1">
      <alignment horizontal="left" vertical="center"/>
    </xf>
    <xf numFmtId="9" fontId="8" fillId="0" borderId="10" xfId="8" applyFont="1" applyBorder="1" applyAlignment="1">
      <alignment horizontal="right" vertical="center"/>
    </xf>
    <xf numFmtId="0" fontId="8" fillId="0" borderId="10" xfId="5" applyFont="1" applyBorder="1" applyAlignment="1">
      <alignment horizontal="right" vertical="center"/>
    </xf>
    <xf numFmtId="0" fontId="8" fillId="0" borderId="10" xfId="5" applyFont="1" applyBorder="1" applyAlignment="1">
      <alignment vertical="center"/>
    </xf>
    <xf numFmtId="9" fontId="9" fillId="0" borderId="10" xfId="8" applyFont="1" applyBorder="1" applyAlignment="1">
      <alignment horizontal="right" vertical="center"/>
    </xf>
    <xf numFmtId="3" fontId="9" fillId="0" borderId="10" xfId="5" applyNumberFormat="1" applyFont="1" applyBorder="1" applyAlignment="1">
      <alignment horizontal="right" vertical="center"/>
    </xf>
    <xf numFmtId="0" fontId="9" fillId="0" borderId="10" xfId="5" applyFont="1" applyBorder="1" applyAlignment="1">
      <alignment horizontal="left" vertical="center"/>
    </xf>
    <xf numFmtId="0" fontId="9" fillId="0" borderId="10" xfId="5" applyFont="1" applyBorder="1" applyAlignment="1">
      <alignment vertical="center"/>
    </xf>
    <xf numFmtId="9" fontId="8" fillId="0" borderId="0" xfId="8" applyFont="1" applyAlignment="1">
      <alignment vertical="center"/>
    </xf>
    <xf numFmtId="3" fontId="8" fillId="0" borderId="0" xfId="5" applyNumberFormat="1" applyFont="1" applyAlignment="1">
      <alignment vertical="center"/>
    </xf>
    <xf numFmtId="9" fontId="8" fillId="3" borderId="10" xfId="5" applyNumberFormat="1" applyFont="1" applyFill="1" applyBorder="1"/>
    <xf numFmtId="0" fontId="8" fillId="3" borderId="10" xfId="5" applyFont="1" applyFill="1" applyBorder="1"/>
    <xf numFmtId="9" fontId="9" fillId="0" borderId="10" xfId="8" applyFont="1" applyBorder="1" applyAlignment="1">
      <alignment vertical="center"/>
    </xf>
    <xf numFmtId="3" fontId="9" fillId="0" borderId="10" xfId="5" applyNumberFormat="1" applyFont="1" applyBorder="1" applyAlignment="1">
      <alignment vertical="center"/>
    </xf>
    <xf numFmtId="0" fontId="8" fillId="2" borderId="0" xfId="5" applyFont="1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8" fillId="3" borderId="0" xfId="5" applyFont="1" applyFill="1" applyAlignment="1">
      <alignment horizontal="left" wrapText="1"/>
    </xf>
    <xf numFmtId="0" fontId="13" fillId="3" borderId="0" xfId="5" applyFont="1" applyFill="1" applyAlignment="1">
      <alignment horizontal="left" wrapText="1"/>
    </xf>
    <xf numFmtId="0" fontId="13" fillId="3" borderId="0" xfId="5" applyFont="1" applyFill="1" applyAlignment="1">
      <alignment wrapText="1"/>
    </xf>
    <xf numFmtId="0" fontId="13" fillId="3" borderId="0" xfId="5" applyFont="1" applyFill="1"/>
    <xf numFmtId="0" fontId="8" fillId="3" borderId="0" xfId="5" applyFont="1" applyFill="1" applyAlignment="1">
      <alignment wrapText="1"/>
    </xf>
    <xf numFmtId="0" fontId="13" fillId="3" borderId="0" xfId="5" applyFont="1" applyFill="1" applyAlignment="1">
      <alignment horizontal="left"/>
    </xf>
    <xf numFmtId="3" fontId="22" fillId="10" borderId="0" xfId="5" applyNumberFormat="1" applyFont="1" applyFill="1" applyAlignment="1">
      <alignment horizontal="center" vertical="center" wrapText="1"/>
    </xf>
    <xf numFmtId="0" fontId="22" fillId="10" borderId="0" xfId="5" applyFont="1" applyFill="1" applyAlignment="1">
      <alignment horizontal="center" vertical="center" wrapText="1"/>
    </xf>
    <xf numFmtId="0" fontId="17" fillId="3" borderId="0" xfId="5" applyFont="1" applyFill="1" applyAlignment="1">
      <alignment wrapText="1"/>
    </xf>
    <xf numFmtId="0" fontId="3" fillId="3" borderId="0" xfId="5" applyFont="1" applyFill="1" applyAlignment="1">
      <alignment wrapText="1"/>
    </xf>
    <xf numFmtId="9" fontId="3" fillId="0" borderId="0" xfId="7" applyFont="1" applyAlignment="1">
      <alignment horizontal="right" vertical="center"/>
    </xf>
    <xf numFmtId="9" fontId="3" fillId="9" borderId="0" xfId="7" applyFont="1" applyFill="1" applyAlignment="1">
      <alignment horizontal="right" vertical="center"/>
    </xf>
    <xf numFmtId="0" fontId="3" fillId="9" borderId="0" xfId="5" applyFont="1" applyFill="1" applyAlignment="1">
      <alignment vertical="center"/>
    </xf>
    <xf numFmtId="0" fontId="10" fillId="3" borderId="0" xfId="5" applyFont="1" applyFill="1"/>
    <xf numFmtId="0" fontId="17" fillId="3" borderId="0" xfId="5" applyFont="1" applyFill="1"/>
    <xf numFmtId="1" fontId="17" fillId="3" borderId="0" xfId="5" applyNumberFormat="1" applyFont="1" applyFill="1"/>
    <xf numFmtId="1" fontId="10" fillId="3" borderId="0" xfId="5" applyNumberFormat="1" applyFont="1" applyFill="1"/>
    <xf numFmtId="3" fontId="3" fillId="0" borderId="0" xfId="5" applyNumberFormat="1" applyFont="1" applyAlignment="1">
      <alignment horizontal="right" vertical="center"/>
    </xf>
    <xf numFmtId="0" fontId="17" fillId="3" borderId="0" xfId="5" applyFont="1" applyFill="1" applyAlignment="1">
      <alignment horizontal="center"/>
    </xf>
    <xf numFmtId="3" fontId="8" fillId="0" borderId="3" xfId="5" applyNumberFormat="1" applyFont="1" applyBorder="1" applyAlignment="1">
      <alignment horizontal="right" vertical="center"/>
    </xf>
    <xf numFmtId="0" fontId="8" fillId="0" borderId="3" xfId="5" applyFont="1" applyBorder="1" applyAlignment="1">
      <alignment vertical="center"/>
    </xf>
    <xf numFmtId="1" fontId="17" fillId="3" borderId="0" xfId="8" applyNumberFormat="1" applyFont="1" applyFill="1"/>
    <xf numFmtId="1" fontId="10" fillId="3" borderId="0" xfId="8" applyNumberFormat="1" applyFont="1" applyFill="1"/>
    <xf numFmtId="3" fontId="8" fillId="0" borderId="0" xfId="8" applyNumberFormat="1" applyFont="1" applyAlignment="1">
      <alignment horizontal="right" vertical="center"/>
    </xf>
    <xf numFmtId="3" fontId="8" fillId="11" borderId="0" xfId="8" applyNumberFormat="1" applyFont="1" applyFill="1" applyAlignment="1">
      <alignment horizontal="right" vertical="center"/>
    </xf>
    <xf numFmtId="3" fontId="8" fillId="11" borderId="0" xfId="5" applyNumberFormat="1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23" fillId="3" borderId="0" xfId="5" applyFont="1" applyFill="1" applyAlignment="1">
      <alignment horizontal="left" wrapText="1"/>
    </xf>
    <xf numFmtId="0" fontId="24" fillId="3" borderId="0" xfId="5" applyFont="1" applyFill="1" applyAlignment="1">
      <alignment horizontal="left" wrapText="1"/>
    </xf>
    <xf numFmtId="0" fontId="1" fillId="0" borderId="0" xfId="5"/>
    <xf numFmtId="49" fontId="1" fillId="0" borderId="0" xfId="5" applyNumberFormat="1" applyAlignment="1">
      <alignment horizontal="left"/>
    </xf>
    <xf numFmtId="0" fontId="7" fillId="0" borderId="0" xfId="5" applyFont="1"/>
    <xf numFmtId="0" fontId="1" fillId="0" borderId="0" xfId="5" applyAlignment="1">
      <alignment vertical="center"/>
    </xf>
    <xf numFmtId="0" fontId="15" fillId="0" borderId="0" xfId="5" applyFont="1" applyAlignment="1" applyProtection="1">
      <alignment horizontal="center" vertical="center"/>
      <protection hidden="1"/>
    </xf>
    <xf numFmtId="0" fontId="25" fillId="3" borderId="0" xfId="5" applyFont="1" applyFill="1" applyAlignment="1">
      <alignment vertical="center"/>
    </xf>
    <xf numFmtId="0" fontId="26" fillId="3" borderId="0" xfId="5" applyFont="1" applyFill="1" applyAlignment="1">
      <alignment vertical="center" wrapText="1"/>
    </xf>
    <xf numFmtId="0" fontId="8" fillId="0" borderId="0" xfId="5" applyFont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0" fontId="15" fillId="6" borderId="0" xfId="5" applyFont="1" applyFill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4" fillId="0" borderId="0" xfId="5" applyFont="1" applyAlignment="1" applyProtection="1">
      <alignment horizontal="center" vertical="center"/>
      <protection hidden="1"/>
    </xf>
    <xf numFmtId="0" fontId="4" fillId="4" borderId="0" xfId="5" applyFont="1" applyFill="1" applyAlignment="1">
      <alignment horizontal="left" vertical="center" wrapText="1"/>
    </xf>
    <xf numFmtId="0" fontId="13" fillId="3" borderId="0" xfId="5" applyFont="1" applyFill="1" applyAlignment="1">
      <alignment horizontal="right"/>
    </xf>
    <xf numFmtId="0" fontId="10" fillId="3" borderId="0" xfId="5" applyFont="1" applyFill="1" applyAlignment="1">
      <alignment horizontal="center"/>
    </xf>
    <xf numFmtId="0" fontId="21" fillId="3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9" borderId="0" xfId="5" applyFont="1" applyFill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47-4E1E-B04C-E13D043FB07A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47-4E1E-B04C-E13D043FB07A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47-4E1E-B04C-E13D043FB07A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47-4E1E-B04C-E13D043FB07A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47-4E1E-B04C-E13D043FB07A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47-4E1E-B04C-E13D043FB07A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47-4E1E-B04C-E13D043FB07A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47-4E1E-B04C-E13D043FB07A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47-4E1E-B04C-E13D043FB07A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47-4E1E-B04C-E13D043FB07A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47-4E1E-B04C-E13D043FB07A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47-4E1E-B04C-E13D043FB0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47-4E1E-B04C-E13D043F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1-4368-B80A-E51533326B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1-4368-B80A-E51533326BB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1-4368-B80A-E51533326BB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1-4368-B80A-E51533326BB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1-4368-B80A-E51533326B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1-4368-B80A-E51533326BB8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1-4368-B80A-E51533326B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2.1881123448726322E-2</c:v>
                </c:pt>
                <c:pt idx="1">
                  <c:v>0.2302416721097322</c:v>
                </c:pt>
                <c:pt idx="2">
                  <c:v>0.24036577400391901</c:v>
                </c:pt>
                <c:pt idx="3">
                  <c:v>0.36283474853037229</c:v>
                </c:pt>
                <c:pt idx="4">
                  <c:v>4.6701502286087528E-2</c:v>
                </c:pt>
                <c:pt idx="5">
                  <c:v>9.7975179621162645E-2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E1-4368-B80A-E5153332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59209118834884833"/>
          <c:h val="0.7149195554253238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EB60-492D-9280-CA8CDE50553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EB60-492D-9280-CA8CDE50553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0-492D-9280-CA8CDE50553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0-492D-9280-CA8CDE5055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530</c:v>
                </c:pt>
                <c:pt idx="1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0-492D-9280-CA8CDE50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E632-4704-BF84-4C2B502598DF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E632-4704-BF84-4C2B502598DF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32-4704-BF84-4C2B502598DF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32-4704-BF84-4C2B50259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2329</c:v>
                </c:pt>
                <c:pt idx="1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2-4704-BF84-4C2B5025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49E-4484-AD60-56ECFC7F54A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49E-4484-AD60-56ECFC7F54A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249E-4484-AD60-56ECFC7F5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49E-4484-AD60-56ECFC7F5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49E-4484-AD60-56ECFC7F54A5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9E-4484-AD60-56ECFC7F54A5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9E-4484-AD60-56ECFC7F54A5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9E-4484-AD60-56ECFC7F54A5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49E-4484-AD60-56ECFC7F54A5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9E-4484-AD60-56ECFC7F5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43</c:v>
                  </c:pt>
                  <c:pt idx="1">
                    <c:v>0</c:v>
                  </c:pt>
                  <c:pt idx="2">
                    <c:v>914</c:v>
                  </c:pt>
                  <c:pt idx="3">
                    <c:v>1 120</c:v>
                  </c:pt>
                  <c:pt idx="4">
                    <c:v>985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43</c:v>
                </c:pt>
                <c:pt idx="1">
                  <c:v>0</c:v>
                </c:pt>
                <c:pt idx="2">
                  <c:v>914</c:v>
                </c:pt>
                <c:pt idx="3">
                  <c:v>1120</c:v>
                </c:pt>
                <c:pt idx="4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9E-4484-AD60-56ECFC7F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6-4A70-8BC3-46D644BF41F4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6-4A70-8BC3-46D644BF41F4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6-4A70-8BC3-46D644BF41F4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6-4A70-8BC3-46D644BF41F4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6-4A70-8BC3-46D644BF41F4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B6-4A70-8BC3-46D644BF41F4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6-4A70-8BC3-46D644BF41F4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6-4A70-8BC3-46D644BF41F4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6-4A70-8BC3-46D644BF41F4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BB6-4A70-8BC3-46D644BF41F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B6-4A70-8BC3-46D644BF41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A718209-6674-4107-806B-B6777174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BBB9607E-DF60-460C-B5CA-2257D61B1ACA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1311CA9F-3033-4553-AAFC-101B6CD0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E8C2BCA2-63C3-4F2D-B3E4-4525FFB5AA2C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6A8FB70C-DE12-4E15-B39F-B3036FF87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ED72FB9F-80B4-499B-8CF4-8F9E3D5E06FC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junio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3 062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junio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55</xdr:row>
      <xdr:rowOff>38100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BBFD00EB-6B90-4046-9921-91FB0DB5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89231A62-A7D1-4AD6-9609-57B97EE60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99C4DD2D-EE12-4D53-BCC7-13F143618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EEFF536-6F3E-4899-A4E7-45788FF3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6C1D3E4-FA82-49DC-80EA-4473E88E9E00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E20583C9-6B57-4CDC-B9AE-EDF3B0C7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E53B759-B37C-4418-99D0-BE8A81F8A589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67809</xdr:colOff>
      <xdr:row>88</xdr:row>
      <xdr:rowOff>123825</xdr:rowOff>
    </xdr:from>
    <xdr:ext cx="4661018" cy="5181600"/>
    <xdr:pic>
      <xdr:nvPicPr>
        <xdr:cNvPr id="15" name="Imagen 14">
          <a:extLst>
            <a:ext uri="{FF2B5EF4-FFF2-40B4-BE49-F238E27FC236}">
              <a16:creationId xmlns:a16="http://schemas.microsoft.com/office/drawing/2014/main" id="{15C22C82-762F-4E7C-A2FD-E67C4612E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504" t="17410" r="32387" b="3321"/>
        <a:stretch/>
      </xdr:blipFill>
      <xdr:spPr>
        <a:xfrm>
          <a:off x="3306309" y="16887825"/>
          <a:ext cx="4661018" cy="5181600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</cdr:x>
      <cdr:y>0.34504</cdr:y>
    </cdr:from>
    <cdr:to>
      <cdr:x>0.24731</cdr:x>
      <cdr:y>0.48313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506335"/>
          <a:ext cx="951613" cy="202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0.7462</cdr:x>
      <cdr:y>0.35224</cdr:y>
    </cdr:from>
    <cdr:to>
      <cdr:x>0.99175</cdr:x>
      <cdr:y>0.51968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871279" y="516907"/>
          <a:ext cx="944831" cy="245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Jun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64,0%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50"/>
  <sheetViews>
    <sheetView showGridLines="0" tabSelected="1" view="pageBreakPreview" zoomScale="150" zoomScaleNormal="90" zoomScaleSheetLayoutView="150" workbookViewId="0">
      <selection activeCell="B5" sqref="B5:U5"/>
    </sheetView>
  </sheetViews>
  <sheetFormatPr baseColWidth="10" defaultColWidth="4.85546875" defaultRowHeight="15" x14ac:dyDescent="0.25"/>
  <cols>
    <col min="1" max="1" width="0.85546875" style="6" customWidth="1"/>
    <col min="2" max="2" width="7.28515625" style="6" customWidth="1"/>
    <col min="3" max="3" width="10.140625" style="6" customWidth="1"/>
    <col min="4" max="4" width="6.85546875" style="6" customWidth="1"/>
    <col min="5" max="5" width="7.7109375" style="6" customWidth="1"/>
    <col min="6" max="6" width="9.28515625" style="6" customWidth="1"/>
    <col min="7" max="7" width="6.42578125" style="6" customWidth="1"/>
    <col min="8" max="10" width="6.5703125" style="6" customWidth="1"/>
    <col min="11" max="11" width="6.42578125" style="6" customWidth="1"/>
    <col min="12" max="12" width="3.7109375" style="6" customWidth="1"/>
    <col min="13" max="13" width="0.5703125" style="6" customWidth="1"/>
    <col min="14" max="14" width="6.42578125" style="6" customWidth="1"/>
    <col min="15" max="15" width="2" style="6" customWidth="1"/>
    <col min="16" max="16" width="7.5703125" style="6" customWidth="1"/>
    <col min="17" max="17" width="9.5703125" style="6" customWidth="1"/>
    <col min="18" max="18" width="9.28515625" style="6" customWidth="1"/>
    <col min="19" max="19" width="9.85546875" style="6" customWidth="1"/>
    <col min="20" max="20" width="8" style="6" customWidth="1"/>
    <col min="21" max="21" width="7.7109375" style="6" customWidth="1"/>
    <col min="22" max="22" width="0.7109375" style="6" customWidth="1"/>
    <col min="23" max="16384" width="4.85546875" style="6"/>
  </cols>
  <sheetData>
    <row r="1" spans="1:22" ht="9" customHeight="1" x14ac:dyDescent="0.25">
      <c r="J1" s="151"/>
      <c r="K1" s="151"/>
      <c r="L1" s="151"/>
      <c r="M1" s="151"/>
      <c r="N1" s="151"/>
      <c r="O1" s="151"/>
      <c r="P1" s="151"/>
      <c r="Q1" s="151"/>
    </row>
    <row r="2" spans="1:22" ht="38.25" customHeight="1" x14ac:dyDescent="0.25">
      <c r="A2" s="157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2" ht="30" customHeight="1" x14ac:dyDescent="0.25">
      <c r="B3" s="160" t="s">
        <v>143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1"/>
    </row>
    <row r="4" spans="1:22" s="151" customFormat="1" ht="4.5" customHeight="1" x14ac:dyDescent="0.25">
      <c r="A4" s="15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1"/>
    </row>
    <row r="5" spans="1:22" s="154" customFormat="1" ht="20.25" customHeight="1" x14ac:dyDescent="0.25">
      <c r="B5" s="162" t="s">
        <v>45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2" s="151" customFormat="1" ht="4.5" customHeight="1" x14ac:dyDescent="0.25">
      <c r="G6" s="153"/>
      <c r="Q6" s="152"/>
    </row>
    <row r="7" spans="1:22" ht="15" customHeight="1" x14ac:dyDescent="0.25">
      <c r="B7" s="163" t="s">
        <v>142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2" ht="23.25" customHeight="1" x14ac:dyDescent="0.2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spans="1:22" ht="3.75" customHeight="1" x14ac:dyDescent="0.25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</row>
    <row r="10" spans="1:22" s="7" customFormat="1" ht="15.75" customHeight="1" x14ac:dyDescent="0.2">
      <c r="B10" s="5" t="s">
        <v>141</v>
      </c>
      <c r="C10" s="29"/>
      <c r="D10" s="28"/>
      <c r="E10" s="28"/>
      <c r="F10" s="28"/>
      <c r="G10" s="28"/>
      <c r="H10" s="2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2" s="7" customFormat="1" ht="1.5" customHeight="1" x14ac:dyDescent="0.2">
      <c r="B11" s="4"/>
      <c r="C11" s="4"/>
      <c r="D11" s="4"/>
      <c r="E11" s="4"/>
      <c r="F11" s="4"/>
      <c r="G11" s="4"/>
      <c r="H11" s="4"/>
    </row>
    <row r="12" spans="1:22" s="7" customFormat="1" ht="15" customHeight="1" x14ac:dyDescent="0.2">
      <c r="B12" s="57" t="s">
        <v>0</v>
      </c>
      <c r="C12" s="57">
        <v>2019</v>
      </c>
      <c r="D12" s="73">
        <v>2018</v>
      </c>
      <c r="E12" s="73">
        <v>2017</v>
      </c>
      <c r="F12" s="73">
        <v>2016</v>
      </c>
      <c r="G12" s="73">
        <v>2015</v>
      </c>
      <c r="H12" s="73">
        <v>2014</v>
      </c>
      <c r="I12" s="73">
        <v>2013</v>
      </c>
      <c r="J12" s="73">
        <v>2012</v>
      </c>
      <c r="K12" s="73">
        <v>2011</v>
      </c>
      <c r="L12" s="148"/>
      <c r="M12" s="135"/>
      <c r="N12" s="136"/>
      <c r="O12" s="136"/>
      <c r="P12" s="135"/>
      <c r="Q12" s="135"/>
    </row>
    <row r="13" spans="1:22" s="7" customFormat="1" ht="15" customHeight="1" x14ac:dyDescent="0.2">
      <c r="B13" s="16" t="s">
        <v>4</v>
      </c>
      <c r="C13" s="16">
        <v>450</v>
      </c>
      <c r="D13" s="47">
        <v>211</v>
      </c>
      <c r="E13" s="47">
        <v>211</v>
      </c>
      <c r="F13" s="47">
        <v>257</v>
      </c>
      <c r="G13" s="47">
        <v>270</v>
      </c>
      <c r="H13" s="47">
        <v>75</v>
      </c>
      <c r="I13" s="47">
        <v>155</v>
      </c>
      <c r="J13" s="47">
        <v>63</v>
      </c>
      <c r="K13" s="147"/>
      <c r="L13" s="47"/>
      <c r="M13" s="138">
        <v>20</v>
      </c>
      <c r="N13" s="137"/>
      <c r="O13" s="136"/>
    </row>
    <row r="14" spans="1:22" s="7" customFormat="1" ht="15" customHeight="1" x14ac:dyDescent="0.2">
      <c r="B14" s="16" t="s">
        <v>5</v>
      </c>
      <c r="C14" s="16">
        <v>367</v>
      </c>
      <c r="D14" s="47">
        <v>248</v>
      </c>
      <c r="E14" s="47">
        <v>254</v>
      </c>
      <c r="F14" s="47">
        <v>280</v>
      </c>
      <c r="G14" s="47">
        <v>313</v>
      </c>
      <c r="H14" s="47">
        <v>102</v>
      </c>
      <c r="I14" s="47">
        <v>116</v>
      </c>
      <c r="J14" s="47">
        <v>101</v>
      </c>
      <c r="K14" s="147"/>
      <c r="L14" s="47"/>
      <c r="M14" s="138">
        <v>20</v>
      </c>
      <c r="N14" s="137"/>
      <c r="O14" s="136"/>
    </row>
    <row r="15" spans="1:22" s="7" customFormat="1" ht="15" customHeight="1" x14ac:dyDescent="0.2">
      <c r="B15" s="16" t="s">
        <v>6</v>
      </c>
      <c r="C15" s="16">
        <v>602</v>
      </c>
      <c r="D15" s="47">
        <v>301</v>
      </c>
      <c r="E15" s="47">
        <v>299</v>
      </c>
      <c r="F15" s="47">
        <v>332</v>
      </c>
      <c r="G15" s="47">
        <v>329</v>
      </c>
      <c r="H15" s="47">
        <v>82</v>
      </c>
      <c r="I15" s="47">
        <v>133</v>
      </c>
      <c r="J15" s="47">
        <v>108</v>
      </c>
      <c r="K15" s="146"/>
      <c r="L15" s="145"/>
      <c r="M15" s="144">
        <v>20</v>
      </c>
      <c r="N15" s="143"/>
      <c r="O15" s="136"/>
    </row>
    <row r="16" spans="1:22" s="7" customFormat="1" ht="15" customHeight="1" x14ac:dyDescent="0.2">
      <c r="B16" s="16" t="s">
        <v>7</v>
      </c>
      <c r="C16" s="16">
        <v>639</v>
      </c>
      <c r="D16" s="47">
        <v>372</v>
      </c>
      <c r="E16" s="47">
        <v>403</v>
      </c>
      <c r="F16" s="47">
        <v>359</v>
      </c>
      <c r="G16" s="47">
        <v>310</v>
      </c>
      <c r="H16" s="47">
        <v>84</v>
      </c>
      <c r="I16" s="47">
        <v>132</v>
      </c>
      <c r="J16" s="47">
        <v>137</v>
      </c>
      <c r="K16" s="47">
        <v>55</v>
      </c>
      <c r="L16" s="47"/>
      <c r="M16" s="138">
        <v>20</v>
      </c>
      <c r="N16" s="137"/>
      <c r="O16" s="136"/>
    </row>
    <row r="17" spans="2:22" s="7" customFormat="1" ht="15" customHeight="1" x14ac:dyDescent="0.2">
      <c r="B17" s="16" t="s">
        <v>8</v>
      </c>
      <c r="C17" s="16">
        <v>563</v>
      </c>
      <c r="D17" s="47">
        <v>374</v>
      </c>
      <c r="E17" s="47">
        <v>330</v>
      </c>
      <c r="F17" s="47">
        <v>411</v>
      </c>
      <c r="G17" s="47">
        <v>311</v>
      </c>
      <c r="H17" s="47">
        <v>145</v>
      </c>
      <c r="I17" s="47">
        <v>134</v>
      </c>
      <c r="J17" s="47">
        <v>153</v>
      </c>
      <c r="K17" s="47">
        <v>57</v>
      </c>
      <c r="L17" s="47"/>
      <c r="M17" s="138">
        <v>23</v>
      </c>
      <c r="N17" s="137"/>
      <c r="O17" s="136"/>
    </row>
    <row r="18" spans="2:22" s="7" customFormat="1" ht="15" customHeight="1" x14ac:dyDescent="0.2">
      <c r="B18" s="16" t="s">
        <v>9</v>
      </c>
      <c r="C18" s="16">
        <v>441</v>
      </c>
      <c r="D18" s="47">
        <v>361</v>
      </c>
      <c r="E18" s="47">
        <v>367</v>
      </c>
      <c r="F18" s="47">
        <v>352</v>
      </c>
      <c r="G18" s="47">
        <v>266</v>
      </c>
      <c r="H18" s="47">
        <v>192</v>
      </c>
      <c r="I18" s="47">
        <v>104</v>
      </c>
      <c r="J18" s="47">
        <v>157</v>
      </c>
      <c r="K18" s="47">
        <v>64</v>
      </c>
      <c r="L18" s="47"/>
      <c r="M18" s="138"/>
      <c r="N18" s="137"/>
      <c r="O18" s="136"/>
    </row>
    <row r="19" spans="2:22" s="7" customFormat="1" ht="15" customHeight="1" x14ac:dyDescent="0.2">
      <c r="B19" s="16" t="s">
        <v>10</v>
      </c>
      <c r="C19" s="16"/>
      <c r="D19" s="47">
        <v>392</v>
      </c>
      <c r="E19" s="47">
        <v>284</v>
      </c>
      <c r="F19" s="47">
        <v>320</v>
      </c>
      <c r="G19" s="47">
        <v>318</v>
      </c>
      <c r="H19" s="47">
        <v>303</v>
      </c>
      <c r="I19" s="47">
        <v>109</v>
      </c>
      <c r="J19" s="47">
        <v>170</v>
      </c>
      <c r="K19" s="47">
        <v>54</v>
      </c>
      <c r="L19" s="47"/>
      <c r="M19" s="138"/>
      <c r="N19" s="137"/>
      <c r="O19" s="136"/>
    </row>
    <row r="20" spans="2:22" s="7" customFormat="1" ht="15" customHeight="1" x14ac:dyDescent="0.2">
      <c r="B20" s="16" t="s">
        <v>11</v>
      </c>
      <c r="C20" s="16"/>
      <c r="D20" s="47">
        <v>361</v>
      </c>
      <c r="E20" s="47">
        <v>279</v>
      </c>
      <c r="F20" s="47">
        <v>287</v>
      </c>
      <c r="G20" s="47">
        <v>342</v>
      </c>
      <c r="H20" s="47">
        <v>260</v>
      </c>
      <c r="I20" s="47">
        <v>94</v>
      </c>
      <c r="J20" s="47">
        <v>131</v>
      </c>
      <c r="K20" s="47">
        <v>59</v>
      </c>
      <c r="L20" s="47"/>
      <c r="M20" s="138"/>
      <c r="N20" s="137"/>
      <c r="O20" s="136"/>
    </row>
    <row r="21" spans="2:22" s="7" customFormat="1" ht="15" customHeight="1" x14ac:dyDescent="0.2">
      <c r="B21" s="16" t="s">
        <v>49</v>
      </c>
      <c r="C21" s="16"/>
      <c r="D21" s="47">
        <v>384</v>
      </c>
      <c r="E21" s="47">
        <v>350</v>
      </c>
      <c r="F21" s="47">
        <v>359</v>
      </c>
      <c r="G21" s="47">
        <v>342</v>
      </c>
      <c r="H21" s="47">
        <v>290</v>
      </c>
      <c r="I21" s="47">
        <v>113</v>
      </c>
      <c r="J21" s="47">
        <v>188</v>
      </c>
      <c r="K21" s="47">
        <v>51</v>
      </c>
      <c r="L21" s="47"/>
      <c r="M21" s="135"/>
      <c r="N21" s="136"/>
      <c r="O21" s="136"/>
    </row>
    <row r="22" spans="2:22" s="7" customFormat="1" ht="15" customHeight="1" x14ac:dyDescent="0.2">
      <c r="B22" s="16" t="s">
        <v>12</v>
      </c>
      <c r="C22" s="16"/>
      <c r="D22" s="47">
        <v>468</v>
      </c>
      <c r="E22" s="47">
        <v>393</v>
      </c>
      <c r="F22" s="47">
        <v>359</v>
      </c>
      <c r="G22" s="47">
        <v>299</v>
      </c>
      <c r="H22" s="47">
        <v>299</v>
      </c>
      <c r="I22" s="47">
        <v>93</v>
      </c>
      <c r="J22" s="47">
        <v>191</v>
      </c>
      <c r="K22" s="47">
        <v>87</v>
      </c>
      <c r="L22" s="47"/>
      <c r="M22" s="135"/>
      <c r="N22" s="136"/>
      <c r="O22" s="136"/>
    </row>
    <row r="23" spans="2:22" s="7" customFormat="1" ht="15" customHeight="1" x14ac:dyDescent="0.2">
      <c r="B23" s="16" t="s">
        <v>13</v>
      </c>
      <c r="C23" s="16"/>
      <c r="D23" s="47">
        <v>334</v>
      </c>
      <c r="E23" s="47">
        <v>299</v>
      </c>
      <c r="F23" s="47">
        <v>510</v>
      </c>
      <c r="G23" s="47">
        <v>302</v>
      </c>
      <c r="H23" s="47">
        <v>306</v>
      </c>
      <c r="I23" s="47">
        <v>77</v>
      </c>
      <c r="J23" s="47">
        <v>184</v>
      </c>
      <c r="K23" s="47">
        <v>66</v>
      </c>
      <c r="L23" s="47"/>
      <c r="M23" s="135"/>
      <c r="N23" s="136"/>
      <c r="O23" s="136"/>
    </row>
    <row r="24" spans="2:22" s="7" customFormat="1" ht="15" customHeight="1" thickBot="1" x14ac:dyDescent="0.25">
      <c r="B24" s="142" t="s">
        <v>14</v>
      </c>
      <c r="C24" s="142"/>
      <c r="D24" s="141">
        <v>283</v>
      </c>
      <c r="E24" s="141">
        <v>270</v>
      </c>
      <c r="F24" s="141">
        <v>293</v>
      </c>
      <c r="G24" s="141">
        <v>234</v>
      </c>
      <c r="H24" s="141">
        <v>307</v>
      </c>
      <c r="I24" s="141">
        <v>226</v>
      </c>
      <c r="J24" s="141">
        <v>249</v>
      </c>
      <c r="K24" s="141">
        <v>56</v>
      </c>
      <c r="L24" s="47"/>
      <c r="M24" s="92"/>
      <c r="N24" s="140"/>
      <c r="O24" s="136"/>
    </row>
    <row r="25" spans="2:22" s="7" customFormat="1" ht="15" customHeight="1" x14ac:dyDescent="0.2">
      <c r="B25" s="21" t="s">
        <v>1</v>
      </c>
      <c r="C25" s="21">
        <f>+SUM(C13:C24)</f>
        <v>3062</v>
      </c>
      <c r="D25" s="39">
        <v>4089</v>
      </c>
      <c r="E25" s="39">
        <v>3739</v>
      </c>
      <c r="F25" s="39">
        <v>4119</v>
      </c>
      <c r="G25" s="39">
        <v>3636</v>
      </c>
      <c r="H25" s="39">
        <v>2445</v>
      </c>
      <c r="I25" s="39">
        <v>1486</v>
      </c>
      <c r="J25" s="39">
        <v>1832</v>
      </c>
      <c r="K25" s="39">
        <v>549</v>
      </c>
      <c r="L25" s="139"/>
      <c r="M25" s="138">
        <v>103</v>
      </c>
      <c r="N25" s="137"/>
      <c r="O25" s="136"/>
      <c r="P25" s="135"/>
      <c r="Q25" s="135"/>
    </row>
    <row r="26" spans="2:22" s="7" customFormat="1" ht="15" customHeight="1" x14ac:dyDescent="0.2">
      <c r="B26" s="134" t="s">
        <v>44</v>
      </c>
      <c r="C26" s="133" t="s">
        <v>47</v>
      </c>
      <c r="D26" s="133">
        <v>9.3607916555228599E-2</v>
      </c>
      <c r="E26" s="133">
        <v>-9.2255401796552561E-2</v>
      </c>
      <c r="F26" s="133">
        <v>0.13283828382838281</v>
      </c>
      <c r="G26" s="133">
        <v>0.48711656441717799</v>
      </c>
      <c r="H26" s="133">
        <v>0.64535666218034993</v>
      </c>
      <c r="I26" s="133">
        <v>-0.18886462882096067</v>
      </c>
      <c r="J26" s="133">
        <v>2.336976320582878</v>
      </c>
      <c r="K26" s="133" t="s">
        <v>47</v>
      </c>
      <c r="L26" s="132"/>
      <c r="M26" s="131">
        <v>39.699029126213595</v>
      </c>
      <c r="N26" s="130"/>
      <c r="O26" s="130"/>
      <c r="P26" s="126"/>
      <c r="Q26" s="126"/>
      <c r="R26" s="126"/>
      <c r="S26" s="126"/>
      <c r="T26" s="126"/>
      <c r="U26" s="126"/>
      <c r="V26" s="126"/>
    </row>
    <row r="27" spans="2:22" s="7" customFormat="1" ht="16.5" customHeight="1" x14ac:dyDescent="0.2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2:22" s="7" customFormat="1" ht="13.5" customHeight="1" x14ac:dyDescent="0.2">
      <c r="B28" s="126"/>
      <c r="C28" s="126"/>
      <c r="D28" s="126"/>
      <c r="E28" s="126"/>
      <c r="F28" s="126"/>
      <c r="G28" s="126"/>
      <c r="H28" s="126"/>
      <c r="I28" s="126"/>
      <c r="J28" s="164" t="s">
        <v>140</v>
      </c>
      <c r="K28" s="164"/>
      <c r="L28" s="164"/>
      <c r="M28" s="164"/>
      <c r="N28" s="129">
        <f>+H45</f>
        <v>530</v>
      </c>
      <c r="O28" s="126"/>
      <c r="P28" s="125" t="s">
        <v>139</v>
      </c>
      <c r="Q28" s="126"/>
      <c r="R28" s="128">
        <f>+S52</f>
        <v>2532</v>
      </c>
      <c r="S28" s="127" t="s">
        <v>138</v>
      </c>
      <c r="T28" s="126"/>
      <c r="U28" s="126"/>
    </row>
    <row r="29" spans="2:22" s="7" customFormat="1" ht="12.75" customHeight="1" x14ac:dyDescent="0.2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2:22" s="7" customFormat="1" ht="13.5" customHeight="1" x14ac:dyDescent="0.2">
      <c r="B30" s="126"/>
      <c r="C30" s="126"/>
      <c r="D30" s="126"/>
      <c r="E30" s="126"/>
      <c r="F30" s="126"/>
      <c r="G30" s="126"/>
      <c r="H30" s="126"/>
      <c r="I30" s="126"/>
      <c r="K30" s="126"/>
      <c r="R30" s="125"/>
    </row>
    <row r="31" spans="2:22" s="7" customFormat="1" ht="13.5" customHeight="1" x14ac:dyDescent="0.2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2:22" s="7" customFormat="1" ht="13.5" customHeight="1" x14ac:dyDescent="0.2">
      <c r="B32" s="122"/>
      <c r="C32" s="122"/>
      <c r="D32" s="122"/>
      <c r="E32" s="122"/>
      <c r="G32" s="124"/>
      <c r="H32" s="124"/>
      <c r="S32" s="123"/>
    </row>
    <row r="33" spans="2:21" s="7" customFormat="1" ht="9" customHeight="1" x14ac:dyDescent="0.2">
      <c r="U33" s="122"/>
    </row>
    <row r="34" spans="2:21" s="7" customFormat="1" ht="18.75" customHeight="1" x14ac:dyDescent="0.2">
      <c r="B34" s="5" t="s">
        <v>137</v>
      </c>
      <c r="C34" s="5"/>
      <c r="D34" s="83"/>
      <c r="E34" s="83"/>
      <c r="F34" s="83"/>
      <c r="G34" s="83"/>
      <c r="H34" s="83"/>
      <c r="I34" s="83"/>
      <c r="J34" s="83"/>
      <c r="K34" s="83"/>
      <c r="L34" s="4" t="s">
        <v>136</v>
      </c>
      <c r="M34" s="98"/>
    </row>
    <row r="35" spans="2:21" s="7" customFormat="1" ht="15" customHeight="1" x14ac:dyDescent="0.2">
      <c r="B35" s="57" t="s">
        <v>135</v>
      </c>
      <c r="C35" s="57"/>
      <c r="D35" s="57"/>
      <c r="E35" s="57"/>
      <c r="F35" s="57"/>
      <c r="G35" s="57"/>
      <c r="H35" s="56" t="s">
        <v>58</v>
      </c>
      <c r="I35" s="56" t="s">
        <v>15</v>
      </c>
      <c r="J35" s="1"/>
      <c r="K35" s="1"/>
      <c r="L35" s="57" t="s">
        <v>134</v>
      </c>
      <c r="M35" s="57"/>
      <c r="N35" s="57"/>
      <c r="O35" s="57"/>
      <c r="P35" s="57"/>
      <c r="Q35" s="121"/>
      <c r="R35" s="120"/>
      <c r="S35" s="57" t="s">
        <v>58</v>
      </c>
      <c r="T35" s="57" t="s">
        <v>15</v>
      </c>
    </row>
    <row r="36" spans="2:21" s="7" customFormat="1" ht="15" customHeight="1" x14ac:dyDescent="0.2">
      <c r="B36" s="16" t="s">
        <v>133</v>
      </c>
      <c r="C36" s="16"/>
      <c r="D36" s="16"/>
      <c r="E36" s="16"/>
      <c r="F36" s="16"/>
      <c r="G36" s="16"/>
      <c r="H36" s="80">
        <v>313</v>
      </c>
      <c r="I36" s="46">
        <f>+H36/$H$45</f>
        <v>0.59056603773584904</v>
      </c>
      <c r="J36" s="16"/>
      <c r="K36" s="16"/>
      <c r="L36" s="113" t="s">
        <v>132</v>
      </c>
      <c r="M36" s="113"/>
      <c r="N36" s="113"/>
      <c r="O36" s="113"/>
      <c r="P36" s="113"/>
      <c r="Q36" s="113"/>
      <c r="R36" s="112" t="s">
        <v>48</v>
      </c>
      <c r="S36" s="119">
        <f>+SUM(S37:S41)</f>
        <v>740</v>
      </c>
      <c r="T36" s="118">
        <f>+S36/S52</f>
        <v>0.29225908372827802</v>
      </c>
    </row>
    <row r="37" spans="2:21" s="7" customFormat="1" ht="15" customHeight="1" x14ac:dyDescent="0.2">
      <c r="B37" s="16" t="s">
        <v>131</v>
      </c>
      <c r="C37" s="16"/>
      <c r="D37" s="16"/>
      <c r="E37" s="16"/>
      <c r="F37" s="16"/>
      <c r="G37" s="16"/>
      <c r="H37" s="80">
        <v>129</v>
      </c>
      <c r="I37" s="46">
        <f>+H37/$H$45</f>
        <v>0.24339622641509434</v>
      </c>
      <c r="J37" s="16"/>
      <c r="K37" s="16"/>
      <c r="L37" s="48" t="s">
        <v>130</v>
      </c>
      <c r="M37" s="48"/>
      <c r="N37" s="48"/>
      <c r="O37" s="48"/>
      <c r="P37" s="48"/>
      <c r="Q37" s="48"/>
      <c r="S37" s="115">
        <v>256</v>
      </c>
      <c r="T37" s="114">
        <f>+S37/$S$52</f>
        <v>0.10110584518167456</v>
      </c>
    </row>
    <row r="38" spans="2:21" s="7" customFormat="1" ht="15" customHeight="1" x14ac:dyDescent="0.2">
      <c r="B38" s="113" t="s">
        <v>129</v>
      </c>
      <c r="C38" s="113"/>
      <c r="D38" s="113"/>
      <c r="E38" s="113"/>
      <c r="F38" s="113"/>
      <c r="G38" s="113"/>
      <c r="H38" s="117"/>
      <c r="I38" s="116"/>
      <c r="J38" s="1"/>
      <c r="K38" s="1"/>
      <c r="L38" s="48" t="s">
        <v>128</v>
      </c>
      <c r="M38" s="16"/>
      <c r="N38" s="16"/>
      <c r="O38" s="16"/>
      <c r="P38" s="16"/>
      <c r="Q38" s="16"/>
      <c r="S38" s="115">
        <v>354</v>
      </c>
      <c r="T38" s="114">
        <f>+S38/$S$52</f>
        <v>0.13981042654028436</v>
      </c>
    </row>
    <row r="39" spans="2:21" s="7" customFormat="1" ht="15" customHeight="1" x14ac:dyDescent="0.2">
      <c r="B39" s="16" t="s">
        <v>127</v>
      </c>
      <c r="C39" s="16"/>
      <c r="D39" s="16"/>
      <c r="E39" s="16"/>
      <c r="F39" s="16"/>
      <c r="G39" s="16"/>
      <c r="H39" s="80">
        <v>16</v>
      </c>
      <c r="I39" s="46">
        <f t="shared" ref="I39:I44" si="0">+H39/$H$45</f>
        <v>3.0188679245283019E-2</v>
      </c>
      <c r="J39" s="16"/>
      <c r="K39" s="16"/>
      <c r="L39" s="16" t="s">
        <v>126</v>
      </c>
      <c r="M39" s="16"/>
      <c r="N39" s="16"/>
      <c r="O39" s="16"/>
      <c r="P39" s="16"/>
      <c r="Q39" s="16"/>
      <c r="S39" s="115">
        <v>130</v>
      </c>
      <c r="T39" s="114">
        <f>+S39/$S$52</f>
        <v>5.1342812006319113E-2</v>
      </c>
    </row>
    <row r="40" spans="2:21" s="7" customFormat="1" ht="15" customHeight="1" x14ac:dyDescent="0.2">
      <c r="B40" s="16" t="s">
        <v>125</v>
      </c>
      <c r="C40" s="16"/>
      <c r="D40" s="16"/>
      <c r="E40" s="16"/>
      <c r="F40" s="16"/>
      <c r="G40" s="16"/>
      <c r="H40" s="80">
        <v>0</v>
      </c>
      <c r="I40" s="46">
        <f t="shared" si="0"/>
        <v>0</v>
      </c>
      <c r="J40" s="16"/>
      <c r="K40" s="16"/>
      <c r="L40" s="16" t="s">
        <v>124</v>
      </c>
      <c r="M40" s="16"/>
      <c r="N40" s="16"/>
      <c r="O40" s="16"/>
      <c r="P40" s="16"/>
      <c r="Q40" s="16"/>
      <c r="S40" s="115">
        <v>0</v>
      </c>
      <c r="T40" s="114">
        <f>+S40/$S$52</f>
        <v>0</v>
      </c>
    </row>
    <row r="41" spans="2:21" s="7" customFormat="1" ht="15" customHeight="1" x14ac:dyDescent="0.2">
      <c r="B41" s="16" t="s">
        <v>123</v>
      </c>
      <c r="C41" s="16"/>
      <c r="D41" s="16"/>
      <c r="E41" s="16"/>
      <c r="F41" s="16"/>
      <c r="G41" s="16"/>
      <c r="H41" s="80">
        <v>1</v>
      </c>
      <c r="I41" s="46">
        <f t="shared" si="0"/>
        <v>1.8867924528301887E-3</v>
      </c>
      <c r="J41" s="16"/>
      <c r="K41" s="16"/>
      <c r="L41" s="16" t="s">
        <v>42</v>
      </c>
      <c r="M41" s="16"/>
      <c r="N41" s="16"/>
      <c r="O41" s="16"/>
      <c r="P41" s="16"/>
      <c r="Q41" s="16"/>
      <c r="S41" s="115">
        <v>0</v>
      </c>
      <c r="T41" s="114">
        <f>+S41/$S$52</f>
        <v>0</v>
      </c>
    </row>
    <row r="42" spans="2:21" s="7" customFormat="1" ht="15" customHeight="1" x14ac:dyDescent="0.2">
      <c r="B42" s="16" t="s">
        <v>122</v>
      </c>
      <c r="C42" s="16"/>
      <c r="D42" s="16"/>
      <c r="E42" s="16"/>
      <c r="F42" s="16"/>
      <c r="G42" s="16"/>
      <c r="H42" s="80">
        <v>10</v>
      </c>
      <c r="I42" s="46">
        <f t="shared" si="0"/>
        <v>1.8867924528301886E-2</v>
      </c>
      <c r="J42" s="16"/>
      <c r="K42" s="16"/>
      <c r="L42" s="113" t="s">
        <v>121</v>
      </c>
      <c r="M42" s="113"/>
      <c r="N42" s="109"/>
      <c r="O42" s="109"/>
      <c r="P42" s="109"/>
      <c r="Q42" s="109"/>
      <c r="R42" s="112" t="s">
        <v>48</v>
      </c>
      <c r="S42" s="111">
        <f>+SUM(S43:S51)</f>
        <v>1792</v>
      </c>
      <c r="T42" s="110">
        <f>+S42/S52</f>
        <v>0.70774091627172198</v>
      </c>
    </row>
    <row r="43" spans="2:21" s="7" customFormat="1" ht="15" customHeight="1" x14ac:dyDescent="0.2">
      <c r="B43" s="109" t="s">
        <v>120</v>
      </c>
      <c r="C43" s="109"/>
      <c r="D43" s="109"/>
      <c r="E43" s="109"/>
      <c r="F43" s="109"/>
      <c r="G43" s="109"/>
      <c r="H43" s="108">
        <v>0</v>
      </c>
      <c r="I43" s="107">
        <f t="shared" si="0"/>
        <v>0</v>
      </c>
      <c r="J43" s="16"/>
      <c r="K43" s="16"/>
      <c r="L43" s="106" t="s">
        <v>119</v>
      </c>
      <c r="M43" s="106"/>
      <c r="N43" s="106"/>
      <c r="O43" s="106"/>
      <c r="P43" s="106"/>
      <c r="Q43" s="106"/>
      <c r="R43" s="106"/>
      <c r="S43" s="105">
        <v>83</v>
      </c>
      <c r="T43" s="104">
        <f t="shared" ref="T43:T51" si="1">+S43/$S$52</f>
        <v>3.2780410742496054E-2</v>
      </c>
    </row>
    <row r="44" spans="2:21" s="7" customFormat="1" ht="15" customHeight="1" thickBot="1" x14ac:dyDescent="0.25">
      <c r="B44" s="48" t="s">
        <v>39</v>
      </c>
      <c r="C44" s="48"/>
      <c r="D44" s="48"/>
      <c r="E44" s="48"/>
      <c r="F44" s="48"/>
      <c r="G44" s="48"/>
      <c r="H44" s="80">
        <v>61</v>
      </c>
      <c r="I44" s="46">
        <f t="shared" si="0"/>
        <v>0.11509433962264151</v>
      </c>
      <c r="J44" s="48"/>
      <c r="K44" s="48"/>
      <c r="L44" s="48" t="s">
        <v>118</v>
      </c>
      <c r="M44" s="48"/>
      <c r="N44" s="48"/>
      <c r="O44" s="48"/>
      <c r="P44" s="48"/>
      <c r="Q44" s="48"/>
      <c r="R44" s="48"/>
      <c r="S44" s="47">
        <v>92</v>
      </c>
      <c r="T44" s="46">
        <f t="shared" si="1"/>
        <v>3.6334913112164295E-2</v>
      </c>
    </row>
    <row r="45" spans="2:21" s="7" customFormat="1" ht="15" customHeight="1" x14ac:dyDescent="0.2">
      <c r="B45" s="159" t="s">
        <v>1</v>
      </c>
      <c r="C45" s="159"/>
      <c r="D45" s="159"/>
      <c r="E45" s="159"/>
      <c r="F45" s="159"/>
      <c r="G45" s="159"/>
      <c r="H45" s="103">
        <f>+SUM(H36:H44)</f>
        <v>530</v>
      </c>
      <c r="I45" s="100">
        <v>1</v>
      </c>
      <c r="J45" s="102"/>
      <c r="K45" s="102"/>
      <c r="L45" s="48" t="s">
        <v>117</v>
      </c>
      <c r="M45" s="48"/>
      <c r="N45" s="48"/>
      <c r="O45" s="48"/>
      <c r="P45" s="48"/>
      <c r="Q45" s="48"/>
      <c r="R45" s="48"/>
      <c r="S45" s="47">
        <v>700</v>
      </c>
      <c r="T45" s="46">
        <f t="shared" si="1"/>
        <v>0.2764612954186414</v>
      </c>
    </row>
    <row r="46" spans="2:21" s="7" customFormat="1" ht="15" customHeight="1" x14ac:dyDescent="0.2">
      <c r="L46" s="16" t="s">
        <v>116</v>
      </c>
      <c r="M46" s="16"/>
      <c r="N46" s="16"/>
      <c r="O46" s="16"/>
      <c r="P46" s="16"/>
      <c r="Q46" s="16"/>
      <c r="R46" s="16"/>
      <c r="S46" s="47">
        <v>55</v>
      </c>
      <c r="T46" s="46">
        <f t="shared" si="1"/>
        <v>2.1721958925750396E-2</v>
      </c>
    </row>
    <row r="47" spans="2:21" s="7" customFormat="1" ht="15" customHeight="1" x14ac:dyDescent="0.2">
      <c r="B47" s="97"/>
      <c r="C47" s="97"/>
      <c r="D47" s="97"/>
      <c r="E47" s="97"/>
      <c r="G47" s="101"/>
      <c r="H47" s="101"/>
      <c r="I47" s="101"/>
      <c r="J47" s="101"/>
      <c r="K47" s="101"/>
      <c r="L47" s="16" t="s">
        <v>115</v>
      </c>
      <c r="M47" s="16"/>
      <c r="N47" s="16"/>
      <c r="O47" s="16"/>
      <c r="P47" s="16"/>
      <c r="Q47" s="16"/>
      <c r="R47" s="16"/>
      <c r="S47" s="47">
        <v>282</v>
      </c>
      <c r="T47" s="46">
        <f t="shared" si="1"/>
        <v>0.11137440758293839</v>
      </c>
    </row>
    <row r="48" spans="2:21" s="7" customFormat="1" ht="15" customHeight="1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16" t="s">
        <v>114</v>
      </c>
      <c r="M48" s="16"/>
      <c r="N48" s="16"/>
      <c r="O48" s="16"/>
      <c r="P48" s="16"/>
      <c r="Q48" s="16"/>
      <c r="R48" s="16"/>
      <c r="S48" s="47">
        <v>23</v>
      </c>
      <c r="T48" s="46">
        <f t="shared" si="1"/>
        <v>9.0837282780410738E-3</v>
      </c>
    </row>
    <row r="49" spans="1:21" s="7" customFormat="1" ht="15" customHeight="1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16" t="s">
        <v>113</v>
      </c>
      <c r="M49" s="16"/>
      <c r="N49" s="16"/>
      <c r="O49" s="16"/>
      <c r="P49" s="16"/>
      <c r="Q49" s="16"/>
      <c r="R49" s="16"/>
      <c r="S49" s="47">
        <v>91</v>
      </c>
      <c r="T49" s="46">
        <f t="shared" si="1"/>
        <v>3.5939968404423379E-2</v>
      </c>
    </row>
    <row r="50" spans="1:21" s="7" customFormat="1" ht="15" customHeight="1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16" t="s">
        <v>112</v>
      </c>
      <c r="M50" s="16"/>
      <c r="N50" s="16"/>
      <c r="O50" s="16"/>
      <c r="P50" s="16"/>
      <c r="Q50" s="16"/>
      <c r="R50" s="16"/>
      <c r="S50" s="47">
        <v>361</v>
      </c>
      <c r="T50" s="46">
        <f t="shared" si="1"/>
        <v>0.14257503949447078</v>
      </c>
    </row>
    <row r="51" spans="1:21" s="7" customFormat="1" ht="15" customHeight="1" thickBot="1" x14ac:dyDescent="0.25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16" t="s">
        <v>39</v>
      </c>
      <c r="M51" s="16"/>
      <c r="N51" s="16"/>
      <c r="O51" s="16"/>
      <c r="P51" s="16"/>
      <c r="Q51" s="16"/>
      <c r="R51" s="16"/>
      <c r="S51" s="47">
        <v>105</v>
      </c>
      <c r="T51" s="46">
        <f t="shared" si="1"/>
        <v>4.1469194312796206E-2</v>
      </c>
    </row>
    <row r="52" spans="1:21" s="7" customFormat="1" ht="15" customHeight="1" x14ac:dyDescent="0.2">
      <c r="B52" s="97"/>
      <c r="C52" s="97"/>
      <c r="D52" s="97"/>
      <c r="E52" s="97"/>
      <c r="F52" s="97"/>
      <c r="L52" s="159" t="s">
        <v>1</v>
      </c>
      <c r="M52" s="159"/>
      <c r="N52" s="159"/>
      <c r="O52" s="159"/>
      <c r="P52" s="159"/>
      <c r="Q52" s="159"/>
      <c r="R52" s="159"/>
      <c r="S52" s="39">
        <f>+S36+S42</f>
        <v>2532</v>
      </c>
      <c r="T52" s="100">
        <v>1</v>
      </c>
    </row>
    <row r="53" spans="1:21" s="7" customFormat="1" ht="4.5" customHeight="1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S53" s="99"/>
      <c r="T53" s="99"/>
    </row>
    <row r="54" spans="1:21" s="7" customFormat="1" ht="9.75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21" s="7" customFormat="1" ht="4.5" customHeight="1" x14ac:dyDescent="0.2">
      <c r="B55" s="98"/>
      <c r="C55" s="98"/>
      <c r="R55" s="97"/>
      <c r="S55" s="97"/>
      <c r="T55" s="97"/>
      <c r="U55" s="97"/>
    </row>
    <row r="56" spans="1:21" s="7" customFormat="1" ht="18.75" customHeight="1" x14ac:dyDescent="0.2">
      <c r="B56" s="5" t="s">
        <v>111</v>
      </c>
      <c r="C56" s="5"/>
      <c r="D56" s="4"/>
      <c r="E56" s="4"/>
      <c r="F56" s="4"/>
      <c r="G56" s="4"/>
      <c r="H56" s="4"/>
      <c r="I56" s="4"/>
      <c r="L56" s="166"/>
      <c r="M56" s="166"/>
      <c r="N56" s="166"/>
      <c r="O56" s="166"/>
      <c r="P56" s="166"/>
      <c r="Q56" s="166"/>
    </row>
    <row r="57" spans="1:21" s="7" customFormat="1" ht="11.25" customHeight="1" thickBot="1" x14ac:dyDescent="0.25">
      <c r="B57" s="167" t="s">
        <v>40</v>
      </c>
      <c r="C57" s="167"/>
      <c r="D57" s="167"/>
      <c r="E57" s="168" t="s">
        <v>46</v>
      </c>
      <c r="F57" s="168"/>
      <c r="G57" s="167" t="s">
        <v>1</v>
      </c>
      <c r="H57" s="167" t="s">
        <v>15</v>
      </c>
      <c r="P57" s="97"/>
      <c r="Q57" s="97"/>
      <c r="R57" s="5"/>
    </row>
    <row r="58" spans="1:21" s="7" customFormat="1" ht="12.75" customHeight="1" x14ac:dyDescent="0.2">
      <c r="B58" s="167"/>
      <c r="C58" s="167"/>
      <c r="D58" s="167"/>
      <c r="E58" s="56" t="s">
        <v>2</v>
      </c>
      <c r="F58" s="56" t="s">
        <v>3</v>
      </c>
      <c r="G58" s="167"/>
      <c r="H58" s="167"/>
      <c r="P58" s="97"/>
      <c r="Q58" s="97"/>
      <c r="R58" s="5"/>
    </row>
    <row r="59" spans="1:21" s="7" customFormat="1" ht="13.5" customHeight="1" x14ac:dyDescent="0.2">
      <c r="B59" s="158" t="s">
        <v>110</v>
      </c>
      <c r="C59" s="158"/>
      <c r="D59" s="158"/>
      <c r="E59" s="47">
        <v>34</v>
      </c>
      <c r="F59" s="47">
        <v>33</v>
      </c>
      <c r="G59" s="47">
        <f t="shared" ref="G59:G64" si="2">+E59+F59</f>
        <v>67</v>
      </c>
      <c r="H59" s="91">
        <f t="shared" ref="H59:H64" si="3">+G59/$G$65</f>
        <v>2.1881123448726322E-2</v>
      </c>
    </row>
    <row r="60" spans="1:21" s="7" customFormat="1" ht="13.5" customHeight="1" x14ac:dyDescent="0.2">
      <c r="B60" s="158" t="s">
        <v>109</v>
      </c>
      <c r="C60" s="158"/>
      <c r="D60" s="158"/>
      <c r="E60" s="47">
        <v>466</v>
      </c>
      <c r="F60" s="47">
        <v>239</v>
      </c>
      <c r="G60" s="47">
        <f t="shared" si="2"/>
        <v>705</v>
      </c>
      <c r="H60" s="91">
        <f t="shared" si="3"/>
        <v>0.2302416721097322</v>
      </c>
      <c r="P60" s="95"/>
      <c r="Q60" s="95"/>
      <c r="R60" s="94"/>
      <c r="S60" s="94"/>
      <c r="T60" s="93"/>
      <c r="U60" s="96"/>
    </row>
    <row r="61" spans="1:21" s="7" customFormat="1" ht="13.5" customHeight="1" x14ac:dyDescent="0.2">
      <c r="B61" s="158" t="s">
        <v>108</v>
      </c>
      <c r="C61" s="158"/>
      <c r="D61" s="158"/>
      <c r="E61" s="47">
        <v>602</v>
      </c>
      <c r="F61" s="47">
        <v>134</v>
      </c>
      <c r="G61" s="47">
        <f t="shared" si="2"/>
        <v>736</v>
      </c>
      <c r="H61" s="91">
        <f t="shared" si="3"/>
        <v>0.24036577400391901</v>
      </c>
      <c r="P61" s="95"/>
      <c r="Q61" s="95"/>
      <c r="R61" s="94"/>
      <c r="S61" s="94"/>
      <c r="T61" s="93"/>
    </row>
    <row r="62" spans="1:21" s="7" customFormat="1" ht="13.5" customHeight="1" x14ac:dyDescent="0.2">
      <c r="B62" s="158" t="s">
        <v>107</v>
      </c>
      <c r="C62" s="158"/>
      <c r="D62" s="158"/>
      <c r="E62" s="47">
        <v>906</v>
      </c>
      <c r="F62" s="47">
        <v>205</v>
      </c>
      <c r="G62" s="47">
        <f t="shared" si="2"/>
        <v>1111</v>
      </c>
      <c r="H62" s="91">
        <f t="shared" si="3"/>
        <v>0.36283474853037229</v>
      </c>
    </row>
    <row r="63" spans="1:21" s="7" customFormat="1" ht="13.5" customHeight="1" x14ac:dyDescent="0.2">
      <c r="B63" s="158" t="s">
        <v>106</v>
      </c>
      <c r="C63" s="158"/>
      <c r="D63" s="158"/>
      <c r="E63" s="47">
        <v>101</v>
      </c>
      <c r="F63" s="47">
        <v>42</v>
      </c>
      <c r="G63" s="47">
        <f t="shared" si="2"/>
        <v>143</v>
      </c>
      <c r="H63" s="91">
        <f t="shared" si="3"/>
        <v>4.6701502286087528E-2</v>
      </c>
      <c r="Q63" s="165"/>
      <c r="R63" s="165"/>
      <c r="S63" s="92"/>
      <c r="T63" s="92"/>
    </row>
    <row r="64" spans="1:21" s="7" customFormat="1" ht="13.5" customHeight="1" thickBot="1" x14ac:dyDescent="0.25">
      <c r="B64" s="158" t="s">
        <v>55</v>
      </c>
      <c r="C64" s="158"/>
      <c r="D64" s="158"/>
      <c r="E64" s="47">
        <v>220</v>
      </c>
      <c r="F64" s="47">
        <v>80</v>
      </c>
      <c r="G64" s="47">
        <f t="shared" si="2"/>
        <v>300</v>
      </c>
      <c r="H64" s="91">
        <f t="shared" si="3"/>
        <v>9.7975179621162645E-2</v>
      </c>
      <c r="P64" s="88"/>
      <c r="Q64" s="85"/>
      <c r="R64" s="85"/>
      <c r="S64" s="85"/>
      <c r="T64" s="84"/>
    </row>
    <row r="65" spans="2:21" s="7" customFormat="1" ht="13.5" customHeight="1" x14ac:dyDescent="0.2">
      <c r="B65" s="159" t="s">
        <v>1</v>
      </c>
      <c r="C65" s="159"/>
      <c r="D65" s="159"/>
      <c r="E65" s="39">
        <f>SUM(E59:E64)</f>
        <v>2329</v>
      </c>
      <c r="F65" s="39">
        <f>SUM(F59:F64)</f>
        <v>733</v>
      </c>
      <c r="G65" s="39">
        <f>SUM(G59:G64)</f>
        <v>3062</v>
      </c>
      <c r="H65" s="90">
        <v>1</v>
      </c>
      <c r="P65" s="88"/>
      <c r="Q65" s="85"/>
      <c r="R65" s="85"/>
      <c r="S65" s="85"/>
      <c r="T65" s="84"/>
    </row>
    <row r="66" spans="2:21" s="7" customFormat="1" ht="13.5" customHeight="1" x14ac:dyDescent="0.2">
      <c r="B66" s="169" t="s">
        <v>38</v>
      </c>
      <c r="C66" s="169"/>
      <c r="D66" s="169"/>
      <c r="E66" s="89">
        <f>+E65/G65</f>
        <v>0.76061397779229267</v>
      </c>
      <c r="F66" s="89">
        <f>+F65/G65</f>
        <v>0.23938602220770738</v>
      </c>
      <c r="G66" s="89">
        <f>+G65/G65</f>
        <v>1</v>
      </c>
      <c r="H66" s="89"/>
      <c r="P66" s="88"/>
      <c r="Q66" s="85"/>
      <c r="R66" s="85"/>
      <c r="S66" s="85"/>
      <c r="T66" s="84"/>
    </row>
    <row r="67" spans="2:21" s="7" customFormat="1" ht="15.75" customHeight="1" x14ac:dyDescent="0.2">
      <c r="B67" s="87"/>
      <c r="Q67" s="86"/>
      <c r="R67" s="85"/>
      <c r="S67" s="85"/>
      <c r="T67" s="84"/>
    </row>
    <row r="68" spans="2:21" s="7" customFormat="1" ht="15.75" customHeight="1" x14ac:dyDescent="0.2">
      <c r="B68" s="4" t="s">
        <v>105</v>
      </c>
      <c r="C68" s="4"/>
      <c r="D68" s="83"/>
      <c r="E68" s="83"/>
      <c r="F68" s="83"/>
      <c r="G68" s="83"/>
      <c r="H68" s="83"/>
      <c r="Q68" s="86"/>
      <c r="R68" s="85"/>
      <c r="S68" s="85"/>
      <c r="T68" s="84"/>
    </row>
    <row r="69" spans="2:21" s="7" customFormat="1" ht="12" customHeight="1" x14ac:dyDescent="0.2">
      <c r="B69" s="57" t="s">
        <v>104</v>
      </c>
      <c r="C69" s="57"/>
      <c r="D69" s="57"/>
      <c r="E69" s="57"/>
      <c r="F69" s="56" t="s">
        <v>58</v>
      </c>
      <c r="G69" s="56" t="s">
        <v>15</v>
      </c>
      <c r="I69" s="4" t="s">
        <v>103</v>
      </c>
      <c r="J69" s="5"/>
      <c r="K69" s="5"/>
      <c r="L69" s="83"/>
      <c r="M69" s="83"/>
      <c r="N69" s="83"/>
      <c r="O69" s="83"/>
      <c r="P69" s="83"/>
    </row>
    <row r="70" spans="2:21" s="7" customFormat="1" ht="12.75" customHeight="1" x14ac:dyDescent="0.2">
      <c r="B70" s="16" t="s">
        <v>102</v>
      </c>
      <c r="C70" s="16"/>
      <c r="D70" s="16"/>
      <c r="E70" s="16"/>
      <c r="F70" s="80">
        <v>85</v>
      </c>
      <c r="G70" s="46">
        <f t="shared" ref="G70:G84" si="4">+F70/$F$85</f>
        <v>2.7759634225996081E-2</v>
      </c>
      <c r="I70" s="57" t="s">
        <v>101</v>
      </c>
      <c r="J70" s="57"/>
      <c r="K70" s="57"/>
      <c r="L70" s="57"/>
      <c r="M70" s="57"/>
      <c r="N70" s="56" t="s">
        <v>58</v>
      </c>
      <c r="O70" s="57"/>
      <c r="P70" s="56" t="s">
        <v>15</v>
      </c>
      <c r="S70" s="82"/>
      <c r="T70" s="82"/>
      <c r="U70" s="82"/>
    </row>
    <row r="71" spans="2:21" s="7" customFormat="1" ht="12.75" customHeight="1" x14ac:dyDescent="0.2">
      <c r="B71" s="16" t="s">
        <v>100</v>
      </c>
      <c r="C71" s="16"/>
      <c r="D71" s="16"/>
      <c r="E71" s="16"/>
      <c r="F71" s="80">
        <v>3</v>
      </c>
      <c r="G71" s="46">
        <f t="shared" si="4"/>
        <v>9.7975179621162642E-4</v>
      </c>
      <c r="I71" s="16" t="s">
        <v>99</v>
      </c>
      <c r="J71" s="16"/>
      <c r="K71" s="16"/>
      <c r="L71" s="16"/>
      <c r="M71" s="16"/>
      <c r="N71" s="47">
        <v>43</v>
      </c>
      <c r="O71" s="78"/>
      <c r="P71" s="46">
        <f>+N71/$N$76</f>
        <v>1.4043109079033311E-2</v>
      </c>
    </row>
    <row r="72" spans="2:21" s="7" customFormat="1" ht="12.75" customHeight="1" x14ac:dyDescent="0.2">
      <c r="B72" s="16" t="s">
        <v>98</v>
      </c>
      <c r="C72" s="16"/>
      <c r="D72" s="16"/>
      <c r="E72" s="16"/>
      <c r="F72" s="80">
        <v>125</v>
      </c>
      <c r="G72" s="46">
        <f t="shared" si="4"/>
        <v>4.0822991508817769E-2</v>
      </c>
      <c r="I72" s="16" t="s">
        <v>97</v>
      </c>
      <c r="J72" s="16"/>
      <c r="K72" s="16"/>
      <c r="L72" s="16"/>
      <c r="M72" s="16"/>
      <c r="N72" s="47">
        <v>0</v>
      </c>
      <c r="O72" s="78"/>
      <c r="P72" s="46">
        <f>+N72/$N$76</f>
        <v>0</v>
      </c>
    </row>
    <row r="73" spans="2:21" s="7" customFormat="1" ht="12.75" customHeight="1" x14ac:dyDescent="0.2">
      <c r="B73" s="16" t="s">
        <v>96</v>
      </c>
      <c r="C73" s="16"/>
      <c r="D73" s="16"/>
      <c r="E73" s="16"/>
      <c r="F73" s="80">
        <v>0</v>
      </c>
      <c r="G73" s="46">
        <f t="shared" si="4"/>
        <v>0</v>
      </c>
      <c r="I73" s="16" t="s">
        <v>95</v>
      </c>
      <c r="J73" s="16"/>
      <c r="K73" s="16"/>
      <c r="L73" s="16"/>
      <c r="M73" s="16"/>
      <c r="N73" s="47">
        <v>914</v>
      </c>
      <c r="O73" s="78"/>
      <c r="P73" s="46">
        <f>+N73/$N$76</f>
        <v>0.29849771391247548</v>
      </c>
    </row>
    <row r="74" spans="2:21" s="7" customFormat="1" ht="12.75" customHeight="1" x14ac:dyDescent="0.2">
      <c r="B74" s="16" t="s">
        <v>94</v>
      </c>
      <c r="C74" s="16"/>
      <c r="D74" s="16"/>
      <c r="E74" s="14"/>
      <c r="F74" s="80">
        <v>1185</v>
      </c>
      <c r="G74" s="46">
        <f t="shared" si="4"/>
        <v>0.3870019595035924</v>
      </c>
      <c r="I74" s="16" t="s">
        <v>93</v>
      </c>
      <c r="J74" s="16"/>
      <c r="K74" s="16"/>
      <c r="L74" s="16"/>
      <c r="M74" s="16"/>
      <c r="N74" s="47">
        <v>1120</v>
      </c>
      <c r="O74" s="78"/>
      <c r="P74" s="46">
        <f>+N74/$N$76</f>
        <v>0.36577400391900716</v>
      </c>
    </row>
    <row r="75" spans="2:21" s="7" customFormat="1" ht="12.75" customHeight="1" thickBot="1" x14ac:dyDescent="0.25">
      <c r="B75" s="16" t="s">
        <v>92</v>
      </c>
      <c r="C75" s="16"/>
      <c r="D75" s="16"/>
      <c r="E75" s="16"/>
      <c r="F75" s="80">
        <v>5</v>
      </c>
      <c r="G75" s="46">
        <f t="shared" si="4"/>
        <v>1.6329196603527107E-3</v>
      </c>
      <c r="I75" s="16" t="s">
        <v>91</v>
      </c>
      <c r="J75" s="16"/>
      <c r="K75" s="16"/>
      <c r="L75" s="16"/>
      <c r="M75" s="16"/>
      <c r="N75" s="47">
        <v>985</v>
      </c>
      <c r="O75" s="78"/>
      <c r="P75" s="46">
        <f>+N75/$N$76</f>
        <v>0.32168517308948402</v>
      </c>
    </row>
    <row r="76" spans="2:21" s="7" customFormat="1" ht="12.75" customHeight="1" x14ac:dyDescent="0.2">
      <c r="B76" s="16" t="s">
        <v>90</v>
      </c>
      <c r="C76" s="16"/>
      <c r="D76" s="16"/>
      <c r="E76" s="16"/>
      <c r="F76" s="80">
        <v>13</v>
      </c>
      <c r="G76" s="46">
        <f t="shared" si="4"/>
        <v>4.245591116917048E-3</v>
      </c>
      <c r="I76" s="21" t="s">
        <v>1</v>
      </c>
      <c r="J76" s="21"/>
      <c r="K76" s="21"/>
      <c r="L76" s="21"/>
      <c r="M76" s="21"/>
      <c r="N76" s="39">
        <f>SUM(N71:N75)</f>
        <v>3062</v>
      </c>
      <c r="O76" s="21"/>
      <c r="P76" s="38">
        <f>+N76/N76</f>
        <v>1</v>
      </c>
    </row>
    <row r="77" spans="2:21" s="7" customFormat="1" ht="12.75" customHeight="1" x14ac:dyDescent="0.2">
      <c r="B77" s="16" t="s">
        <v>89</v>
      </c>
      <c r="C77" s="16"/>
      <c r="D77" s="16"/>
      <c r="E77" s="16"/>
      <c r="F77" s="80">
        <v>141</v>
      </c>
      <c r="G77" s="46">
        <f t="shared" si="4"/>
        <v>4.6048334421946439E-2</v>
      </c>
      <c r="I77" s="81" t="s">
        <v>88</v>
      </c>
    </row>
    <row r="78" spans="2:21" s="7" customFormat="1" ht="12.75" customHeight="1" x14ac:dyDescent="0.2">
      <c r="B78" s="16" t="s">
        <v>87</v>
      </c>
      <c r="C78" s="16"/>
      <c r="D78" s="16"/>
      <c r="E78" s="16"/>
      <c r="F78" s="80">
        <v>275</v>
      </c>
      <c r="G78" s="46">
        <f t="shared" si="4"/>
        <v>8.9810581319399091E-2</v>
      </c>
      <c r="I78" s="81" t="s">
        <v>86</v>
      </c>
      <c r="J78" s="79"/>
      <c r="K78" s="79"/>
      <c r="L78" s="79"/>
      <c r="M78" s="79"/>
      <c r="N78" s="79"/>
      <c r="P78" s="16"/>
      <c r="Q78" s="16"/>
      <c r="R78" s="16"/>
      <c r="S78" s="16"/>
      <c r="T78" s="16"/>
      <c r="U78" s="78"/>
    </row>
    <row r="79" spans="2:21" s="7" customFormat="1" ht="12.75" customHeight="1" x14ac:dyDescent="0.2">
      <c r="B79" s="16" t="s">
        <v>85</v>
      </c>
      <c r="C79" s="16"/>
      <c r="D79" s="16"/>
      <c r="E79" s="16"/>
      <c r="F79" s="80">
        <v>13</v>
      </c>
      <c r="G79" s="46">
        <f t="shared" si="4"/>
        <v>4.245591116917048E-3</v>
      </c>
      <c r="I79" s="79"/>
      <c r="J79" s="79"/>
      <c r="K79" s="79"/>
      <c r="L79" s="79"/>
      <c r="M79" s="79"/>
      <c r="N79" s="79"/>
    </row>
    <row r="80" spans="2:21" s="7" customFormat="1" ht="12.75" customHeight="1" x14ac:dyDescent="0.2">
      <c r="B80" s="16" t="s">
        <v>84</v>
      </c>
      <c r="C80" s="16"/>
      <c r="D80" s="16"/>
      <c r="E80" s="16"/>
      <c r="F80" s="80">
        <v>6</v>
      </c>
      <c r="G80" s="46">
        <f t="shared" si="4"/>
        <v>1.9595035924232528E-3</v>
      </c>
      <c r="I80" s="79"/>
      <c r="J80" s="79"/>
      <c r="K80" s="79"/>
      <c r="L80" s="79"/>
      <c r="M80" s="79"/>
      <c r="N80" s="79"/>
      <c r="P80" s="16"/>
      <c r="Q80" s="16"/>
      <c r="R80" s="16"/>
      <c r="S80" s="16"/>
      <c r="T80" s="16"/>
      <c r="U80" s="78"/>
    </row>
    <row r="81" spans="2:21" s="7" customFormat="1" ht="12.75" customHeight="1" x14ac:dyDescent="0.2">
      <c r="B81" s="16" t="s">
        <v>83</v>
      </c>
      <c r="C81" s="16"/>
      <c r="D81" s="16"/>
      <c r="E81" s="16"/>
      <c r="F81" s="80">
        <v>3</v>
      </c>
      <c r="G81" s="46">
        <f t="shared" si="4"/>
        <v>9.7975179621162642E-4</v>
      </c>
      <c r="I81" s="79"/>
      <c r="J81" s="79"/>
      <c r="K81" s="79"/>
      <c r="L81" s="79"/>
      <c r="M81" s="79"/>
      <c r="N81" s="79"/>
      <c r="P81" s="16"/>
      <c r="Q81" s="16"/>
      <c r="R81" s="16"/>
      <c r="S81" s="16"/>
      <c r="T81" s="16"/>
      <c r="U81" s="78"/>
    </row>
    <row r="82" spans="2:21" s="7" customFormat="1" ht="12.75" customHeight="1" x14ac:dyDescent="0.2">
      <c r="B82" s="48" t="s">
        <v>82</v>
      </c>
      <c r="C82" s="48"/>
      <c r="D82" s="48"/>
      <c r="E82" s="48"/>
      <c r="F82" s="80">
        <v>787</v>
      </c>
      <c r="G82" s="46">
        <f t="shared" si="4"/>
        <v>0.25702155453951664</v>
      </c>
      <c r="I82" s="79"/>
      <c r="J82" s="79"/>
      <c r="K82" s="79"/>
      <c r="L82" s="79"/>
      <c r="M82" s="79"/>
      <c r="N82" s="79"/>
      <c r="P82" s="48"/>
      <c r="Q82" s="48"/>
      <c r="R82" s="48"/>
      <c r="S82" s="48"/>
      <c r="T82" s="48"/>
      <c r="U82" s="78"/>
    </row>
    <row r="83" spans="2:21" s="7" customFormat="1" ht="12.75" customHeight="1" x14ac:dyDescent="0.2">
      <c r="B83" s="16" t="s">
        <v>39</v>
      </c>
      <c r="C83" s="16"/>
      <c r="D83" s="16"/>
      <c r="E83" s="16"/>
      <c r="F83" s="80">
        <v>77</v>
      </c>
      <c r="G83" s="46">
        <f t="shared" si="4"/>
        <v>2.5146962769431742E-2</v>
      </c>
      <c r="I83" s="79"/>
      <c r="J83" s="79"/>
      <c r="K83" s="79"/>
      <c r="L83" s="79"/>
      <c r="M83" s="79"/>
      <c r="N83" s="79"/>
      <c r="P83" s="16"/>
      <c r="Q83" s="16"/>
      <c r="R83" s="16"/>
      <c r="S83" s="16"/>
      <c r="T83" s="16"/>
      <c r="U83" s="78"/>
    </row>
    <row r="84" spans="2:21" s="7" customFormat="1" ht="12.75" customHeight="1" thickBot="1" x14ac:dyDescent="0.25">
      <c r="B84" s="16" t="s">
        <v>55</v>
      </c>
      <c r="C84" s="16"/>
      <c r="D84" s="16"/>
      <c r="E84" s="16"/>
      <c r="F84" s="80">
        <v>344</v>
      </c>
      <c r="G84" s="46">
        <f t="shared" si="4"/>
        <v>0.11234487263226649</v>
      </c>
      <c r="I84" s="79"/>
      <c r="J84" s="79"/>
      <c r="K84" s="79"/>
      <c r="L84" s="79"/>
      <c r="M84" s="79"/>
      <c r="N84" s="79"/>
      <c r="P84" s="16"/>
      <c r="Q84" s="16"/>
      <c r="R84" s="16"/>
      <c r="S84" s="16"/>
      <c r="T84" s="16"/>
      <c r="U84" s="78"/>
    </row>
    <row r="85" spans="2:21" s="7" customFormat="1" ht="12.75" customHeight="1" x14ac:dyDescent="0.2">
      <c r="B85" s="40" t="s">
        <v>1</v>
      </c>
      <c r="C85" s="40"/>
      <c r="D85" s="40"/>
      <c r="E85" s="40"/>
      <c r="F85" s="39">
        <f>SUM(F70:F84)</f>
        <v>3062</v>
      </c>
      <c r="G85" s="38">
        <f>+F85/F85</f>
        <v>1</v>
      </c>
      <c r="I85" s="16"/>
      <c r="J85" s="16"/>
      <c r="K85" s="16"/>
      <c r="P85" s="16"/>
      <c r="Q85" s="16"/>
      <c r="R85" s="16"/>
      <c r="S85" s="16"/>
      <c r="T85" s="16"/>
      <c r="U85" s="78"/>
    </row>
    <row r="86" spans="2:21" s="7" customFormat="1" ht="4.5" customHeight="1" x14ac:dyDescent="0.2">
      <c r="I86" s="16"/>
      <c r="J86" s="16"/>
      <c r="K86" s="16"/>
      <c r="P86" s="158"/>
      <c r="Q86" s="158"/>
      <c r="R86" s="158"/>
      <c r="S86" s="158"/>
      <c r="T86" s="158"/>
      <c r="U86" s="78"/>
    </row>
    <row r="87" spans="2:21" s="7" customFormat="1" ht="6" customHeight="1" thickBot="1" x14ac:dyDescent="0.25">
      <c r="I87" s="16"/>
      <c r="J87" s="16"/>
      <c r="K87" s="16"/>
      <c r="P87" s="48"/>
      <c r="Q87" s="48"/>
      <c r="R87" s="48"/>
      <c r="S87" s="48"/>
      <c r="T87" s="48"/>
      <c r="U87" s="78"/>
    </row>
    <row r="88" spans="2:21" s="7" customFormat="1" ht="18.75" customHeight="1" x14ac:dyDescent="0.2">
      <c r="B88" s="77" t="s">
        <v>81</v>
      </c>
      <c r="C88" s="76"/>
      <c r="D88" s="76"/>
      <c r="E88" s="76"/>
      <c r="F88" s="76"/>
      <c r="G88" s="76"/>
      <c r="H88" s="76"/>
      <c r="I88" s="76"/>
      <c r="J88" s="76"/>
      <c r="K88" s="75"/>
      <c r="L88" s="30"/>
      <c r="M88" s="74"/>
    </row>
    <row r="89" spans="2:21" s="7" customFormat="1" ht="15" customHeight="1" x14ac:dyDescent="0.2">
      <c r="B89" s="58" t="s">
        <v>16</v>
      </c>
      <c r="C89" s="57"/>
      <c r="D89" s="73" t="s">
        <v>58</v>
      </c>
      <c r="E89" s="73" t="s">
        <v>15</v>
      </c>
      <c r="G89" s="57" t="s">
        <v>56</v>
      </c>
      <c r="H89" s="57"/>
      <c r="I89" s="72" t="s">
        <v>58</v>
      </c>
      <c r="J89" s="56" t="s">
        <v>15</v>
      </c>
      <c r="K89" s="71"/>
    </row>
    <row r="90" spans="2:21" s="7" customFormat="1" ht="15" customHeight="1" x14ac:dyDescent="0.2">
      <c r="B90" s="66" t="s">
        <v>17</v>
      </c>
      <c r="C90" s="16"/>
      <c r="D90" s="47">
        <v>6</v>
      </c>
      <c r="E90" s="46">
        <f t="shared" ref="E90:E115" si="5">+D90/$D$116</f>
        <v>2.0597322348094747E-3</v>
      </c>
      <c r="G90" s="48" t="s">
        <v>80</v>
      </c>
      <c r="H90" s="48"/>
      <c r="I90" s="2">
        <v>8</v>
      </c>
      <c r="J90" s="46">
        <f t="shared" ref="J90:J105" si="6">+I90/$I$106</f>
        <v>0.18181818181818182</v>
      </c>
      <c r="K90" s="67"/>
    </row>
    <row r="91" spans="2:21" s="7" customFormat="1" ht="15" customHeight="1" x14ac:dyDescent="0.2">
      <c r="B91" s="66" t="s">
        <v>18</v>
      </c>
      <c r="C91" s="16"/>
      <c r="D91" s="47">
        <v>15</v>
      </c>
      <c r="E91" s="46">
        <f t="shared" si="5"/>
        <v>5.1493305870236872E-3</v>
      </c>
      <c r="G91" s="7" t="s">
        <v>79</v>
      </c>
      <c r="I91" s="64">
        <v>1</v>
      </c>
      <c r="J91" s="46">
        <f t="shared" si="6"/>
        <v>2.2727272727272728E-2</v>
      </c>
      <c r="K91" s="67"/>
      <c r="M91" s="63"/>
    </row>
    <row r="92" spans="2:21" s="7" customFormat="1" ht="15" customHeight="1" x14ac:dyDescent="0.2">
      <c r="B92" s="66" t="s">
        <v>19</v>
      </c>
      <c r="C92" s="16"/>
      <c r="D92" s="47">
        <v>4</v>
      </c>
      <c r="E92" s="46">
        <f t="shared" si="5"/>
        <v>1.3731548232063166E-3</v>
      </c>
      <c r="G92" s="7" t="s">
        <v>78</v>
      </c>
      <c r="I92" s="2">
        <v>1</v>
      </c>
      <c r="J92" s="46">
        <f t="shared" si="6"/>
        <v>2.2727272727272728E-2</v>
      </c>
      <c r="K92" s="67"/>
      <c r="M92" s="63"/>
    </row>
    <row r="93" spans="2:21" s="7" customFormat="1" ht="15" customHeight="1" x14ac:dyDescent="0.2">
      <c r="B93" s="66" t="s">
        <v>20</v>
      </c>
      <c r="C93" s="16"/>
      <c r="D93" s="47">
        <v>100</v>
      </c>
      <c r="E93" s="46">
        <f t="shared" si="5"/>
        <v>3.4328870580157912E-2</v>
      </c>
      <c r="G93" s="48" t="s">
        <v>77</v>
      </c>
      <c r="H93" s="48"/>
      <c r="I93" s="2">
        <v>2</v>
      </c>
      <c r="J93" s="46">
        <f t="shared" si="6"/>
        <v>4.5454545454545456E-2</v>
      </c>
      <c r="K93" s="67"/>
      <c r="M93" s="63"/>
    </row>
    <row r="94" spans="2:21" s="7" customFormat="1" ht="15" customHeight="1" x14ac:dyDescent="0.2">
      <c r="B94" s="66" t="s">
        <v>21</v>
      </c>
      <c r="C94" s="16"/>
      <c r="D94" s="47">
        <v>18</v>
      </c>
      <c r="E94" s="46">
        <f t="shared" si="5"/>
        <v>6.1791967044284241E-3</v>
      </c>
      <c r="G94" s="48" t="s">
        <v>76</v>
      </c>
      <c r="H94" s="48"/>
      <c r="I94" s="2">
        <v>3</v>
      </c>
      <c r="J94" s="46">
        <f t="shared" si="6"/>
        <v>6.8181818181818177E-2</v>
      </c>
      <c r="K94" s="67"/>
      <c r="M94" s="63"/>
    </row>
    <row r="95" spans="2:21" s="7" customFormat="1" ht="15" customHeight="1" x14ac:dyDescent="0.2">
      <c r="B95" s="66" t="s">
        <v>22</v>
      </c>
      <c r="C95" s="16"/>
      <c r="D95" s="47">
        <v>16</v>
      </c>
      <c r="E95" s="46">
        <f t="shared" si="5"/>
        <v>5.4926192928252664E-3</v>
      </c>
      <c r="G95" s="48" t="s">
        <v>75</v>
      </c>
      <c r="H95" s="48"/>
      <c r="I95" s="2">
        <v>2</v>
      </c>
      <c r="J95" s="46">
        <f t="shared" si="6"/>
        <v>4.5454545454545456E-2</v>
      </c>
      <c r="K95" s="67"/>
      <c r="M95" s="62"/>
    </row>
    <row r="96" spans="2:21" s="7" customFormat="1" ht="15" customHeight="1" x14ac:dyDescent="0.2">
      <c r="B96" s="66" t="s">
        <v>74</v>
      </c>
      <c r="C96" s="16"/>
      <c r="D96" s="47">
        <v>98</v>
      </c>
      <c r="E96" s="46">
        <f t="shared" si="5"/>
        <v>3.3642293168554757E-2</v>
      </c>
      <c r="G96" s="14" t="s">
        <v>73</v>
      </c>
      <c r="H96" s="14"/>
      <c r="I96" s="70">
        <v>1</v>
      </c>
      <c r="J96" s="46">
        <f t="shared" si="6"/>
        <v>2.2727272727272728E-2</v>
      </c>
      <c r="K96" s="69"/>
      <c r="M96" s="14"/>
    </row>
    <row r="97" spans="2:14" s="7" customFormat="1" ht="15" customHeight="1" x14ac:dyDescent="0.2">
      <c r="B97" s="66" t="s">
        <v>23</v>
      </c>
      <c r="C97" s="16"/>
      <c r="D97" s="47">
        <v>20</v>
      </c>
      <c r="E97" s="46">
        <f t="shared" si="5"/>
        <v>6.8657741160315826E-3</v>
      </c>
      <c r="G97" s="48" t="s">
        <v>72</v>
      </c>
      <c r="H97" s="48"/>
      <c r="I97" s="2">
        <v>8</v>
      </c>
      <c r="J97" s="46">
        <f t="shared" si="6"/>
        <v>0.18181818181818182</v>
      </c>
      <c r="K97" s="67"/>
      <c r="M97" s="14"/>
    </row>
    <row r="98" spans="2:14" s="7" customFormat="1" ht="15" customHeight="1" x14ac:dyDescent="0.2">
      <c r="B98" s="66" t="s">
        <v>24</v>
      </c>
      <c r="C98" s="16"/>
      <c r="D98" s="47">
        <v>5</v>
      </c>
      <c r="E98" s="46">
        <f t="shared" si="5"/>
        <v>1.7164435290078957E-3</v>
      </c>
      <c r="G98" s="48" t="s">
        <v>71</v>
      </c>
      <c r="H98" s="48"/>
      <c r="I98" s="2">
        <v>5</v>
      </c>
      <c r="J98" s="46">
        <f t="shared" si="6"/>
        <v>0.11363636363636363</v>
      </c>
      <c r="K98" s="67"/>
      <c r="M98" s="14"/>
      <c r="N98" s="14"/>
    </row>
    <row r="99" spans="2:14" s="7" customFormat="1" ht="15" customHeight="1" x14ac:dyDescent="0.2">
      <c r="B99" s="66" t="s">
        <v>25</v>
      </c>
      <c r="C99" s="16"/>
      <c r="D99" s="47">
        <v>20</v>
      </c>
      <c r="E99" s="46">
        <f t="shared" si="5"/>
        <v>6.8657741160315826E-3</v>
      </c>
      <c r="G99" s="7" t="s">
        <v>70</v>
      </c>
      <c r="I99" s="2">
        <v>1</v>
      </c>
      <c r="J99" s="46">
        <f t="shared" si="6"/>
        <v>2.2727272727272728E-2</v>
      </c>
      <c r="K99" s="67"/>
      <c r="M99" s="14"/>
      <c r="N99" s="48"/>
    </row>
    <row r="100" spans="2:14" s="7" customFormat="1" ht="15" customHeight="1" x14ac:dyDescent="0.2">
      <c r="B100" s="66" t="s">
        <v>26</v>
      </c>
      <c r="C100" s="16"/>
      <c r="D100" s="47">
        <v>25</v>
      </c>
      <c r="E100" s="46">
        <f t="shared" si="5"/>
        <v>8.5822176450394781E-3</v>
      </c>
      <c r="G100" s="7" t="s">
        <v>69</v>
      </c>
      <c r="I100" s="3">
        <v>1</v>
      </c>
      <c r="J100" s="46">
        <f t="shared" si="6"/>
        <v>2.2727272727272728E-2</v>
      </c>
      <c r="K100" s="67"/>
      <c r="M100" s="68"/>
      <c r="N100" s="48"/>
    </row>
    <row r="101" spans="2:14" s="7" customFormat="1" ht="15" customHeight="1" x14ac:dyDescent="0.2">
      <c r="B101" s="66" t="s">
        <v>27</v>
      </c>
      <c r="C101" s="16"/>
      <c r="D101" s="47">
        <v>30</v>
      </c>
      <c r="E101" s="46">
        <f t="shared" si="5"/>
        <v>1.0298661174047374E-2</v>
      </c>
      <c r="G101" s="48" t="s">
        <v>68</v>
      </c>
      <c r="H101" s="48"/>
      <c r="I101" s="2">
        <v>2</v>
      </c>
      <c r="J101" s="46">
        <f t="shared" si="6"/>
        <v>4.5454545454545456E-2</v>
      </c>
      <c r="K101" s="67"/>
      <c r="M101" s="63"/>
      <c r="N101" s="48"/>
    </row>
    <row r="102" spans="2:14" s="7" customFormat="1" ht="15" customHeight="1" x14ac:dyDescent="0.2">
      <c r="B102" s="66" t="s">
        <v>28</v>
      </c>
      <c r="C102" s="16"/>
      <c r="D102" s="47">
        <v>65</v>
      </c>
      <c r="E102" s="46">
        <f t="shared" si="5"/>
        <v>2.2313765877102643E-2</v>
      </c>
      <c r="G102" s="7" t="s">
        <v>67</v>
      </c>
      <c r="I102" s="64">
        <v>2</v>
      </c>
      <c r="J102" s="46">
        <f t="shared" si="6"/>
        <v>4.5454545454545456E-2</v>
      </c>
      <c r="K102" s="65"/>
      <c r="M102" s="63"/>
      <c r="N102" s="48"/>
    </row>
    <row r="103" spans="2:14" s="7" customFormat="1" ht="15" customHeight="1" x14ac:dyDescent="0.2">
      <c r="B103" s="26" t="s">
        <v>29</v>
      </c>
      <c r="C103" s="48"/>
      <c r="D103" s="47">
        <v>38</v>
      </c>
      <c r="E103" s="46">
        <f t="shared" si="5"/>
        <v>1.3044970820460007E-2</v>
      </c>
      <c r="G103" s="7" t="s">
        <v>66</v>
      </c>
      <c r="I103" s="64">
        <v>1</v>
      </c>
      <c r="J103" s="46">
        <f t="shared" si="6"/>
        <v>2.2727272727272728E-2</v>
      </c>
      <c r="K103" s="17"/>
      <c r="M103" s="63"/>
      <c r="N103" s="48"/>
    </row>
    <row r="104" spans="2:14" s="7" customFormat="1" ht="15" customHeight="1" x14ac:dyDescent="0.2">
      <c r="B104" s="26" t="s">
        <v>65</v>
      </c>
      <c r="C104" s="48"/>
      <c r="D104" s="47">
        <v>2298</v>
      </c>
      <c r="E104" s="46">
        <f t="shared" si="5"/>
        <v>0.7888774459320288</v>
      </c>
      <c r="G104" s="7" t="s">
        <v>64</v>
      </c>
      <c r="I104" s="64">
        <v>1</v>
      </c>
      <c r="J104" s="46">
        <f t="shared" si="6"/>
        <v>2.2727272727272728E-2</v>
      </c>
      <c r="K104" s="17"/>
      <c r="M104" s="63"/>
      <c r="N104" s="14"/>
    </row>
    <row r="105" spans="2:14" s="7" customFormat="1" ht="15" customHeight="1" thickBot="1" x14ac:dyDescent="0.25">
      <c r="B105" s="26" t="s">
        <v>63</v>
      </c>
      <c r="C105" s="48"/>
      <c r="D105" s="47">
        <v>19</v>
      </c>
      <c r="E105" s="46">
        <f t="shared" si="5"/>
        <v>6.5224854102300034E-3</v>
      </c>
      <c r="G105" s="48" t="s">
        <v>62</v>
      </c>
      <c r="H105" s="48"/>
      <c r="I105" s="2">
        <v>5</v>
      </c>
      <c r="J105" s="46">
        <f t="shared" si="6"/>
        <v>0.11363636363636363</v>
      </c>
      <c r="K105" s="18"/>
      <c r="M105" s="63"/>
      <c r="N105" s="14"/>
    </row>
    <row r="106" spans="2:14" s="7" customFormat="1" ht="15" customHeight="1" x14ac:dyDescent="0.2">
      <c r="B106" s="26" t="s">
        <v>30</v>
      </c>
      <c r="C106" s="48"/>
      <c r="D106" s="47">
        <v>5</v>
      </c>
      <c r="E106" s="46">
        <f t="shared" si="5"/>
        <v>1.7164435290078957E-3</v>
      </c>
      <c r="G106" s="40" t="s">
        <v>1</v>
      </c>
      <c r="H106" s="40"/>
      <c r="I106" s="40">
        <f>SUM(I90:I105)</f>
        <v>44</v>
      </c>
      <c r="J106" s="38">
        <f>+I106/I106</f>
        <v>1</v>
      </c>
      <c r="K106" s="18"/>
      <c r="M106" s="62"/>
      <c r="N106" s="14"/>
    </row>
    <row r="107" spans="2:14" s="7" customFormat="1" ht="15" customHeight="1" x14ac:dyDescent="0.2">
      <c r="B107" s="26" t="s">
        <v>41</v>
      </c>
      <c r="C107" s="48"/>
      <c r="D107" s="47">
        <v>9</v>
      </c>
      <c r="E107" s="46">
        <f t="shared" si="5"/>
        <v>3.089598352214212E-3</v>
      </c>
      <c r="K107" s="54"/>
      <c r="M107" s="14"/>
      <c r="N107" s="14"/>
    </row>
    <row r="108" spans="2:14" s="7" customFormat="1" ht="15" customHeight="1" thickBot="1" x14ac:dyDescent="0.25">
      <c r="B108" s="26" t="s">
        <v>61</v>
      </c>
      <c r="C108" s="48"/>
      <c r="D108" s="47">
        <v>5</v>
      </c>
      <c r="E108" s="46">
        <f t="shared" si="5"/>
        <v>1.7164435290078957E-3</v>
      </c>
      <c r="K108" s="54"/>
      <c r="M108" s="14"/>
      <c r="N108" s="14"/>
    </row>
    <row r="109" spans="2:14" s="7" customFormat="1" ht="15" customHeight="1" x14ac:dyDescent="0.2">
      <c r="B109" s="26" t="s">
        <v>31</v>
      </c>
      <c r="C109" s="48"/>
      <c r="D109" s="47">
        <v>6</v>
      </c>
      <c r="E109" s="46">
        <f t="shared" si="5"/>
        <v>2.0597322348094747E-3</v>
      </c>
      <c r="G109" s="61" t="s">
        <v>60</v>
      </c>
      <c r="H109" s="60"/>
      <c r="I109" s="60"/>
      <c r="J109" s="59"/>
      <c r="K109" s="54"/>
      <c r="M109" s="14"/>
      <c r="N109" s="14"/>
    </row>
    <row r="110" spans="2:14" s="7" customFormat="1" ht="15" customHeight="1" x14ac:dyDescent="0.2">
      <c r="B110" s="26" t="s">
        <v>32</v>
      </c>
      <c r="C110" s="48"/>
      <c r="D110" s="47">
        <v>48</v>
      </c>
      <c r="E110" s="46">
        <f t="shared" si="5"/>
        <v>1.6477857878475798E-2</v>
      </c>
      <c r="G110" s="58" t="s">
        <v>59</v>
      </c>
      <c r="H110" s="57"/>
      <c r="I110" s="56" t="s">
        <v>58</v>
      </c>
      <c r="J110" s="56" t="s">
        <v>15</v>
      </c>
      <c r="K110" s="54"/>
      <c r="M110" s="14"/>
      <c r="N110" s="14"/>
    </row>
    <row r="111" spans="2:14" s="7" customFormat="1" ht="15" customHeight="1" x14ac:dyDescent="0.2">
      <c r="B111" s="26" t="s">
        <v>33</v>
      </c>
      <c r="C111" s="48"/>
      <c r="D111" s="47">
        <v>17</v>
      </c>
      <c r="E111" s="46">
        <f t="shared" si="5"/>
        <v>5.8359079986268448E-3</v>
      </c>
      <c r="G111" s="53" t="s">
        <v>57</v>
      </c>
      <c r="H111" s="52"/>
      <c r="I111" s="51">
        <f>+D116</f>
        <v>2913</v>
      </c>
      <c r="J111" s="50">
        <f>+I111/$I$114</f>
        <v>0.95133899412148926</v>
      </c>
      <c r="K111" s="55"/>
      <c r="M111" s="14"/>
      <c r="N111" s="14"/>
    </row>
    <row r="112" spans="2:14" s="7" customFormat="1" ht="15" customHeight="1" x14ac:dyDescent="0.2">
      <c r="B112" s="26" t="s">
        <v>34</v>
      </c>
      <c r="C112" s="48"/>
      <c r="D112" s="47">
        <v>16</v>
      </c>
      <c r="E112" s="46">
        <f t="shared" si="5"/>
        <v>5.4926192928252664E-3</v>
      </c>
      <c r="G112" s="53" t="s">
        <v>56</v>
      </c>
      <c r="H112" s="52"/>
      <c r="I112" s="51">
        <f>+I106</f>
        <v>44</v>
      </c>
      <c r="J112" s="50">
        <f>+I112/$I$114</f>
        <v>1.4369693011103853E-2</v>
      </c>
      <c r="K112" s="54"/>
      <c r="M112" s="14"/>
      <c r="N112" s="14"/>
    </row>
    <row r="113" spans="2:17" s="7" customFormat="1" ht="15" customHeight="1" thickBot="1" x14ac:dyDescent="0.25">
      <c r="B113" s="26" t="s">
        <v>35</v>
      </c>
      <c r="C113" s="48"/>
      <c r="D113" s="47">
        <v>19</v>
      </c>
      <c r="E113" s="46">
        <f t="shared" si="5"/>
        <v>6.5224854102300034E-3</v>
      </c>
      <c r="G113" s="53" t="s">
        <v>55</v>
      </c>
      <c r="H113" s="52"/>
      <c r="I113" s="51">
        <v>105</v>
      </c>
      <c r="J113" s="50">
        <f>+I113/$I$114</f>
        <v>3.4291312867406921E-2</v>
      </c>
      <c r="K113" s="18"/>
      <c r="N113" s="14"/>
    </row>
    <row r="114" spans="2:17" s="7" customFormat="1" ht="15" customHeight="1" x14ac:dyDescent="0.2">
      <c r="B114" s="26" t="s">
        <v>36</v>
      </c>
      <c r="C114" s="48"/>
      <c r="D114" s="47">
        <v>3</v>
      </c>
      <c r="E114" s="46">
        <f t="shared" si="5"/>
        <v>1.0298661174047373E-3</v>
      </c>
      <c r="G114" s="41" t="s">
        <v>1</v>
      </c>
      <c r="H114" s="40"/>
      <c r="I114" s="39">
        <f>SUM(I111:I113)</f>
        <v>3062</v>
      </c>
      <c r="J114" s="49">
        <f>+I114/I114</f>
        <v>1</v>
      </c>
      <c r="K114" s="18"/>
    </row>
    <row r="115" spans="2:17" s="7" customFormat="1" ht="15" customHeight="1" thickBot="1" x14ac:dyDescent="0.25">
      <c r="B115" s="26" t="s">
        <v>37</v>
      </c>
      <c r="C115" s="48"/>
      <c r="D115" s="47">
        <v>8</v>
      </c>
      <c r="E115" s="46">
        <f t="shared" si="5"/>
        <v>2.7463096464126332E-3</v>
      </c>
      <c r="G115" s="45"/>
      <c r="H115" s="44"/>
      <c r="I115" s="43"/>
      <c r="J115" s="42"/>
      <c r="K115" s="17"/>
    </row>
    <row r="116" spans="2:17" s="7" customFormat="1" ht="15" customHeight="1" thickBot="1" x14ac:dyDescent="0.25">
      <c r="B116" s="41" t="s">
        <v>1</v>
      </c>
      <c r="C116" s="40"/>
      <c r="D116" s="39">
        <f>SUM(D90:D115)</f>
        <v>2913</v>
      </c>
      <c r="E116" s="38">
        <f>+D116/D116</f>
        <v>1</v>
      </c>
      <c r="G116" s="37"/>
      <c r="H116" s="36"/>
      <c r="I116" s="36"/>
      <c r="J116" s="36"/>
      <c r="K116" s="17"/>
    </row>
    <row r="117" spans="2:17" s="7" customFormat="1" ht="9.75" customHeight="1" x14ac:dyDescent="0.2">
      <c r="B117" s="35" t="s">
        <v>54</v>
      </c>
      <c r="K117" s="17"/>
    </row>
    <row r="118" spans="2:17" s="7" customFormat="1" ht="9.75" customHeight="1" x14ac:dyDescent="0.2">
      <c r="B118" s="35" t="s">
        <v>53</v>
      </c>
      <c r="K118" s="17"/>
    </row>
    <row r="119" spans="2:17" s="7" customFormat="1" ht="12" customHeight="1" thickBot="1" x14ac:dyDescent="0.25">
      <c r="B119" s="34" t="s">
        <v>52</v>
      </c>
      <c r="C119" s="9"/>
      <c r="D119" s="9"/>
      <c r="E119" s="9"/>
      <c r="F119" s="9"/>
      <c r="G119" s="9"/>
      <c r="H119" s="9"/>
      <c r="I119" s="9"/>
      <c r="J119" s="9"/>
      <c r="K119" s="17"/>
    </row>
    <row r="120" spans="2:17" s="7" customFormat="1" ht="15.75" customHeight="1" thickBot="1" x14ac:dyDescent="0.25"/>
    <row r="121" spans="2:17" s="7" customFormat="1" ht="15.75" customHeight="1" x14ac:dyDescent="0.2"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1"/>
    </row>
    <row r="122" spans="2:17" s="7" customFormat="1" ht="15.75" customHeight="1" x14ac:dyDescent="0.2">
      <c r="B122" s="18"/>
      <c r="C122" s="30" t="s">
        <v>51</v>
      </c>
      <c r="D122" s="29"/>
      <c r="E122" s="28"/>
      <c r="F122" s="14"/>
      <c r="G122" s="14"/>
      <c r="Q122" s="13"/>
    </row>
    <row r="123" spans="2:17" s="7" customFormat="1" ht="15.75" customHeight="1" thickBot="1" x14ac:dyDescent="0.25">
      <c r="B123" s="26"/>
      <c r="C123" s="4"/>
      <c r="D123" s="4"/>
      <c r="E123" s="4"/>
      <c r="F123" s="14"/>
      <c r="G123" s="14"/>
      <c r="Q123" s="13"/>
    </row>
    <row r="124" spans="2:17" s="7" customFormat="1" ht="15.75" customHeight="1" thickTop="1" x14ac:dyDescent="0.2">
      <c r="B124" s="26"/>
      <c r="C124" s="167" t="s">
        <v>0</v>
      </c>
      <c r="D124" s="170" t="s">
        <v>43</v>
      </c>
      <c r="E124" s="171"/>
      <c r="F124" s="172" t="s">
        <v>50</v>
      </c>
      <c r="G124" s="14"/>
      <c r="Q124" s="13"/>
    </row>
    <row r="125" spans="2:17" s="7" customFormat="1" ht="15.75" customHeight="1" x14ac:dyDescent="0.2">
      <c r="B125" s="26"/>
      <c r="C125" s="167"/>
      <c r="D125" s="27">
        <v>2018</v>
      </c>
      <c r="E125" s="27">
        <v>2019</v>
      </c>
      <c r="F125" s="173"/>
      <c r="G125" s="14"/>
      <c r="Q125" s="13"/>
    </row>
    <row r="126" spans="2:17" s="7" customFormat="1" ht="15.75" customHeight="1" x14ac:dyDescent="0.2">
      <c r="B126" s="26"/>
      <c r="C126" s="24" t="s">
        <v>4</v>
      </c>
      <c r="D126" s="23">
        <v>211</v>
      </c>
      <c r="E126" s="23">
        <v>450</v>
      </c>
      <c r="F126" s="25">
        <f t="shared" ref="F126:F131" si="7">+(E126/D126)-1</f>
        <v>1.1327014218009479</v>
      </c>
      <c r="G126" s="14"/>
      <c r="Q126" s="13"/>
    </row>
    <row r="127" spans="2:17" s="7" customFormat="1" ht="15.75" customHeight="1" x14ac:dyDescent="0.2">
      <c r="B127" s="26"/>
      <c r="C127" s="24" t="s">
        <v>5</v>
      </c>
      <c r="D127" s="23">
        <v>248</v>
      </c>
      <c r="E127" s="23">
        <v>367</v>
      </c>
      <c r="F127" s="25">
        <f t="shared" si="7"/>
        <v>0.47983870967741926</v>
      </c>
      <c r="G127" s="14"/>
      <c r="Q127" s="13"/>
    </row>
    <row r="128" spans="2:17" s="7" customFormat="1" ht="15.75" customHeight="1" x14ac:dyDescent="0.2">
      <c r="B128" s="18"/>
      <c r="C128" s="24" t="s">
        <v>6</v>
      </c>
      <c r="D128" s="23">
        <v>301</v>
      </c>
      <c r="E128" s="23">
        <v>602</v>
      </c>
      <c r="F128" s="25">
        <f t="shared" si="7"/>
        <v>1</v>
      </c>
      <c r="G128" s="14"/>
      <c r="Q128" s="13"/>
    </row>
    <row r="129" spans="2:23" s="7" customFormat="1" ht="18" customHeight="1" x14ac:dyDescent="0.2">
      <c r="B129" s="18"/>
      <c r="C129" s="24" t="s">
        <v>7</v>
      </c>
      <c r="D129" s="23">
        <v>372</v>
      </c>
      <c r="E129" s="23">
        <v>639</v>
      </c>
      <c r="F129" s="25">
        <f t="shared" si="7"/>
        <v>0.717741935483871</v>
      </c>
      <c r="G129" s="14"/>
      <c r="Q129" s="13"/>
    </row>
    <row r="130" spans="2:23" s="7" customFormat="1" ht="18" customHeight="1" x14ac:dyDescent="0.2">
      <c r="B130" s="18"/>
      <c r="C130" s="24" t="s">
        <v>8</v>
      </c>
      <c r="D130" s="23">
        <v>374</v>
      </c>
      <c r="E130" s="23">
        <v>563</v>
      </c>
      <c r="F130" s="25">
        <f t="shared" si="7"/>
        <v>0.50534759358288772</v>
      </c>
      <c r="G130" s="14"/>
      <c r="Q130" s="13"/>
    </row>
    <row r="131" spans="2:23" s="7" customFormat="1" ht="18" customHeight="1" x14ac:dyDescent="0.2">
      <c r="B131" s="18"/>
      <c r="C131" s="24" t="s">
        <v>9</v>
      </c>
      <c r="D131" s="23">
        <v>361</v>
      </c>
      <c r="E131" s="23">
        <v>441</v>
      </c>
      <c r="F131" s="25">
        <f t="shared" si="7"/>
        <v>0.22160664819944609</v>
      </c>
      <c r="G131" s="14"/>
      <c r="Q131" s="13"/>
    </row>
    <row r="132" spans="2:23" s="7" customFormat="1" ht="18" customHeight="1" x14ac:dyDescent="0.2">
      <c r="B132" s="18"/>
      <c r="C132" s="24" t="s">
        <v>10</v>
      </c>
      <c r="D132" s="23"/>
      <c r="E132" s="23"/>
      <c r="F132" s="25"/>
      <c r="G132" s="14"/>
      <c r="Q132" s="13"/>
    </row>
    <row r="133" spans="2:23" s="7" customFormat="1" ht="18" customHeight="1" x14ac:dyDescent="0.2">
      <c r="B133" s="18"/>
      <c r="C133" s="24" t="s">
        <v>11</v>
      </c>
      <c r="D133" s="23"/>
      <c r="E133" s="23"/>
      <c r="F133" s="25"/>
      <c r="G133" s="14"/>
      <c r="Q133" s="13"/>
    </row>
    <row r="134" spans="2:23" s="7" customFormat="1" ht="18" customHeight="1" x14ac:dyDescent="0.2">
      <c r="B134" s="18"/>
      <c r="C134" s="24" t="s">
        <v>49</v>
      </c>
      <c r="D134" s="23"/>
      <c r="E134" s="23"/>
      <c r="F134" s="22"/>
      <c r="G134" s="14"/>
      <c r="Q134" s="13"/>
    </row>
    <row r="135" spans="2:23" s="7" customFormat="1" ht="18" customHeight="1" x14ac:dyDescent="0.2">
      <c r="B135" s="18"/>
      <c r="C135" s="24" t="s">
        <v>12</v>
      </c>
      <c r="D135" s="23"/>
      <c r="E135" s="23"/>
      <c r="F135" s="22"/>
      <c r="G135" s="14"/>
      <c r="Q135" s="13"/>
    </row>
    <row r="136" spans="2:23" s="7" customFormat="1" ht="18" customHeight="1" x14ac:dyDescent="0.2">
      <c r="B136" s="18"/>
      <c r="C136" s="24" t="s">
        <v>13</v>
      </c>
      <c r="D136" s="23"/>
      <c r="E136" s="23"/>
      <c r="F136" s="22"/>
      <c r="G136" s="14"/>
      <c r="Q136" s="13"/>
    </row>
    <row r="137" spans="2:23" s="7" customFormat="1" ht="18" customHeight="1" thickBot="1" x14ac:dyDescent="0.25">
      <c r="B137" s="18"/>
      <c r="C137" s="24" t="s">
        <v>14</v>
      </c>
      <c r="D137" s="23"/>
      <c r="E137" s="23"/>
      <c r="F137" s="22"/>
      <c r="G137" s="14"/>
      <c r="Q137" s="13"/>
    </row>
    <row r="138" spans="2:23" s="7" customFormat="1" ht="18" customHeight="1" thickBot="1" x14ac:dyDescent="0.25">
      <c r="B138" s="18"/>
      <c r="C138" s="21" t="s">
        <v>1</v>
      </c>
      <c r="D138" s="20">
        <f>SUM(D126:D137)</f>
        <v>1867</v>
      </c>
      <c r="E138" s="20">
        <f>SUM(E126:E137)</f>
        <v>3062</v>
      </c>
      <c r="F138" s="19">
        <f>+(E138/D138)-1</f>
        <v>0.6400642742367435</v>
      </c>
      <c r="G138" s="14"/>
      <c r="Q138" s="13"/>
    </row>
    <row r="139" spans="2:23" s="7" customFormat="1" ht="15.75" customHeight="1" thickTop="1" x14ac:dyDescent="0.2">
      <c r="B139" s="18"/>
      <c r="C139" s="16"/>
      <c r="D139" s="15"/>
      <c r="E139" s="15"/>
      <c r="F139" s="14"/>
      <c r="G139" s="14"/>
      <c r="Q139" s="13"/>
    </row>
    <row r="140" spans="2:23" s="7" customFormat="1" ht="15.75" customHeight="1" x14ac:dyDescent="0.2">
      <c r="B140" s="18"/>
      <c r="C140" s="16"/>
      <c r="D140" s="15"/>
      <c r="E140" s="15"/>
      <c r="F140" s="14"/>
      <c r="G140" s="14"/>
      <c r="Q140" s="13"/>
    </row>
    <row r="141" spans="2:23" s="7" customFormat="1" ht="15.75" customHeight="1" x14ac:dyDescent="0.2">
      <c r="B141" s="18"/>
      <c r="C141" s="16"/>
      <c r="D141" s="15"/>
      <c r="E141" s="15"/>
      <c r="F141" s="14"/>
      <c r="G141" s="14"/>
      <c r="Q141" s="13"/>
    </row>
    <row r="142" spans="2:23" s="7" customFormat="1" ht="15.75" customHeight="1" x14ac:dyDescent="0.25">
      <c r="B142" s="18"/>
      <c r="C142" s="16"/>
      <c r="D142" s="15"/>
      <c r="E142" s="15"/>
      <c r="F142" s="14"/>
      <c r="G142" s="14"/>
      <c r="Q142" s="13"/>
      <c r="W142" s="6"/>
    </row>
    <row r="143" spans="2:23" s="7" customFormat="1" ht="15.75" customHeight="1" x14ac:dyDescent="0.25">
      <c r="B143" s="17"/>
      <c r="C143" s="16"/>
      <c r="D143" s="15"/>
      <c r="E143" s="15"/>
      <c r="F143" s="14"/>
      <c r="Q143" s="13"/>
      <c r="W143" s="6"/>
    </row>
    <row r="144" spans="2:23" s="7" customFormat="1" ht="15.75" customHeight="1" thickBot="1" x14ac:dyDescent="0.3">
      <c r="B144" s="12"/>
      <c r="C144" s="11"/>
      <c r="D144" s="10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/>
      <c r="W144" s="6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2019-07-15T22:55:26Z</dcterms:modified>
</cp:coreProperties>
</file>