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ENARO\2018\OCTUBRE\ESTADISTICAS\"/>
    </mc:Choice>
  </mc:AlternateContent>
  <bookViews>
    <workbookView xWindow="0" yWindow="0" windowWidth="28800" windowHeight="11730"/>
  </bookViews>
  <sheets>
    <sheet name="ER Casos" sheetId="1" r:id="rId1"/>
    <sheet name="ER AE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1" hidden="1">'ER AER'!$A$5:$A$96</definedName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1">'ER AER'!$A$1:$AB$96</definedName>
    <definedName name="_xlnm.Print_Area" localSheetId="0">'ER Casos'!$A$1:$V$117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[7]Casos!#REF!</definedName>
    <definedName name="LABOR">#REF!</definedName>
    <definedName name="LUGAR">#REF!</definedName>
    <definedName name="Marca_temporal">#REF!</definedName>
    <definedName name="MEDIDAS">#REF!</definedName>
    <definedName name="Mes" localSheetId="1">[8]Participantes!#REF!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[9]Casos!#REF!</definedName>
    <definedName name="SSSS">#REF!</definedName>
    <definedName name="SSSSSSS">#REF!</definedName>
    <definedName name="SSSSSSSSSS">'[10]Base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[11]Casos!#REF!</definedName>
    <definedName name="ZONA">[4]Casos!#REF!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0" i="2" l="1"/>
  <c r="M90" i="2"/>
  <c r="K90" i="2"/>
  <c r="I90" i="2"/>
  <c r="G90" i="2"/>
  <c r="E90" i="2"/>
  <c r="C90" i="2"/>
  <c r="B89" i="2"/>
  <c r="B88" i="2"/>
  <c r="B87" i="2"/>
  <c r="B86" i="2"/>
  <c r="B85" i="2"/>
  <c r="B84" i="2"/>
  <c r="B83" i="2"/>
  <c r="B82" i="2"/>
  <c r="B90" i="2" s="1"/>
  <c r="B81" i="2"/>
  <c r="B80" i="2"/>
  <c r="B79" i="2"/>
  <c r="B78" i="2"/>
  <c r="Y70" i="2"/>
  <c r="W70" i="2"/>
  <c r="W71" i="2" s="1"/>
  <c r="I70" i="2"/>
  <c r="G70" i="2"/>
  <c r="E70" i="2"/>
  <c r="C70" i="2"/>
  <c r="V69" i="2"/>
  <c r="B69" i="2"/>
  <c r="V68" i="2"/>
  <c r="B68" i="2"/>
  <c r="V67" i="2"/>
  <c r="B67" i="2"/>
  <c r="V66" i="2"/>
  <c r="B66" i="2"/>
  <c r="V65" i="2"/>
  <c r="B65" i="2"/>
  <c r="V64" i="2"/>
  <c r="B64" i="2"/>
  <c r="V63" i="2"/>
  <c r="B63" i="2"/>
  <c r="V62" i="2"/>
  <c r="B62" i="2"/>
  <c r="V61" i="2"/>
  <c r="B61" i="2"/>
  <c r="V60" i="2"/>
  <c r="V70" i="2" s="1"/>
  <c r="B60" i="2"/>
  <c r="V59" i="2"/>
  <c r="B59" i="2"/>
  <c r="V58" i="2"/>
  <c r="B58" i="2"/>
  <c r="B70" i="2" s="1"/>
  <c r="O46" i="2"/>
  <c r="N46" i="2"/>
  <c r="M46" i="2"/>
  <c r="L46" i="2"/>
  <c r="K46" i="2"/>
  <c r="J46" i="2"/>
  <c r="I46" i="2"/>
  <c r="H46" i="2"/>
  <c r="G46" i="2"/>
  <c r="F46" i="2"/>
  <c r="E46" i="2"/>
  <c r="D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X24" i="2"/>
  <c r="Z20" i="2" s="1"/>
  <c r="P24" i="2"/>
  <c r="Z23" i="2"/>
  <c r="P23" i="2"/>
  <c r="Z22" i="2"/>
  <c r="P22" i="2"/>
  <c r="Z21" i="2"/>
  <c r="P21" i="2"/>
  <c r="P20" i="2"/>
  <c r="Z19" i="2"/>
  <c r="P19" i="2"/>
  <c r="Z18" i="2"/>
  <c r="P18" i="2"/>
  <c r="Z17" i="2"/>
  <c r="P17" i="2"/>
  <c r="Z16" i="2"/>
  <c r="P16" i="2"/>
  <c r="E114" i="1"/>
  <c r="D114" i="1"/>
  <c r="C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T93" i="1"/>
  <c r="S93" i="1"/>
  <c r="R93" i="1"/>
  <c r="R94" i="1" s="1"/>
  <c r="Q93" i="1"/>
  <c r="P93" i="1"/>
  <c r="O93" i="1"/>
  <c r="N93" i="1"/>
  <c r="M93" i="1"/>
  <c r="L93" i="1"/>
  <c r="K93" i="1"/>
  <c r="J93" i="1"/>
  <c r="J94" i="1" s="1"/>
  <c r="I93" i="1"/>
  <c r="H93" i="1"/>
  <c r="G93" i="1"/>
  <c r="F93" i="1"/>
  <c r="E93" i="1"/>
  <c r="D93" i="1"/>
  <c r="C93" i="1"/>
  <c r="B92" i="1"/>
  <c r="B91" i="1"/>
  <c r="B90" i="1"/>
  <c r="B89" i="1"/>
  <c r="B88" i="1"/>
  <c r="B87" i="1"/>
  <c r="B86" i="1"/>
  <c r="B85" i="1"/>
  <c r="B84" i="1"/>
  <c r="B83" i="1"/>
  <c r="B82" i="1"/>
  <c r="B81" i="1"/>
  <c r="B93" i="1" s="1"/>
  <c r="V70" i="1"/>
  <c r="V71" i="1" s="1"/>
  <c r="U70" i="1"/>
  <c r="U71" i="1" s="1"/>
  <c r="T70" i="1"/>
  <c r="T71" i="1" s="1"/>
  <c r="S70" i="1"/>
  <c r="R70" i="1"/>
  <c r="R71" i="1" s="1"/>
  <c r="Q70" i="1"/>
  <c r="P70" i="1"/>
  <c r="P71" i="1" s="1"/>
  <c r="O70" i="1"/>
  <c r="N70" i="1"/>
  <c r="N71" i="1" s="1"/>
  <c r="M70" i="1"/>
  <c r="M71" i="1" s="1"/>
  <c r="F70" i="1"/>
  <c r="F71" i="1" s="1"/>
  <c r="E70" i="1"/>
  <c r="D70" i="1"/>
  <c r="D71" i="1" s="1"/>
  <c r="C70" i="1"/>
  <c r="B70" i="1"/>
  <c r="O71" i="1" s="1"/>
  <c r="B69" i="1"/>
  <c r="B68" i="1"/>
  <c r="B67" i="1"/>
  <c r="B66" i="1"/>
  <c r="B65" i="1"/>
  <c r="B64" i="1"/>
  <c r="B63" i="1"/>
  <c r="B62" i="1"/>
  <c r="B61" i="1"/>
  <c r="B60" i="1"/>
  <c r="B59" i="1"/>
  <c r="B58" i="1"/>
  <c r="H48" i="1"/>
  <c r="G48" i="1"/>
  <c r="L48" i="1" s="1"/>
  <c r="F48" i="1"/>
  <c r="E48" i="1"/>
  <c r="L41" i="1" s="1"/>
  <c r="D48" i="1"/>
  <c r="C48" i="1"/>
  <c r="B47" i="1"/>
  <c r="B46" i="1"/>
  <c r="B45" i="1"/>
  <c r="B44" i="1"/>
  <c r="B43" i="1"/>
  <c r="B42" i="1"/>
  <c r="B41" i="1"/>
  <c r="B40" i="1"/>
  <c r="B39" i="1"/>
  <c r="B38" i="1"/>
  <c r="B37" i="1"/>
  <c r="B36" i="1"/>
  <c r="B48" i="1" s="1"/>
  <c r="L35" i="1"/>
  <c r="O28" i="1"/>
  <c r="N28" i="1"/>
  <c r="N29" i="1" s="1"/>
  <c r="E28" i="1"/>
  <c r="D28" i="1"/>
  <c r="C28" i="1"/>
  <c r="M27" i="1"/>
  <c r="B27" i="1"/>
  <c r="M26" i="1"/>
  <c r="B26" i="1"/>
  <c r="M25" i="1"/>
  <c r="B25" i="1"/>
  <c r="M24" i="1"/>
  <c r="B24" i="1"/>
  <c r="M23" i="1"/>
  <c r="B23" i="1"/>
  <c r="M22" i="1"/>
  <c r="B22" i="1"/>
  <c r="M21" i="1"/>
  <c r="B21" i="1"/>
  <c r="M20" i="1"/>
  <c r="B20" i="1"/>
  <c r="M19" i="1"/>
  <c r="B19" i="1"/>
  <c r="M18" i="1"/>
  <c r="B18" i="1"/>
  <c r="M17" i="1"/>
  <c r="B17" i="1"/>
  <c r="M16" i="1"/>
  <c r="M28" i="1" s="1"/>
  <c r="B16" i="1"/>
  <c r="B28" i="1" s="1"/>
  <c r="O91" i="2" l="1"/>
  <c r="M91" i="2"/>
  <c r="I91" i="2"/>
  <c r="C91" i="2"/>
  <c r="E91" i="2"/>
  <c r="Y71" i="2"/>
  <c r="E71" i="2"/>
  <c r="K91" i="2"/>
  <c r="C71" i="2"/>
  <c r="I71" i="2"/>
  <c r="G71" i="2"/>
  <c r="G91" i="2"/>
  <c r="P46" i="2"/>
  <c r="Q43" i="2" s="1"/>
  <c r="D29" i="1"/>
  <c r="B29" i="1"/>
  <c r="L94" i="1"/>
  <c r="O29" i="1"/>
  <c r="M29" i="1"/>
  <c r="C29" i="1"/>
  <c r="D94" i="1"/>
  <c r="T94" i="1"/>
  <c r="E29" i="1"/>
  <c r="F94" i="1"/>
  <c r="N94" i="1"/>
  <c r="N48" i="1"/>
  <c r="S94" i="1"/>
  <c r="K94" i="1"/>
  <c r="C94" i="1"/>
  <c r="B94" i="1"/>
  <c r="M94" i="1"/>
  <c r="O94" i="1"/>
  <c r="G94" i="1"/>
  <c r="E94" i="1"/>
  <c r="N41" i="1"/>
  <c r="H94" i="1"/>
  <c r="P94" i="1"/>
  <c r="N35" i="1"/>
  <c r="I94" i="1"/>
  <c r="Q94" i="1"/>
  <c r="Q71" i="1"/>
  <c r="B71" i="1"/>
  <c r="C71" i="1"/>
  <c r="E71" i="1"/>
  <c r="S71" i="1"/>
  <c r="Q22" i="2" l="1"/>
  <c r="Q32" i="2"/>
  <c r="Q26" i="2"/>
  <c r="Q20" i="2"/>
  <c r="Q39" i="2"/>
  <c r="Q35" i="2"/>
  <c r="Q31" i="2"/>
  <c r="Q27" i="2"/>
  <c r="Q44" i="2"/>
  <c r="Q40" i="2"/>
  <c r="Q42" i="2"/>
  <c r="Q36" i="2"/>
  <c r="Q21" i="2"/>
  <c r="Q28" i="2"/>
  <c r="Q38" i="2"/>
  <c r="Q30" i="2"/>
  <c r="Q23" i="2"/>
  <c r="Q33" i="2"/>
  <c r="Q18" i="2"/>
  <c r="Q17" i="2"/>
  <c r="Q45" i="2"/>
  <c r="Q41" i="2"/>
  <c r="Q29" i="2"/>
  <c r="Q37" i="2"/>
  <c r="Q24" i="2"/>
  <c r="Q16" i="2"/>
  <c r="Q25" i="2"/>
  <c r="Q19" i="2"/>
  <c r="Q34" i="2"/>
</calcChain>
</file>

<file path=xl/sharedStrings.xml><?xml version="1.0" encoding="utf-8"?>
<sst xmlns="http://schemas.openxmlformats.org/spreadsheetml/2006/main" count="325" uniqueCount="173">
  <si>
    <t>PROGRAMA NACIONAL CONTRA LA VIOLENCIA FAMILIAR Y SEXUAL</t>
  </si>
  <si>
    <r>
      <t>REPORTE ESTADÍSTICO DE CASOS</t>
    </r>
    <r>
      <rPr>
        <b/>
        <sz val="17.5"/>
        <color theme="0"/>
        <rFont val="Arial Narrow"/>
        <family val="2"/>
      </rPr>
      <t xml:space="preserve"> DERIVADOS AL SISTEMA LOCAL DE ATENCIÓN Y PROTECCIÓN EN ZONA RURAL</t>
    </r>
  </si>
  <si>
    <r>
      <t>Período: ENERO - OCTUBRE 2018 (Preliminar)</t>
    </r>
    <r>
      <rPr>
        <b/>
        <vertAlign val="superscript"/>
        <sz val="14"/>
        <color theme="0"/>
        <rFont val="Arial Narrow"/>
        <family val="2"/>
      </rPr>
      <t>1</t>
    </r>
  </si>
  <si>
    <r>
      <t xml:space="preserve">SECCIÓN I : CARACTERÍSTICAS DE LAS PERSONAS VÍCTIMAS </t>
    </r>
    <r>
      <rPr>
        <b/>
        <vertAlign val="superscript"/>
        <sz val="15"/>
        <color theme="0"/>
        <rFont val="Arial Narrow"/>
        <family val="2"/>
      </rPr>
      <t>2</t>
    </r>
  </si>
  <si>
    <t>Cuadro N° 1:</t>
  </si>
  <si>
    <t>Cuadro N° 2:</t>
  </si>
  <si>
    <t>Casos de violencia contra las mujeres, integrantes del grupo familiar y violencia sexual derivados, por tipo de ingreso a la ZER, según mes</t>
  </si>
  <si>
    <t>Casos de violencia contra las mujeres, integrantes del grupo familiar y violencia sexual derivados por la ZER, por sexo de la víctima, según mes</t>
  </si>
  <si>
    <t xml:space="preserve">Mes </t>
  </si>
  <si>
    <t>Total casos</t>
  </si>
  <si>
    <t>Casos nuevos</t>
  </si>
  <si>
    <t>Casos reincidentes</t>
  </si>
  <si>
    <t>Casos reingresos</t>
  </si>
  <si>
    <t xml:space="preserve">Mujer 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</si>
  <si>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</si>
  <si>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</si>
  <si>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</si>
  <si>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</si>
  <si>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</si>
  <si>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</si>
  <si>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</si>
  <si>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</si>
  <si>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</si>
  <si>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</si>
  <si>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</si>
  <si>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</si>
  <si>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</si>
  <si>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</si>
  <si>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Porcentaje (%)</t>
  </si>
  <si>
    <t>Cuadro N° 3:</t>
  </si>
  <si>
    <t>Casos de violencia contra las mujeres, integrantes del grupo familiar y violencia sexual derivados por la ZER, por grupo de edad y tipo de violencia, según mes</t>
  </si>
  <si>
    <t>Niños, niñas y adolescentes 
(Menores de 18 años)</t>
  </si>
  <si>
    <t>Personas adultas 
(18 a 59 años)</t>
  </si>
  <si>
    <t>Personas adultas mayores
(De 60 a más años)</t>
  </si>
  <si>
    <t>Total Personas</t>
  </si>
  <si>
    <t>Violencia económica / psicológica / física</t>
  </si>
  <si>
    <t>Violencia sexual</t>
  </si>
  <si>
    <t>Total casos:</t>
  </si>
  <si>
    <t>Porcentaje (%):</t>
  </si>
  <si>
    <t>1/ Las PIAS repotan información de forma bimestral. PIAS Morona y PIAS Napo no reportó información de los meses de setiembre y octubre.</t>
  </si>
  <si>
    <t>(2)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 usuaria cuenta con una ficha de caso "Nuevo"</t>
  </si>
  <si>
    <t>Cuadro N° 4:</t>
  </si>
  <si>
    <t>Cuadro N° 5:</t>
  </si>
  <si>
    <t>Casos de violencia contra las mujeres, integrantes del grupo familiar y violencia sexual derivados por la ZER, por tipo de violencia, según mes</t>
  </si>
  <si>
    <t>Casos de violencia contra las mujeres, integrantes del grupo familiar y violencia sexual derivados por la ZER, por institución a la que se deriva, según mes</t>
  </si>
  <si>
    <t>Violencia económica</t>
  </si>
  <si>
    <t>Violencia psicológica</t>
  </si>
  <si>
    <t>Violencia física</t>
  </si>
  <si>
    <t>CEM</t>
  </si>
  <si>
    <t>Fiscalía</t>
  </si>
  <si>
    <t>Juez de Paz</t>
  </si>
  <si>
    <t>Comisaría</t>
  </si>
  <si>
    <t>Subprefecto</t>
  </si>
  <si>
    <t>Estab. de Salud</t>
  </si>
  <si>
    <t>DEMUNA</t>
  </si>
  <si>
    <t>Autoridad Comunal</t>
  </si>
  <si>
    <t>Juzgado Familia/Mixto</t>
  </si>
  <si>
    <t>Otros</t>
  </si>
  <si>
    <t>SECCIÓN II : CARACTERÍSTICAS DE LAS PERSONAS AGRESORAS</t>
  </si>
  <si>
    <t>Cuadro N° 6:</t>
  </si>
  <si>
    <t>Casos de violencia contra las mujeres, integrantes del grupo familiar y violencia sexual derivados por la ZER, por vínculo de la persona agresora con la víctima, según mes</t>
  </si>
  <si>
    <t>Mes</t>
  </si>
  <si>
    <t>Cónyuge</t>
  </si>
  <si>
    <t>Exconyuge</t>
  </si>
  <si>
    <t>Conviviente</t>
  </si>
  <si>
    <t>Ex-conviviente</t>
  </si>
  <si>
    <t>Madre/Padre</t>
  </si>
  <si>
    <t>Padrastro/Madrastra</t>
  </si>
  <si>
    <t>Hermano/a</t>
  </si>
  <si>
    <t>Hijo/a</t>
  </si>
  <si>
    <t>Abuelo/a</t>
  </si>
  <si>
    <t>Cuñado/a</t>
  </si>
  <si>
    <t>Suegro/a</t>
  </si>
  <si>
    <t>Yerno/Nuera</t>
  </si>
  <si>
    <t>Progenitor/a de hijo</t>
  </si>
  <si>
    <t>Otro Familiar</t>
  </si>
  <si>
    <t>Otro</t>
  </si>
  <si>
    <t>Pareja Sexual sin hijos</t>
  </si>
  <si>
    <t>Enamorado/novio que no es pareja sex.</t>
  </si>
  <si>
    <t>Desconocido/a</t>
  </si>
  <si>
    <t>SECCIÓN III : VARIACIÓN PORCENTUAL DE CASOS 2018 RESPECTO AL 2017</t>
  </si>
  <si>
    <t>Cuadro N° 7:</t>
  </si>
  <si>
    <t>Variación porcentual de los Casos de violencia familiar y sexual derivados por la ZER, según mes, 2017 - 2018</t>
  </si>
  <si>
    <t>Variación %</t>
  </si>
  <si>
    <t>Sep</t>
  </si>
  <si>
    <t>Fuente: Sistema de Registro de Casos derivados al Sistema Local de Atención y Protección en Zona Rural</t>
  </si>
  <si>
    <t>Elaboración: Unidad de Generación de Información y Gestión del Conocimiento - PNCVFS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</si>
  <si>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</si>
  <si>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Periodo:  ENERO - OCTUBRE 2018 (Preliminar)</t>
  </si>
  <si>
    <t>Cuadro N° 1: Número de participantes en las acciones, según Estrategia Rural</t>
  </si>
  <si>
    <t>Cuadro N° 2: Participantes según grupos de edad</t>
  </si>
  <si>
    <t>N°</t>
  </si>
  <si>
    <t>Estrategia Rural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</si>
  <si>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</si>
  <si>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</si>
  <si>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</si>
  <si>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</si>
  <si>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</si>
  <si>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</si>
  <si>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</si>
  <si>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</si>
  <si>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</si>
  <si>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</si>
  <si>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</si>
  <si>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</si>
  <si>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%</t>
  </si>
  <si>
    <t>Grupo de Edad</t>
  </si>
  <si>
    <t>Participantes de las acciones</t>
  </si>
  <si>
    <t>Ayna</t>
  </si>
  <si>
    <t>Infancia</t>
  </si>
  <si>
    <t>(&lt; 6 años)</t>
  </si>
  <si>
    <t>Cenepa</t>
  </si>
  <si>
    <t>Niñez</t>
  </si>
  <si>
    <t>(6 -11 años)</t>
  </si>
  <si>
    <t>Chaglla</t>
  </si>
  <si>
    <t>Adolescentes</t>
  </si>
  <si>
    <t>(12 - 14 años)</t>
  </si>
  <si>
    <t>Challhuahuacho</t>
  </si>
  <si>
    <t>Adolescentes Tardios</t>
  </si>
  <si>
    <t>(15 - 17 años)</t>
  </si>
  <si>
    <t>Chongoyape</t>
  </si>
  <si>
    <t>Jóvenes</t>
  </si>
  <si>
    <t>(18 - 29 años)</t>
  </si>
  <si>
    <t>Chumuch</t>
  </si>
  <si>
    <t>Adultos</t>
  </si>
  <si>
    <t>(30 - 59 años)</t>
  </si>
  <si>
    <t>Coporaque</t>
  </si>
  <si>
    <t>Adultos Mayores</t>
  </si>
  <si>
    <t>(60 a + años)</t>
  </si>
  <si>
    <t>Corani</t>
  </si>
  <si>
    <t>Sin información</t>
  </si>
  <si>
    <t>Cristo nos valga</t>
  </si>
  <si>
    <t>El parco</t>
  </si>
  <si>
    <t>Huacullani</t>
  </si>
  <si>
    <t>Huancano - Humay</t>
  </si>
  <si>
    <t>Ichuña</t>
  </si>
  <si>
    <t>Parinari</t>
  </si>
  <si>
    <t>Pastaza</t>
  </si>
  <si>
    <t>Pinto Recodo</t>
  </si>
  <si>
    <t>Polvora</t>
  </si>
  <si>
    <t>Rio Tambo</t>
  </si>
  <si>
    <t>Sama</t>
  </si>
  <si>
    <t>San Pablo</t>
  </si>
  <si>
    <t>San Pedro de Coris</t>
  </si>
  <si>
    <t>Tapo</t>
  </si>
  <si>
    <t>Tigre</t>
  </si>
  <si>
    <t>Tahuamanu</t>
  </si>
  <si>
    <t>Las Piedras</t>
  </si>
  <si>
    <t>Masisea</t>
  </si>
  <si>
    <r>
      <t>Pias Morona</t>
    </r>
    <r>
      <rPr>
        <vertAlign val="superscript"/>
        <sz val="12"/>
        <color indexed="8"/>
        <rFont val="Arial Narrow"/>
        <family val="2"/>
      </rPr>
      <t>2  3</t>
    </r>
  </si>
  <si>
    <r>
      <t>Pias Napo</t>
    </r>
    <r>
      <rPr>
        <vertAlign val="superscript"/>
        <sz val="12"/>
        <color indexed="8"/>
        <rFont val="Arial Narrow"/>
        <family val="2"/>
      </rPr>
      <t>2  3</t>
    </r>
  </si>
  <si>
    <r>
      <t>Pias Putumayo</t>
    </r>
    <r>
      <rPr>
        <vertAlign val="superscript"/>
        <sz val="12"/>
        <color indexed="8"/>
        <rFont val="Arial Narrow"/>
        <family val="2"/>
      </rPr>
      <t>2</t>
    </r>
  </si>
  <si>
    <r>
      <t>Pias Lago Titicaca</t>
    </r>
    <r>
      <rPr>
        <vertAlign val="superscript"/>
        <sz val="12"/>
        <color indexed="8"/>
        <rFont val="Arial Narrow"/>
        <family val="2"/>
      </rPr>
      <t>2</t>
    </r>
  </si>
  <si>
    <t>2/ Las PIAS reportan información de forma bimestral.                                       3/ No reportaron información de los meses se setiembre y octubre.</t>
  </si>
  <si>
    <t>Cuadro N° 3: Participantes por Lineas de Plan de Trabajo de estrategia rural según mes</t>
  </si>
  <si>
    <t>Creación y/o Fortalecimiento de la Redes Institucionales y Comunitarias articuladas.</t>
  </si>
  <si>
    <t>Sensibilización y desarrollo de capacidades en la población.</t>
  </si>
  <si>
    <t>Implementación de una ruta de atención y prevención de la VFS en los niveles provincial, distrital y comunal.</t>
  </si>
  <si>
    <t>Gestión de la Intervención.</t>
  </si>
  <si>
    <t>Cuadro N° 4: Participantes por sexo según mes</t>
  </si>
  <si>
    <t>Mujer</t>
  </si>
  <si>
    <t xml:space="preserve">% </t>
  </si>
  <si>
    <t>% Acción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</si>
  <si>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</si>
  <si>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</si>
  <si>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violencia familiar y sexual en zona rural</t>
  </si>
  <si>
    <t>Desarrollo de capacidades de la población frente a la VFS</t>
  </si>
  <si>
    <t>Fortalecimiento de las capacidades de los operadores de atención y prevención de la VFS en los niveles provinciales, distritales y comunal</t>
  </si>
  <si>
    <t>Rutas de atención y promoción de la VFS en las zonas rurales</t>
  </si>
  <si>
    <t>Fortalecer la organización comunal para la vigilancia frente a la VFS en zonas rurales</t>
  </si>
  <si>
    <t>Fortalecimiento del modelo de la estrategia de atención, prevención y protección frente a la VFS en zonas rurales</t>
  </si>
  <si>
    <t>1/ Incluye a la persona que participo una o mas veces en las acciones de la ER</t>
  </si>
  <si>
    <t>Fuente: Sistema de Registro de Acciones de la Estrategia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</si>
</sst>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##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b/>
      <sz val="12"/>
      <color theme="0"/>
      <name val="Arial Narrow"/>
      <family val="2"/>
    </font>
    <font>
      <b/>
      <sz val="17.5"/>
      <color theme="0"/>
      <name val="Arial Narrow"/>
      <family val="2"/>
    </font>
    <font>
      <b/>
      <sz val="14"/>
      <color theme="0"/>
      <name val="Arial Narrow"/>
      <family val="2"/>
    </font>
    <font>
      <sz val="20"/>
      <color theme="0"/>
      <name val="Arial Narrow"/>
      <family val="2"/>
    </font>
    <font>
      <b/>
      <sz val="18"/>
      <color theme="0"/>
      <name val="Arial Narrow"/>
      <family val="2"/>
    </font>
    <font>
      <b/>
      <vertAlign val="superscript"/>
      <sz val="14"/>
      <color theme="0"/>
      <name val="Arial Narrow"/>
      <family val="2"/>
    </font>
    <font>
      <sz val="14"/>
      <color theme="0"/>
      <name val="Arial Narrow"/>
      <family val="2"/>
    </font>
    <font>
      <sz val="10"/>
      <color theme="0"/>
      <name val="Arial Narrow"/>
      <family val="2"/>
    </font>
    <font>
      <sz val="10"/>
      <color indexed="10"/>
      <name val="Arial Narrow"/>
      <family val="2"/>
    </font>
    <font>
      <b/>
      <sz val="15"/>
      <color theme="0"/>
      <name val="Arial Narrow"/>
      <family val="2"/>
    </font>
    <font>
      <b/>
      <vertAlign val="superscript"/>
      <sz val="15"/>
      <color theme="0"/>
      <name val="Arial Narrow"/>
      <family val="2"/>
    </font>
    <font>
      <b/>
      <i/>
      <u/>
      <sz val="12"/>
      <name val="Arial Narrow"/>
      <family val="2"/>
    </font>
    <font>
      <b/>
      <i/>
      <sz val="14"/>
      <name val="Arial Narrow"/>
      <family val="2"/>
    </font>
    <font>
      <b/>
      <sz val="14"/>
      <color theme="9" tint="-0.499984740745262"/>
      <name val="Arial Narrow"/>
      <family val="2"/>
    </font>
    <font>
      <i/>
      <sz val="10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i/>
      <u/>
      <sz val="10"/>
      <name val="Arial Narrow"/>
      <family val="2"/>
    </font>
    <font>
      <b/>
      <sz val="14"/>
      <color indexed="9"/>
      <name val="Arial Narrow"/>
      <family val="2"/>
    </font>
    <font>
      <b/>
      <sz val="9"/>
      <color theme="0"/>
      <name val="Arial Narrow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0"/>
      <color theme="8" tint="-0.499984740745262"/>
      <name val="Arial Narrow"/>
      <family val="2"/>
    </font>
    <font>
      <b/>
      <sz val="8"/>
      <color theme="0"/>
      <name val="Arial Narrow"/>
      <family val="2"/>
    </font>
    <font>
      <b/>
      <sz val="10"/>
      <color rgb="FF1A1A1A"/>
      <name val="Arial Narrow"/>
      <family val="2"/>
    </font>
    <font>
      <sz val="11"/>
      <color theme="0"/>
      <name val="Arial Narrow"/>
      <family val="2"/>
    </font>
    <font>
      <b/>
      <u/>
      <sz val="12"/>
      <color theme="9" tint="-0.499984740745262"/>
      <name val="Arial Narrow"/>
      <family val="2"/>
    </font>
    <font>
      <b/>
      <i/>
      <u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5"/>
      <color theme="1"/>
      <name val="Arial Narrow"/>
      <family val="2"/>
    </font>
    <font>
      <sz val="9"/>
      <color theme="1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17"/>
      <color theme="0"/>
      <name val="Arial Narrow"/>
      <family val="2"/>
    </font>
    <font>
      <b/>
      <sz val="14"/>
      <color theme="1"/>
      <name val="Arial Narrow"/>
      <family val="2"/>
    </font>
    <font>
      <b/>
      <sz val="14"/>
      <color theme="9"/>
      <name val="Arial Narrow"/>
      <family val="2"/>
    </font>
    <font>
      <sz val="14"/>
      <color rgb="FFFF808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12"/>
      <color theme="1"/>
      <name val="Arial Narrow"/>
      <family val="2"/>
    </font>
    <font>
      <vertAlign val="superscript"/>
      <sz val="12"/>
      <color indexed="8"/>
      <name val="Arial Narrow"/>
      <family val="2"/>
    </font>
    <font>
      <sz val="14"/>
      <color theme="3"/>
      <name val="Arial Narrow"/>
      <family val="2"/>
    </font>
    <font>
      <b/>
      <sz val="9"/>
      <color theme="1"/>
      <name val="Arial Narrow"/>
      <family val="2"/>
    </font>
    <font>
      <b/>
      <sz val="11"/>
      <color indexed="8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9D9D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9"/>
      </patternFill>
    </fill>
  </fills>
  <borders count="66">
    <border>
      <left/>
      <right/>
      <top/>
      <bottom/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/>
      <right style="thin">
        <color indexed="64"/>
      </right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/>
      <top/>
      <bottom style="thin">
        <color rgb="FF969696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theme="9"/>
      </right>
      <top style="thin">
        <color rgb="FF9696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thin">
        <color rgb="FF969696"/>
      </bottom>
      <diagonal/>
    </border>
    <border>
      <left style="dotted">
        <color theme="9"/>
      </left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thin">
        <color rgb="FF969696"/>
      </top>
      <bottom style="hair">
        <color rgb="FF305496"/>
      </bottom>
      <diagonal/>
    </border>
    <border>
      <left/>
      <right/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 style="thin">
        <color rgb="FF9696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/>
      <top/>
      <bottom style="dotted">
        <color rgb="FFFF8080"/>
      </bottom>
      <diagonal/>
    </border>
    <border>
      <left/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 style="dotted">
        <color theme="9"/>
      </right>
      <top style="dotted">
        <color rgb="FFFF8080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0"/>
      </right>
      <top style="thin">
        <color rgb="FF969696"/>
      </top>
      <bottom style="thin">
        <color rgb="FF969696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9" fontId="54" fillId="0" borderId="0" applyFont="0" applyFill="0" applyBorder="0" applyAlignment="0" applyProtection="0"/>
    <xf numFmtId="0" fontId="3" fillId="0" borderId="0"/>
  </cellStyleXfs>
  <cellXfs count="263">
    <xf numFmtId="0" fontId="0" fillId="0" borderId="0" xfId="0"/>
    <xf numFmtId="0" fontId="2" fillId="2" borderId="0" xfId="0" applyFont="1" applyFill="1"/>
    <xf numFmtId="0" fontId="2" fillId="3" borderId="0" xfId="0" applyFont="1" applyFill="1"/>
    <xf numFmtId="0" fontId="2" fillId="0" borderId="0" xfId="0" applyFont="1"/>
    <xf numFmtId="0" fontId="4" fillId="4" borderId="0" xfId="2" applyFont="1" applyFill="1" applyBorder="1" applyAlignment="1" applyProtection="1">
      <alignment horizontal="centerContinuous" vertical="center" wrapText="1"/>
    </xf>
    <xf numFmtId="0" fontId="4" fillId="4" borderId="0" xfId="2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horizontal="centerContinuous" vertical="center"/>
    </xf>
    <xf numFmtId="0" fontId="6" fillId="4" borderId="0" xfId="0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 vertical="center"/>
    </xf>
    <xf numFmtId="0" fontId="8" fillId="4" borderId="0" xfId="0" applyFont="1" applyFill="1" applyBorder="1" applyAlignment="1" applyProtection="1">
      <alignment horizontal="centerContinuous" vertical="center"/>
    </xf>
    <xf numFmtId="0" fontId="10" fillId="4" borderId="0" xfId="0" applyFont="1" applyFill="1" applyBorder="1" applyAlignment="1" applyProtection="1">
      <alignment horizontal="centerContinuous"/>
    </xf>
    <xf numFmtId="0" fontId="6" fillId="4" borderId="0" xfId="0" applyFont="1" applyFill="1" applyBorder="1" applyAlignment="1" applyProtection="1">
      <alignment horizontal="centerContinuous"/>
    </xf>
    <xf numFmtId="0" fontId="11" fillId="4" borderId="0" xfId="0" applyFont="1" applyFill="1" applyBorder="1" applyAlignment="1" applyProtection="1">
      <alignment horizontal="centerContinuous"/>
    </xf>
    <xf numFmtId="0" fontId="2" fillId="2" borderId="0" xfId="0" applyFont="1" applyFill="1" applyProtection="1"/>
    <xf numFmtId="0" fontId="12" fillId="2" borderId="0" xfId="0" applyFont="1" applyFill="1" applyProtection="1"/>
    <xf numFmtId="0" fontId="13" fillId="5" borderId="1" xfId="0" applyFont="1" applyFill="1" applyBorder="1" applyAlignment="1" applyProtection="1">
      <alignment horizontal="centerContinuous" vertical="center" wrapText="1"/>
    </xf>
    <xf numFmtId="0" fontId="6" fillId="5" borderId="2" xfId="0" applyFont="1" applyFill="1" applyBorder="1" applyAlignment="1" applyProtection="1">
      <alignment horizontal="centerContinuous" vertical="center" wrapText="1"/>
    </xf>
    <xf numFmtId="0" fontId="6" fillId="5" borderId="3" xfId="0" applyFont="1" applyFill="1" applyBorder="1" applyAlignment="1" applyProtection="1">
      <alignment horizontal="centerContinuous" vertical="center" wrapText="1"/>
    </xf>
    <xf numFmtId="0" fontId="15" fillId="3" borderId="0" xfId="0" applyFont="1" applyFill="1" applyBorder="1" applyAlignment="1" applyProtection="1">
      <alignment horizontal="centerContinuous"/>
    </xf>
    <xf numFmtId="0" fontId="16" fillId="3" borderId="0" xfId="0" applyFont="1" applyFill="1" applyBorder="1" applyAlignment="1" applyProtection="1">
      <alignment horizontal="centerContinuous"/>
    </xf>
    <xf numFmtId="0" fontId="17" fillId="3" borderId="0" xfId="0" applyFont="1" applyFill="1" applyBorder="1" applyAlignment="1" applyProtection="1">
      <alignment horizontal="centerContinuous"/>
    </xf>
    <xf numFmtId="0" fontId="17" fillId="3" borderId="0" xfId="0" applyFont="1" applyFill="1" applyBorder="1" applyAlignment="1" applyProtection="1"/>
    <xf numFmtId="0" fontId="15" fillId="3" borderId="0" xfId="0" applyFont="1" applyFill="1" applyBorder="1" applyAlignment="1" applyProtection="1">
      <alignment horizontal="centerContinuous" vertical="center" wrapText="1"/>
    </xf>
    <xf numFmtId="0" fontId="18" fillId="2" borderId="0" xfId="0" applyFont="1" applyFill="1" applyAlignment="1">
      <alignment horizontal="centerContinuous" vertical="center" wrapText="1"/>
    </xf>
    <xf numFmtId="0" fontId="2" fillId="3" borderId="0" xfId="0" applyFont="1" applyFill="1" applyProtection="1"/>
    <xf numFmtId="0" fontId="19" fillId="6" borderId="4" xfId="0" applyFont="1" applyFill="1" applyBorder="1" applyAlignment="1" applyProtection="1">
      <alignment horizontal="center" vertical="center" wrapText="1"/>
    </xf>
    <xf numFmtId="0" fontId="19" fillId="6" borderId="5" xfId="0" applyFont="1" applyFill="1" applyBorder="1" applyAlignment="1" applyProtection="1">
      <alignment horizontal="center" vertical="center" wrapText="1"/>
    </xf>
    <xf numFmtId="0" fontId="19" fillId="6" borderId="4" xfId="0" applyFont="1" applyFill="1" applyBorder="1" applyAlignment="1" applyProtection="1">
      <alignment horizontal="center" vertical="center"/>
    </xf>
    <xf numFmtId="0" fontId="20" fillId="2" borderId="4" xfId="0" applyFont="1" applyFill="1" applyBorder="1" applyAlignment="1" applyProtection="1">
      <alignment horizontal="center" vertical="center"/>
    </xf>
    <xf numFmtId="3" fontId="20" fillId="2" borderId="4" xfId="0" applyNumberFormat="1" applyFont="1" applyFill="1" applyBorder="1" applyAlignment="1" applyProtection="1">
      <alignment horizontal="center" vertical="center"/>
    </xf>
    <xf numFmtId="3" fontId="20" fillId="2" borderId="5" xfId="0" applyNumberFormat="1" applyFont="1" applyFill="1" applyBorder="1" applyAlignment="1" applyProtection="1">
      <alignment horizontal="center" vertical="center"/>
    </xf>
    <xf numFmtId="3" fontId="20" fillId="3" borderId="5" xfId="0" applyNumberFormat="1" applyFont="1" applyFill="1" applyBorder="1" applyAlignment="1" applyProtection="1">
      <alignment horizontal="center" vertical="center"/>
    </xf>
    <xf numFmtId="3" fontId="20" fillId="3" borderId="4" xfId="0" applyNumberFormat="1" applyFont="1" applyFill="1" applyBorder="1" applyAlignment="1" applyProtection="1">
      <alignment horizontal="center" vertical="center"/>
    </xf>
    <xf numFmtId="0" fontId="21" fillId="7" borderId="4" xfId="0" applyFont="1" applyFill="1" applyBorder="1" applyAlignment="1" applyProtection="1">
      <alignment horizontal="center" vertical="center"/>
    </xf>
    <xf numFmtId="3" fontId="21" fillId="7" borderId="4" xfId="0" applyNumberFormat="1" applyFont="1" applyFill="1" applyBorder="1" applyAlignment="1" applyProtection="1">
      <alignment horizontal="center" vertical="center"/>
    </xf>
    <xf numFmtId="0" fontId="22" fillId="7" borderId="4" xfId="0" applyFont="1" applyFill="1" applyBorder="1" applyAlignment="1" applyProtection="1">
      <alignment horizontal="center" vertical="center"/>
    </xf>
    <xf numFmtId="164" fontId="23" fillId="7" borderId="4" xfId="1" applyNumberFormat="1" applyFont="1" applyFill="1" applyBorder="1" applyAlignment="1" applyProtection="1">
      <alignment horizontal="center" vertical="center"/>
    </xf>
    <xf numFmtId="9" fontId="23" fillId="7" borderId="4" xfId="1" applyNumberFormat="1" applyFont="1" applyFill="1" applyBorder="1" applyAlignment="1" applyProtection="1">
      <alignment horizontal="center" vertical="center"/>
    </xf>
    <xf numFmtId="9" fontId="23" fillId="7" borderId="5" xfId="1" applyNumberFormat="1" applyFont="1" applyFill="1" applyBorder="1" applyAlignment="1" applyProtection="1">
      <alignment horizontal="center" vertical="center"/>
    </xf>
    <xf numFmtId="9" fontId="23" fillId="7" borderId="4" xfId="1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centerContinuous" vertical="center"/>
    </xf>
    <xf numFmtId="0" fontId="2" fillId="2" borderId="0" xfId="0" applyFont="1" applyFill="1" applyAlignment="1" applyProtection="1">
      <alignment horizontal="centerContinuous" vertical="center"/>
    </xf>
    <xf numFmtId="0" fontId="15" fillId="3" borderId="0" xfId="0" applyFont="1" applyFill="1" applyBorder="1" applyAlignment="1" applyProtection="1">
      <alignment horizontal="centerContinuous" wrapText="1"/>
    </xf>
    <xf numFmtId="0" fontId="24" fillId="2" borderId="0" xfId="0" applyFont="1" applyFill="1" applyAlignment="1" applyProtection="1">
      <alignment horizontal="centerContinuous" vertical="center"/>
    </xf>
    <xf numFmtId="0" fontId="18" fillId="2" borderId="0" xfId="0" applyFont="1" applyFill="1" applyAlignment="1" applyProtection="1">
      <alignment horizontal="centerContinuous" vertical="center"/>
    </xf>
    <xf numFmtId="0" fontId="2" fillId="2" borderId="0" xfId="0" applyFont="1" applyFill="1" applyAlignment="1" applyProtection="1">
      <alignment horizontal="left" vertical="center"/>
    </xf>
    <xf numFmtId="0" fontId="2" fillId="3" borderId="0" xfId="0" applyFont="1" applyFill="1" applyAlignment="1" applyProtection="1">
      <alignment horizontal="left"/>
    </xf>
    <xf numFmtId="0" fontId="19" fillId="6" borderId="4" xfId="0" applyFont="1" applyFill="1" applyBorder="1" applyAlignment="1" applyProtection="1">
      <alignment horizontal="center" vertical="center" wrapText="1"/>
    </xf>
    <xf numFmtId="0" fontId="25" fillId="2" borderId="0" xfId="0" applyFont="1" applyFill="1" applyAlignment="1" applyProtection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5" fillId="3" borderId="0" xfId="0" applyFont="1" applyFill="1" applyBorder="1" applyAlignment="1" applyProtection="1">
      <alignment horizontal="center"/>
    </xf>
    <xf numFmtId="0" fontId="2" fillId="3" borderId="0" xfId="0" applyFont="1" applyFill="1" applyBorder="1" applyProtection="1"/>
    <xf numFmtId="0" fontId="26" fillId="6" borderId="4" xfId="0" applyFont="1" applyFill="1" applyBorder="1" applyAlignment="1" applyProtection="1">
      <alignment horizontal="center" vertical="center" wrapText="1"/>
    </xf>
    <xf numFmtId="0" fontId="27" fillId="3" borderId="0" xfId="0" applyFont="1" applyFill="1" applyAlignment="1">
      <alignment horizontal="center"/>
    </xf>
    <xf numFmtId="3" fontId="28" fillId="3" borderId="0" xfId="0" applyNumberFormat="1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164" fontId="28" fillId="3" borderId="0" xfId="1" applyNumberFormat="1" applyFont="1" applyFill="1" applyAlignment="1">
      <alignment horizontal="center"/>
    </xf>
    <xf numFmtId="0" fontId="19" fillId="3" borderId="0" xfId="0" applyFont="1" applyFill="1" applyBorder="1" applyAlignment="1" applyProtection="1">
      <alignment horizontal="center" vertical="center" wrapText="1"/>
    </xf>
    <xf numFmtId="0" fontId="26" fillId="3" borderId="0" xfId="0" applyFont="1" applyFill="1" applyBorder="1" applyAlignment="1" applyProtection="1">
      <alignment horizontal="center" vertical="center" wrapText="1"/>
    </xf>
    <xf numFmtId="0" fontId="30" fillId="3" borderId="0" xfId="0" applyFont="1" applyFill="1" applyBorder="1" applyAlignment="1" applyProtection="1">
      <alignment horizontal="center" vertical="center" wrapText="1"/>
    </xf>
    <xf numFmtId="0" fontId="20" fillId="3" borderId="0" xfId="0" applyFont="1" applyFill="1" applyBorder="1" applyAlignment="1" applyProtection="1">
      <alignment horizontal="center" vertical="center"/>
    </xf>
    <xf numFmtId="3" fontId="20" fillId="3" borderId="0" xfId="0" applyNumberFormat="1" applyFont="1" applyFill="1" applyBorder="1" applyAlignment="1" applyProtection="1">
      <alignment horizontal="center" vertical="center"/>
    </xf>
    <xf numFmtId="0" fontId="31" fillId="3" borderId="0" xfId="0" applyFont="1" applyFill="1"/>
    <xf numFmtId="0" fontId="2" fillId="3" borderId="0" xfId="0" applyFont="1" applyFill="1" applyAlignment="1"/>
    <xf numFmtId="0" fontId="21" fillId="3" borderId="0" xfId="0" applyFont="1" applyFill="1" applyBorder="1" applyAlignment="1" applyProtection="1">
      <alignment horizontal="center" vertical="center"/>
    </xf>
    <xf numFmtId="3" fontId="21" fillId="3" borderId="0" xfId="0" applyNumberFormat="1" applyFont="1" applyFill="1" applyBorder="1" applyAlignment="1" applyProtection="1">
      <alignment horizontal="center" vertical="center"/>
    </xf>
    <xf numFmtId="0" fontId="20" fillId="3" borderId="0" xfId="0" applyFont="1" applyFill="1" applyBorder="1" applyAlignment="1" applyProtection="1">
      <alignment horizontal="left" vertical="center"/>
    </xf>
    <xf numFmtId="0" fontId="20" fillId="2" borderId="0" xfId="0" applyFont="1" applyFill="1" applyAlignment="1" applyProtection="1">
      <alignment horizontal="left" wrapText="1"/>
    </xf>
    <xf numFmtId="0" fontId="2" fillId="2" borderId="0" xfId="0" applyFont="1" applyFill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 wrapText="1"/>
    </xf>
    <xf numFmtId="0" fontId="2" fillId="3" borderId="0" xfId="0" applyFont="1" applyFill="1" applyAlignment="1">
      <alignment horizontal="centerContinuous" wrapText="1"/>
    </xf>
    <xf numFmtId="0" fontId="2" fillId="2" borderId="0" xfId="0" applyFont="1" applyFill="1" applyAlignment="1">
      <alignment horizontal="left"/>
    </xf>
    <xf numFmtId="0" fontId="20" fillId="2" borderId="6" xfId="0" applyFont="1" applyFill="1" applyBorder="1" applyAlignment="1" applyProtection="1">
      <alignment horizontal="center" vertical="center"/>
    </xf>
    <xf numFmtId="3" fontId="20" fillId="2" borderId="6" xfId="0" applyNumberFormat="1" applyFont="1" applyFill="1" applyBorder="1" applyAlignment="1" applyProtection="1">
      <alignment horizontal="center" vertical="center"/>
    </xf>
    <xf numFmtId="0" fontId="21" fillId="7" borderId="7" xfId="0" applyFont="1" applyFill="1" applyBorder="1" applyAlignment="1" applyProtection="1">
      <alignment horizontal="center" vertical="center"/>
    </xf>
    <xf numFmtId="3" fontId="21" fillId="7" borderId="7" xfId="0" applyNumberFormat="1" applyFont="1" applyFill="1" applyBorder="1" applyAlignment="1" applyProtection="1">
      <alignment horizontal="center" vertical="center"/>
    </xf>
    <xf numFmtId="0" fontId="32" fillId="5" borderId="2" xfId="0" applyFont="1" applyFill="1" applyBorder="1" applyAlignment="1" applyProtection="1">
      <alignment horizontal="centerContinuous"/>
    </xf>
    <xf numFmtId="0" fontId="23" fillId="2" borderId="0" xfId="0" applyFont="1" applyFill="1" applyAlignment="1" applyProtection="1">
      <alignment horizontal="centerContinuous"/>
    </xf>
    <xf numFmtId="0" fontId="33" fillId="3" borderId="0" xfId="0" applyFont="1" applyFill="1" applyBorder="1" applyAlignment="1" applyProtection="1">
      <alignment horizontal="centerContinuous" vertical="center"/>
    </xf>
    <xf numFmtId="0" fontId="26" fillId="6" borderId="4" xfId="0" applyFont="1" applyFill="1" applyBorder="1" applyAlignment="1" applyProtection="1">
      <alignment horizontal="center" vertical="center" textRotation="90" wrapText="1"/>
    </xf>
    <xf numFmtId="165" fontId="2" fillId="0" borderId="0" xfId="0" applyNumberFormat="1" applyFont="1"/>
    <xf numFmtId="9" fontId="20" fillId="7" borderId="4" xfId="1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centerContinuous" vertical="center"/>
    </xf>
    <xf numFmtId="0" fontId="17" fillId="3" borderId="0" xfId="0" applyFont="1" applyFill="1" applyBorder="1" applyAlignment="1" applyProtection="1">
      <alignment horizontal="centerContinuous" vertical="center" wrapText="1"/>
    </xf>
    <xf numFmtId="0" fontId="2" fillId="3" borderId="0" xfId="0" applyFont="1" applyFill="1" applyAlignment="1" applyProtection="1">
      <alignment horizontal="centerContinuous" vertical="center"/>
    </xf>
    <xf numFmtId="0" fontId="2" fillId="3" borderId="0" xfId="0" applyFont="1" applyFill="1" applyBorder="1"/>
    <xf numFmtId="0" fontId="2" fillId="0" borderId="0" xfId="0" applyFont="1" applyAlignment="1">
      <alignment horizontal="centerContinuous" vertical="center"/>
    </xf>
    <xf numFmtId="0" fontId="26" fillId="3" borderId="0" xfId="0" applyFont="1" applyFill="1" applyBorder="1" applyAlignment="1" applyProtection="1">
      <alignment vertical="center" wrapText="1"/>
    </xf>
    <xf numFmtId="0" fontId="19" fillId="3" borderId="0" xfId="0" applyFont="1" applyFill="1" applyBorder="1" applyAlignment="1" applyProtection="1">
      <alignment vertical="center" wrapText="1"/>
    </xf>
    <xf numFmtId="0" fontId="30" fillId="3" borderId="0" xfId="0" applyFont="1" applyFill="1" applyBorder="1" applyAlignment="1" applyProtection="1">
      <alignment vertical="center" wrapText="1"/>
    </xf>
    <xf numFmtId="0" fontId="34" fillId="2" borderId="0" xfId="0" applyFont="1" applyFill="1" applyAlignment="1">
      <alignment horizontal="centerContinuous" vertical="center" wrapText="1"/>
    </xf>
    <xf numFmtId="0" fontId="2" fillId="3" borderId="0" xfId="0" applyFont="1" applyFill="1" applyBorder="1" applyAlignment="1"/>
    <xf numFmtId="0" fontId="35" fillId="3" borderId="0" xfId="0" applyFont="1" applyFill="1" applyBorder="1" applyAlignment="1">
      <alignment horizontal="center"/>
    </xf>
    <xf numFmtId="3" fontId="35" fillId="3" borderId="0" xfId="0" applyNumberFormat="1" applyFont="1" applyFill="1" applyBorder="1" applyAlignment="1">
      <alignment horizontal="center"/>
    </xf>
    <xf numFmtId="0" fontId="15" fillId="3" borderId="0" xfId="0" applyFont="1" applyFill="1" applyBorder="1" applyAlignment="1" applyProtection="1">
      <alignment vertical="center" wrapText="1"/>
    </xf>
    <xf numFmtId="0" fontId="34" fillId="2" borderId="0" xfId="0" applyFont="1" applyFill="1" applyAlignment="1">
      <alignment vertical="center" wrapText="1"/>
    </xf>
    <xf numFmtId="0" fontId="2" fillId="2" borderId="0" xfId="0" applyFont="1" applyFill="1" applyAlignment="1"/>
    <xf numFmtId="0" fontId="20" fillId="3" borderId="8" xfId="3" applyFont="1" applyFill="1" applyBorder="1" applyAlignment="1">
      <alignment vertical="center" wrapText="1"/>
    </xf>
    <xf numFmtId="0" fontId="35" fillId="3" borderId="8" xfId="3" applyFont="1" applyFill="1" applyBorder="1" applyAlignment="1">
      <alignment horizontal="center" vertical="center" wrapText="1"/>
    </xf>
    <xf numFmtId="164" fontId="35" fillId="3" borderId="8" xfId="1" applyNumberFormat="1" applyFont="1" applyFill="1" applyBorder="1" applyAlignment="1">
      <alignment horizontal="center" vertical="center" wrapText="1"/>
    </xf>
    <xf numFmtId="0" fontId="20" fillId="3" borderId="9" xfId="3" applyFont="1" applyFill="1" applyBorder="1" applyAlignment="1">
      <alignment vertical="center" wrapText="1"/>
    </xf>
    <xf numFmtId="0" fontId="35" fillId="3" borderId="9" xfId="3" applyFont="1" applyFill="1" applyBorder="1" applyAlignment="1">
      <alignment horizontal="center" vertical="center" wrapText="1"/>
    </xf>
    <xf numFmtId="0" fontId="21" fillId="3" borderId="0" xfId="0" applyFont="1" applyFill="1" applyBorder="1" applyAlignment="1" applyProtection="1">
      <alignment horizontal="center" vertical="center" wrapText="1"/>
    </xf>
    <xf numFmtId="0" fontId="36" fillId="3" borderId="0" xfId="0" applyFont="1" applyFill="1" applyBorder="1" applyAlignment="1">
      <alignment horizontal="center"/>
    </xf>
    <xf numFmtId="3" fontId="36" fillId="3" borderId="0" xfId="0" applyNumberFormat="1" applyFont="1" applyFill="1" applyBorder="1" applyAlignment="1">
      <alignment horizontal="center"/>
    </xf>
    <xf numFmtId="9" fontId="35" fillId="3" borderId="0" xfId="0" applyNumberFormat="1" applyFont="1" applyFill="1" applyBorder="1" applyAlignment="1">
      <alignment horizontal="center"/>
    </xf>
    <xf numFmtId="9" fontId="35" fillId="3" borderId="0" xfId="1" applyFont="1" applyFill="1" applyBorder="1" applyAlignment="1"/>
    <xf numFmtId="0" fontId="37" fillId="3" borderId="0" xfId="0" applyFont="1" applyFill="1" applyBorder="1" applyAlignment="1">
      <alignment horizontal="center"/>
    </xf>
    <xf numFmtId="0" fontId="15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>
      <alignment horizontal="centerContinuous"/>
    </xf>
    <xf numFmtId="0" fontId="15" fillId="3" borderId="0" xfId="0" applyFont="1" applyFill="1" applyBorder="1" applyAlignment="1" applyProtection="1">
      <alignment vertical="center"/>
    </xf>
    <xf numFmtId="9" fontId="20" fillId="3" borderId="0" xfId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 applyProtection="1">
      <alignment horizontal="center" vertical="center"/>
    </xf>
    <xf numFmtId="0" fontId="20" fillId="3" borderId="0" xfId="3" applyFont="1" applyFill="1" applyBorder="1" applyAlignment="1">
      <alignment vertical="center" wrapText="1"/>
    </xf>
    <xf numFmtId="0" fontId="35" fillId="3" borderId="0" xfId="3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/>
    </xf>
    <xf numFmtId="164" fontId="21" fillId="7" borderId="4" xfId="1" applyNumberFormat="1" applyFont="1" applyFill="1" applyBorder="1" applyAlignment="1" applyProtection="1">
      <alignment horizontal="center" vertical="center"/>
    </xf>
    <xf numFmtId="0" fontId="34" fillId="3" borderId="0" xfId="0" applyFont="1" applyFill="1" applyBorder="1" applyAlignment="1">
      <alignment vertical="center" wrapText="1"/>
    </xf>
    <xf numFmtId="0" fontId="19" fillId="3" borderId="0" xfId="0" applyFont="1" applyFill="1" applyBorder="1" applyAlignment="1" applyProtection="1">
      <alignment vertical="center"/>
    </xf>
    <xf numFmtId="3" fontId="19" fillId="3" borderId="0" xfId="0" applyNumberFormat="1" applyFont="1" applyFill="1" applyBorder="1" applyAlignment="1" applyProtection="1">
      <alignment horizontal="center" vertical="center"/>
    </xf>
    <xf numFmtId="0" fontId="38" fillId="2" borderId="0" xfId="0" applyFont="1" applyFill="1" applyAlignment="1">
      <alignment vertical="center"/>
    </xf>
    <xf numFmtId="0" fontId="39" fillId="8" borderId="0" xfId="0" applyFont="1" applyFill="1" applyAlignment="1">
      <alignment horizontal="centerContinuous" vertical="center"/>
    </xf>
    <xf numFmtId="0" fontId="40" fillId="8" borderId="0" xfId="0" applyFont="1" applyFill="1" applyAlignment="1">
      <alignment horizontal="centerContinuous" vertical="center"/>
    </xf>
    <xf numFmtId="0" fontId="41" fillId="8" borderId="0" xfId="0" applyFont="1" applyFill="1" applyAlignment="1">
      <alignment horizontal="centerContinuous" vertical="center"/>
    </xf>
    <xf numFmtId="0" fontId="40" fillId="8" borderId="0" xfId="0" applyFont="1" applyFill="1"/>
    <xf numFmtId="0" fontId="2" fillId="8" borderId="0" xfId="0" applyFont="1" applyFill="1"/>
    <xf numFmtId="0" fontId="42" fillId="9" borderId="10" xfId="0" applyFont="1" applyFill="1" applyBorder="1" applyAlignment="1">
      <alignment horizontal="center" vertical="center" wrapText="1"/>
    </xf>
    <xf numFmtId="0" fontId="42" fillId="9" borderId="11" xfId="0" applyFont="1" applyFill="1" applyBorder="1" applyAlignment="1">
      <alignment horizontal="center" vertical="center" wrapText="1"/>
    </xf>
    <xf numFmtId="0" fontId="43" fillId="9" borderId="12" xfId="0" applyFont="1" applyFill="1" applyBorder="1" applyAlignment="1">
      <alignment horizontal="center" vertical="center" wrapText="1"/>
    </xf>
    <xf numFmtId="0" fontId="43" fillId="9" borderId="0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8" fillId="9" borderId="0" xfId="0" applyFont="1" applyFill="1" applyBorder="1" applyAlignment="1">
      <alignment horizontal="center" vertical="center" wrapText="1"/>
    </xf>
    <xf numFmtId="0" fontId="32" fillId="9" borderId="13" xfId="0" applyFont="1" applyFill="1" applyBorder="1" applyAlignment="1">
      <alignment horizontal="centerContinuous" vertical="center" wrapText="1"/>
    </xf>
    <xf numFmtId="0" fontId="32" fillId="9" borderId="14" xfId="0" applyFont="1" applyFill="1" applyBorder="1" applyAlignment="1">
      <alignment horizontal="centerContinuous" vertical="center" wrapText="1"/>
    </xf>
    <xf numFmtId="0" fontId="45" fillId="9" borderId="14" xfId="0" applyFont="1" applyFill="1" applyBorder="1" applyAlignment="1">
      <alignment horizontal="centerContinuous" vertical="center" wrapText="1"/>
    </xf>
    <xf numFmtId="0" fontId="2" fillId="8" borderId="0" xfId="0" applyFont="1" applyFill="1" applyBorder="1"/>
    <xf numFmtId="0" fontId="46" fillId="8" borderId="0" xfId="0" applyFont="1" applyFill="1" applyBorder="1" applyAlignment="1">
      <alignment horizontal="left" vertical="center"/>
    </xf>
    <xf numFmtId="0" fontId="2" fillId="8" borderId="0" xfId="0" applyFont="1" applyFill="1" applyAlignment="1">
      <alignment horizontal="centerContinuous" vertical="center" wrapText="1"/>
    </xf>
    <xf numFmtId="0" fontId="47" fillId="10" borderId="0" xfId="0" applyFont="1" applyFill="1" applyBorder="1" applyAlignment="1">
      <alignment horizontal="left" vertical="center"/>
    </xf>
    <xf numFmtId="0" fontId="48" fillId="10" borderId="0" xfId="0" applyFont="1" applyFill="1" applyBorder="1" applyAlignment="1">
      <alignment horizontal="center" vertical="center"/>
    </xf>
    <xf numFmtId="0" fontId="2" fillId="10" borderId="0" xfId="0" applyFont="1" applyFill="1" applyBorder="1"/>
    <xf numFmtId="0" fontId="2" fillId="8" borderId="15" xfId="0" applyFont="1" applyFill="1" applyBorder="1"/>
    <xf numFmtId="0" fontId="21" fillId="10" borderId="0" xfId="0" applyFont="1" applyFill="1" applyBorder="1"/>
    <xf numFmtId="0" fontId="2" fillId="8" borderId="16" xfId="0" applyFont="1" applyFill="1" applyBorder="1"/>
    <xf numFmtId="0" fontId="6" fillId="11" borderId="17" xfId="0" applyFont="1" applyFill="1" applyBorder="1" applyAlignment="1">
      <alignment horizontal="center" vertical="center" wrapText="1"/>
    </xf>
    <xf numFmtId="0" fontId="6" fillId="11" borderId="18" xfId="0" applyFont="1" applyFill="1" applyBorder="1" applyAlignment="1">
      <alignment horizontal="center" vertical="center" wrapText="1"/>
    </xf>
    <xf numFmtId="0" fontId="6" fillId="11" borderId="19" xfId="0" applyFont="1" applyFill="1" applyBorder="1" applyAlignment="1">
      <alignment horizontal="center" vertical="center" wrapText="1"/>
    </xf>
    <xf numFmtId="0" fontId="6" fillId="11" borderId="20" xfId="0" applyFont="1" applyFill="1" applyBorder="1" applyAlignment="1">
      <alignment horizontal="center" vertical="center" wrapText="1"/>
    </xf>
    <xf numFmtId="0" fontId="6" fillId="11" borderId="21" xfId="0" applyFont="1" applyFill="1" applyBorder="1" applyAlignment="1">
      <alignment horizontal="center" vertical="center" wrapText="1"/>
    </xf>
    <xf numFmtId="0" fontId="19" fillId="10" borderId="0" xfId="0" applyFont="1" applyFill="1" applyBorder="1" applyAlignment="1">
      <alignment vertical="center" wrapText="1"/>
    </xf>
    <xf numFmtId="0" fontId="6" fillId="11" borderId="22" xfId="0" applyFont="1" applyFill="1" applyBorder="1" applyAlignment="1">
      <alignment horizontal="center" vertical="center" wrapText="1"/>
    </xf>
    <xf numFmtId="0" fontId="6" fillId="11" borderId="23" xfId="0" applyFont="1" applyFill="1" applyBorder="1" applyAlignment="1">
      <alignment horizontal="center" vertical="center" wrapText="1"/>
    </xf>
    <xf numFmtId="0" fontId="6" fillId="11" borderId="24" xfId="0" applyFont="1" applyFill="1" applyBorder="1" applyAlignment="1">
      <alignment horizontal="center" vertical="center" wrapText="1"/>
    </xf>
    <xf numFmtId="0" fontId="6" fillId="11" borderId="25" xfId="0" applyFont="1" applyFill="1" applyBorder="1" applyAlignment="1">
      <alignment horizontal="center" vertical="center" wrapText="1"/>
    </xf>
    <xf numFmtId="0" fontId="6" fillId="11" borderId="26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center" vertical="center" wrapText="1"/>
    </xf>
    <xf numFmtId="0" fontId="6" fillId="11" borderId="28" xfId="0" applyFont="1" applyFill="1" applyBorder="1" applyAlignment="1">
      <alignment horizontal="center" vertical="center" wrapText="1"/>
    </xf>
    <xf numFmtId="0" fontId="6" fillId="11" borderId="29" xfId="0" applyFont="1" applyFill="1" applyBorder="1" applyAlignment="1">
      <alignment horizontal="center" vertical="center" wrapText="1"/>
    </xf>
    <xf numFmtId="0" fontId="49" fillId="8" borderId="30" xfId="0" applyFont="1" applyFill="1" applyBorder="1" applyAlignment="1">
      <alignment horizontal="center" vertical="center"/>
    </xf>
    <xf numFmtId="0" fontId="49" fillId="8" borderId="30" xfId="0" applyFont="1" applyFill="1" applyBorder="1" applyAlignment="1">
      <alignment horizontal="left" vertical="center"/>
    </xf>
    <xf numFmtId="0" fontId="49" fillId="8" borderId="31" xfId="0" applyFont="1" applyFill="1" applyBorder="1" applyAlignment="1">
      <alignment horizontal="left" vertical="center"/>
    </xf>
    <xf numFmtId="3" fontId="50" fillId="8" borderId="32" xfId="0" quotePrefix="1" applyNumberFormat="1" applyFont="1" applyFill="1" applyBorder="1" applyAlignment="1">
      <alignment horizontal="center" vertical="center"/>
    </xf>
    <xf numFmtId="9" fontId="51" fillId="12" borderId="33" xfId="1" applyFont="1" applyFill="1" applyBorder="1" applyAlignment="1">
      <alignment horizontal="center" vertical="center"/>
    </xf>
    <xf numFmtId="0" fontId="49" fillId="10" borderId="0" xfId="0" applyFont="1" applyFill="1" applyBorder="1" applyAlignment="1">
      <alignment horizontal="center"/>
    </xf>
    <xf numFmtId="3" fontId="50" fillId="10" borderId="0" xfId="0" applyNumberFormat="1" applyFont="1" applyFill="1" applyBorder="1" applyAlignment="1">
      <alignment horizontal="center"/>
    </xf>
    <xf numFmtId="0" fontId="52" fillId="8" borderId="34" xfId="0" applyFont="1" applyFill="1" applyBorder="1" applyAlignment="1">
      <alignment vertical="center"/>
    </xf>
    <xf numFmtId="0" fontId="53" fillId="8" borderId="34" xfId="0" applyFont="1" applyFill="1" applyBorder="1" applyAlignment="1">
      <alignment vertical="center"/>
    </xf>
    <xf numFmtId="0" fontId="38" fillId="8" borderId="35" xfId="0" applyFont="1" applyFill="1" applyBorder="1" applyAlignment="1">
      <alignment horizontal="center" vertical="center"/>
    </xf>
    <xf numFmtId="3" fontId="49" fillId="8" borderId="36" xfId="0" applyNumberFormat="1" applyFont="1" applyFill="1" applyBorder="1" applyAlignment="1">
      <alignment horizontal="centerContinuous" vertical="center"/>
    </xf>
    <xf numFmtId="9" fontId="50" fillId="8" borderId="36" xfId="4" applyFont="1" applyFill="1" applyBorder="1" applyAlignment="1">
      <alignment horizontal="center" vertical="center"/>
    </xf>
    <xf numFmtId="9" fontId="50" fillId="8" borderId="37" xfId="4" applyFont="1" applyFill="1" applyBorder="1" applyAlignment="1">
      <alignment horizontal="center" vertical="center"/>
    </xf>
    <xf numFmtId="3" fontId="49" fillId="10" borderId="0" xfId="0" applyNumberFormat="1" applyFont="1" applyFill="1" applyBorder="1" applyAlignment="1">
      <alignment vertical="center" wrapText="1"/>
    </xf>
    <xf numFmtId="0" fontId="52" fillId="13" borderId="9" xfId="0" applyFont="1" applyFill="1" applyBorder="1" applyAlignment="1">
      <alignment vertical="center"/>
    </xf>
    <xf numFmtId="0" fontId="53" fillId="13" borderId="9" xfId="0" applyFont="1" applyFill="1" applyBorder="1" applyAlignment="1">
      <alignment vertical="center"/>
    </xf>
    <xf numFmtId="0" fontId="38" fillId="13" borderId="38" xfId="0" applyFont="1" applyFill="1" applyBorder="1" applyAlignment="1">
      <alignment horizontal="center" vertical="center"/>
    </xf>
    <xf numFmtId="3" fontId="49" fillId="13" borderId="39" xfId="0" applyNumberFormat="1" applyFont="1" applyFill="1" applyBorder="1" applyAlignment="1">
      <alignment horizontal="centerContinuous" vertical="center"/>
    </xf>
    <xf numFmtId="9" fontId="50" fillId="13" borderId="39" xfId="4" applyFont="1" applyFill="1" applyBorder="1" applyAlignment="1">
      <alignment horizontal="center" vertical="center"/>
    </xf>
    <xf numFmtId="9" fontId="50" fillId="13" borderId="40" xfId="4" applyFont="1" applyFill="1" applyBorder="1" applyAlignment="1">
      <alignment horizontal="center" vertical="center"/>
    </xf>
    <xf numFmtId="0" fontId="52" fillId="8" borderId="9" xfId="0" applyFont="1" applyFill="1" applyBorder="1" applyAlignment="1">
      <alignment vertical="center"/>
    </xf>
    <xf numFmtId="0" fontId="53" fillId="8" borderId="9" xfId="0" applyFont="1" applyFill="1" applyBorder="1" applyAlignment="1">
      <alignment vertical="center"/>
    </xf>
    <xf numFmtId="0" fontId="38" fillId="8" borderId="38" xfId="0" applyFont="1" applyFill="1" applyBorder="1" applyAlignment="1">
      <alignment horizontal="center" vertical="center"/>
    </xf>
    <xf numFmtId="3" fontId="49" fillId="8" borderId="39" xfId="0" applyNumberFormat="1" applyFont="1" applyFill="1" applyBorder="1" applyAlignment="1">
      <alignment horizontal="centerContinuous" vertical="center"/>
    </xf>
    <xf numFmtId="9" fontId="50" fillId="8" borderId="39" xfId="4" applyFont="1" applyFill="1" applyBorder="1" applyAlignment="1">
      <alignment horizontal="center" vertical="center"/>
    </xf>
    <xf numFmtId="9" fontId="50" fillId="8" borderId="40" xfId="4" applyFont="1" applyFill="1" applyBorder="1" applyAlignment="1">
      <alignment horizontal="center" vertical="center"/>
    </xf>
    <xf numFmtId="0" fontId="51" fillId="14" borderId="41" xfId="0" applyFont="1" applyFill="1" applyBorder="1" applyAlignment="1">
      <alignment horizontal="centerContinuous" vertical="center"/>
    </xf>
    <xf numFmtId="0" fontId="52" fillId="14" borderId="42" xfId="0" applyFont="1" applyFill="1" applyBorder="1" applyAlignment="1">
      <alignment horizontal="centerContinuous" vertical="center"/>
    </xf>
    <xf numFmtId="0" fontId="51" fillId="14" borderId="42" xfId="0" applyFont="1" applyFill="1" applyBorder="1" applyAlignment="1">
      <alignment horizontal="centerContinuous" vertical="center"/>
    </xf>
    <xf numFmtId="3" fontId="51" fillId="14" borderId="42" xfId="0" applyNumberFormat="1" applyFont="1" applyFill="1" applyBorder="1" applyAlignment="1">
      <alignment horizontal="centerContinuous" vertical="center"/>
    </xf>
    <xf numFmtId="9" fontId="51" fillId="14" borderId="42" xfId="4" applyFont="1" applyFill="1" applyBorder="1" applyAlignment="1">
      <alignment horizontal="center" vertical="center"/>
    </xf>
    <xf numFmtId="9" fontId="51" fillId="14" borderId="43" xfId="4" applyFont="1" applyFill="1" applyBorder="1" applyAlignment="1">
      <alignment horizontal="center" vertical="center"/>
    </xf>
    <xf numFmtId="0" fontId="55" fillId="8" borderId="0" xfId="0" applyFont="1" applyFill="1" applyAlignment="1">
      <alignment horizontal="centerContinuous" vertical="center" wrapText="1"/>
    </xf>
    <xf numFmtId="0" fontId="4" fillId="10" borderId="0" xfId="0" applyFont="1" applyFill="1" applyBorder="1" applyAlignment="1">
      <alignment horizontal="center" vertical="center"/>
    </xf>
    <xf numFmtId="3" fontId="4" fillId="10" borderId="0" xfId="0" applyNumberFormat="1" applyFont="1" applyFill="1" applyBorder="1" applyAlignment="1">
      <alignment horizontal="center" vertical="center"/>
    </xf>
    <xf numFmtId="0" fontId="55" fillId="8" borderId="0" xfId="0" applyFont="1" applyFill="1" applyBorder="1" applyAlignment="1">
      <alignment vertical="center" wrapText="1"/>
    </xf>
    <xf numFmtId="3" fontId="4" fillId="10" borderId="0" xfId="0" applyNumberFormat="1" applyFont="1" applyFill="1" applyBorder="1" applyAlignment="1">
      <alignment vertical="center"/>
    </xf>
    <xf numFmtId="0" fontId="50" fillId="3" borderId="0" xfId="0" applyFont="1" applyFill="1" applyBorder="1" applyAlignment="1">
      <alignment horizontal="center"/>
    </xf>
    <xf numFmtId="9" fontId="50" fillId="3" borderId="0" xfId="1" applyFont="1" applyFill="1" applyBorder="1" applyAlignment="1">
      <alignment horizontal="center"/>
    </xf>
    <xf numFmtId="9" fontId="50" fillId="3" borderId="0" xfId="1" applyFont="1" applyFill="1" applyBorder="1" applyAlignment="1"/>
    <xf numFmtId="0" fontId="57" fillId="15" borderId="44" xfId="0" applyFont="1" applyFill="1" applyBorder="1" applyAlignment="1">
      <alignment horizontal="center" vertical="center"/>
    </xf>
    <xf numFmtId="0" fontId="51" fillId="14" borderId="30" xfId="0" applyFont="1" applyFill="1" applyBorder="1" applyAlignment="1">
      <alignment horizontal="center" vertical="center"/>
    </xf>
    <xf numFmtId="0" fontId="51" fillId="14" borderId="45" xfId="0" applyFont="1" applyFill="1" applyBorder="1" applyAlignment="1">
      <alignment horizontal="center" vertical="center"/>
    </xf>
    <xf numFmtId="0" fontId="51" fillId="14" borderId="46" xfId="0" applyFont="1" applyFill="1" applyBorder="1" applyAlignment="1">
      <alignment horizontal="center" vertical="center"/>
    </xf>
    <xf numFmtId="3" fontId="51" fillId="14" borderId="47" xfId="0" applyNumberFormat="1" applyFont="1" applyFill="1" applyBorder="1" applyAlignment="1">
      <alignment horizontal="center" vertical="center"/>
    </xf>
    <xf numFmtId="9" fontId="51" fillId="14" borderId="48" xfId="1" applyFont="1" applyFill="1" applyBorder="1" applyAlignment="1">
      <alignment horizontal="center" vertical="center"/>
    </xf>
    <xf numFmtId="0" fontId="52" fillId="2" borderId="0" xfId="5" applyFont="1" applyFill="1" applyBorder="1" applyAlignment="1">
      <alignment horizontal="left" indent="1"/>
    </xf>
    <xf numFmtId="0" fontId="49" fillId="8" borderId="0" xfId="0" applyFont="1" applyFill="1" applyBorder="1" applyAlignment="1">
      <alignment horizontal="left" vertical="center"/>
    </xf>
    <xf numFmtId="3" fontId="50" fillId="8" borderId="0" xfId="0" quotePrefix="1" applyNumberFormat="1" applyFont="1" applyFill="1" applyBorder="1" applyAlignment="1">
      <alignment horizontal="center" vertical="center"/>
    </xf>
    <xf numFmtId="9" fontId="51" fillId="12" borderId="0" xfId="1" applyFont="1" applyFill="1" applyBorder="1" applyAlignment="1">
      <alignment horizontal="center" vertical="center"/>
    </xf>
    <xf numFmtId="0" fontId="55" fillId="8" borderId="0" xfId="0" applyFont="1" applyFill="1" applyAlignment="1">
      <alignment horizontal="centerContinuous" vertical="center"/>
    </xf>
    <xf numFmtId="0" fontId="19" fillId="11" borderId="18" xfId="0" applyFont="1" applyFill="1" applyBorder="1" applyAlignment="1">
      <alignment horizontal="center" vertical="center" wrapText="1"/>
    </xf>
    <xf numFmtId="0" fontId="19" fillId="11" borderId="24" xfId="0" applyFont="1" applyFill="1" applyBorder="1" applyAlignment="1">
      <alignment horizontal="center" vertical="center" wrapText="1"/>
    </xf>
    <xf numFmtId="0" fontId="19" fillId="11" borderId="18" xfId="0" applyFont="1" applyFill="1" applyBorder="1" applyAlignment="1">
      <alignment horizontal="center" vertical="center" wrapText="1"/>
    </xf>
    <xf numFmtId="0" fontId="19" fillId="11" borderId="45" xfId="0" applyFont="1" applyFill="1" applyBorder="1" applyAlignment="1">
      <alignment horizontal="center" vertical="center" wrapText="1"/>
    </xf>
    <xf numFmtId="0" fontId="49" fillId="8" borderId="49" xfId="0" applyFont="1" applyFill="1" applyBorder="1" applyAlignment="1">
      <alignment horizontal="center" vertical="center"/>
    </xf>
    <xf numFmtId="3" fontId="50" fillId="8" borderId="50" xfId="0" applyNumberFormat="1" applyFont="1" applyFill="1" applyBorder="1" applyAlignment="1">
      <alignment horizontal="center" vertical="center"/>
    </xf>
    <xf numFmtId="3" fontId="49" fillId="8" borderId="51" xfId="0" applyNumberFormat="1" applyFont="1" applyFill="1" applyBorder="1" applyAlignment="1">
      <alignment horizontal="center" vertical="center"/>
    </xf>
    <xf numFmtId="3" fontId="49" fillId="8" borderId="49" xfId="0" applyNumberFormat="1" applyFont="1" applyFill="1" applyBorder="1" applyAlignment="1">
      <alignment horizontal="center" vertical="center"/>
    </xf>
    <xf numFmtId="3" fontId="49" fillId="8" borderId="52" xfId="0" applyNumberFormat="1" applyFont="1" applyFill="1" applyBorder="1" applyAlignment="1">
      <alignment horizontal="center" vertical="center"/>
    </xf>
    <xf numFmtId="0" fontId="49" fillId="16" borderId="38" xfId="0" applyFont="1" applyFill="1" applyBorder="1" applyAlignment="1">
      <alignment horizontal="center" vertical="center"/>
    </xf>
    <xf numFmtId="3" fontId="50" fillId="16" borderId="39" xfId="0" applyNumberFormat="1" applyFont="1" applyFill="1" applyBorder="1" applyAlignment="1">
      <alignment horizontal="center" vertical="center"/>
    </xf>
    <xf numFmtId="3" fontId="49" fillId="13" borderId="53" xfId="0" applyNumberFormat="1" applyFont="1" applyFill="1" applyBorder="1" applyAlignment="1">
      <alignment horizontal="center" vertical="center"/>
    </xf>
    <xf numFmtId="3" fontId="49" fillId="13" borderId="54" xfId="0" applyNumberFormat="1" applyFont="1" applyFill="1" applyBorder="1" applyAlignment="1">
      <alignment horizontal="center" vertical="center"/>
    </xf>
    <xf numFmtId="3" fontId="49" fillId="13" borderId="55" xfId="0" applyNumberFormat="1" applyFont="1" applyFill="1" applyBorder="1" applyAlignment="1">
      <alignment horizontal="center" vertical="center"/>
    </xf>
    <xf numFmtId="3" fontId="49" fillId="13" borderId="40" xfId="0" applyNumberFormat="1" applyFont="1" applyFill="1" applyBorder="1" applyAlignment="1">
      <alignment horizontal="center" vertical="center"/>
    </xf>
    <xf numFmtId="3" fontId="49" fillId="13" borderId="38" xfId="0" applyNumberFormat="1" applyFont="1" applyFill="1" applyBorder="1" applyAlignment="1">
      <alignment horizontal="center" vertical="center"/>
    </xf>
    <xf numFmtId="3" fontId="49" fillId="13" borderId="9" xfId="0" applyNumberFormat="1" applyFont="1" applyFill="1" applyBorder="1" applyAlignment="1">
      <alignment horizontal="center" vertical="center"/>
    </xf>
    <xf numFmtId="0" fontId="49" fillId="8" borderId="38" xfId="0" applyFont="1" applyFill="1" applyBorder="1" applyAlignment="1">
      <alignment horizontal="center" vertical="center"/>
    </xf>
    <xf numFmtId="3" fontId="50" fillId="8" borderId="39" xfId="0" applyNumberFormat="1" applyFont="1" applyFill="1" applyBorder="1" applyAlignment="1">
      <alignment horizontal="center" vertical="center"/>
    </xf>
    <xf numFmtId="0" fontId="51" fillId="14" borderId="56" xfId="0" applyFont="1" applyFill="1" applyBorder="1" applyAlignment="1">
      <alignment horizontal="center" vertical="center"/>
    </xf>
    <xf numFmtId="3" fontId="51" fillId="14" borderId="56" xfId="0" applyNumberFormat="1" applyFont="1" applyFill="1" applyBorder="1" applyAlignment="1">
      <alignment horizontal="center" vertical="center"/>
    </xf>
    <xf numFmtId="3" fontId="51" fillId="14" borderId="57" xfId="0" applyNumberFormat="1" applyFont="1" applyFill="1" applyBorder="1" applyAlignment="1">
      <alignment horizontal="center" vertical="center"/>
    </xf>
    <xf numFmtId="3" fontId="51" fillId="14" borderId="58" xfId="0" applyNumberFormat="1" applyFont="1" applyFill="1" applyBorder="1" applyAlignment="1">
      <alignment horizontal="center" vertical="center"/>
    </xf>
    <xf numFmtId="0" fontId="50" fillId="2" borderId="59" xfId="0" applyFont="1" applyFill="1" applyBorder="1" applyAlignment="1">
      <alignment horizontal="center" vertical="center"/>
    </xf>
    <xf numFmtId="9" fontId="50" fillId="2" borderId="59" xfId="1" applyFont="1" applyFill="1" applyBorder="1" applyAlignment="1">
      <alignment horizontal="center" vertical="center"/>
    </xf>
    <xf numFmtId="9" fontId="50" fillId="2" borderId="59" xfId="1" applyNumberFormat="1" applyFont="1" applyFill="1" applyBorder="1" applyAlignment="1">
      <alignment horizontal="center" vertical="center"/>
    </xf>
    <xf numFmtId="9" fontId="50" fillId="2" borderId="59" xfId="1" applyFont="1" applyFill="1" applyBorder="1" applyAlignment="1">
      <alignment horizontal="center" vertical="center"/>
    </xf>
    <xf numFmtId="0" fontId="50" fillId="2" borderId="0" xfId="0" applyFont="1" applyFill="1" applyBorder="1" applyAlignment="1">
      <alignment horizontal="center" vertical="center"/>
    </xf>
    <xf numFmtId="9" fontId="50" fillId="2" borderId="0" xfId="1" applyFont="1" applyFill="1" applyBorder="1" applyAlignment="1">
      <alignment horizontal="center" vertical="center"/>
    </xf>
    <xf numFmtId="9" fontId="50" fillId="2" borderId="0" xfId="1" applyNumberFormat="1" applyFont="1" applyFill="1" applyBorder="1" applyAlignment="1">
      <alignment horizontal="center" vertical="center"/>
    </xf>
    <xf numFmtId="0" fontId="21" fillId="8" borderId="0" xfId="0" applyFont="1" applyFill="1"/>
    <xf numFmtId="0" fontId="46" fillId="8" borderId="60" xfId="0" applyFont="1" applyFill="1" applyBorder="1" applyAlignment="1">
      <alignment horizontal="left" vertical="center"/>
    </xf>
    <xf numFmtId="0" fontId="48" fillId="8" borderId="60" xfId="0" applyFont="1" applyFill="1" applyBorder="1" applyAlignment="1">
      <alignment horizontal="center" vertical="center"/>
    </xf>
    <xf numFmtId="0" fontId="2" fillId="8" borderId="61" xfId="0" applyFont="1" applyFill="1" applyBorder="1"/>
    <xf numFmtId="0" fontId="19" fillId="11" borderId="62" xfId="0" applyFont="1" applyFill="1" applyBorder="1" applyAlignment="1">
      <alignment horizontal="center" vertical="center" wrapText="1"/>
    </xf>
    <xf numFmtId="0" fontId="19" fillId="11" borderId="63" xfId="0" applyFont="1" applyFill="1" applyBorder="1" applyAlignment="1">
      <alignment horizontal="center" vertical="center" wrapText="1"/>
    </xf>
    <xf numFmtId="0" fontId="19" fillId="11" borderId="64" xfId="0" applyFont="1" applyFill="1" applyBorder="1" applyAlignment="1">
      <alignment horizontal="center" vertical="center" wrapText="1"/>
    </xf>
    <xf numFmtId="0" fontId="19" fillId="11" borderId="65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left"/>
    </xf>
    <xf numFmtId="3" fontId="49" fillId="8" borderId="51" xfId="0" applyNumberFormat="1" applyFont="1" applyFill="1" applyBorder="1" applyAlignment="1">
      <alignment horizontal="center" vertical="center" wrapText="1"/>
    </xf>
    <xf numFmtId="3" fontId="49" fillId="8" borderId="49" xfId="0" applyNumberFormat="1" applyFont="1" applyFill="1" applyBorder="1" applyAlignment="1">
      <alignment horizontal="center" vertical="center" wrapText="1"/>
    </xf>
    <xf numFmtId="3" fontId="49" fillId="8" borderId="52" xfId="0" applyNumberFormat="1" applyFont="1" applyFill="1" applyBorder="1" applyAlignment="1">
      <alignment horizontal="center" vertical="center" wrapText="1"/>
    </xf>
    <xf numFmtId="3" fontId="49" fillId="13" borderId="40" xfId="0" applyNumberFormat="1" applyFont="1" applyFill="1" applyBorder="1" applyAlignment="1">
      <alignment horizontal="center" vertical="center" wrapText="1"/>
    </xf>
    <xf numFmtId="3" fontId="49" fillId="13" borderId="38" xfId="0" applyNumberFormat="1" applyFont="1" applyFill="1" applyBorder="1" applyAlignment="1">
      <alignment horizontal="center" vertical="center" wrapText="1"/>
    </xf>
    <xf numFmtId="3" fontId="49" fillId="13" borderId="9" xfId="0" applyNumberFormat="1" applyFont="1" applyFill="1" applyBorder="1" applyAlignment="1">
      <alignment horizontal="center" vertical="center" wrapText="1"/>
    </xf>
    <xf numFmtId="0" fontId="32" fillId="8" borderId="0" xfId="0" applyFont="1" applyFill="1" applyAlignment="1">
      <alignment horizontal="left"/>
    </xf>
    <xf numFmtId="0" fontId="58" fillId="2" borderId="0" xfId="0" applyFont="1" applyFill="1" applyAlignment="1">
      <alignment vertical="center"/>
    </xf>
    <xf numFmtId="9" fontId="59" fillId="8" borderId="0" xfId="4" applyFont="1" applyFill="1" applyBorder="1" applyAlignment="1">
      <alignment horizontal="center"/>
    </xf>
    <xf numFmtId="0" fontId="59" fillId="12" borderId="0" xfId="0" applyFont="1" applyFill="1" applyBorder="1"/>
  </cellXfs>
  <cellStyles count="6">
    <cellStyle name="Normal" xfId="0" builtinId="0"/>
    <cellStyle name="Normal 2 3" xfId="5"/>
    <cellStyle name="Normal 2 3 2" xfId="3"/>
    <cellStyle name="Normal_Directorio CEMs - agos - 2009 - UGTAI" xfId="2"/>
    <cellStyle name="Porcentaje" xfId="1" builtinId="5"/>
    <cellStyle name="Porcentu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ingreso a la ZER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F4D-49DC-B4F9-7EE8DBD41CC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F4D-49DC-B4F9-7EE8DBD41CC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7F4D-49DC-B4F9-7EE8DBD41CC9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4D-49DC-B4F9-7EE8DBD41CC9}"/>
                </c:ext>
              </c:extLst>
            </c:dLbl>
            <c:dLbl>
              <c:idx val="1"/>
              <c:layout>
                <c:manualLayout>
                  <c:x val="5.0706033715815675E-2"/>
                  <c:y val="0.1814427569683221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4D-49DC-B4F9-7EE8DBD41CC9}"/>
                </c:ext>
              </c:extLst>
            </c:dLbl>
            <c:dLbl>
              <c:idx val="2"/>
              <c:layout>
                <c:manualLayout>
                  <c:x val="-0.20792610059087344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4D-49DC-B4F9-7EE8DBD41C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Casos'!$C$15:$E$15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Casos'!$C$28:$E$28</c:f>
              <c:numCache>
                <c:formatCode>#,##0</c:formatCode>
                <c:ptCount val="3"/>
                <c:pt idx="0">
                  <c:v>1245</c:v>
                </c:pt>
                <c:pt idx="1">
                  <c:v>87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4D-49DC-B4F9-7EE8DBD41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sexo de la víctima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166-4DD5-9C05-04B491EC4316}"/>
              </c:ext>
            </c:extLst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166-4DD5-9C05-04B491EC4316}"/>
              </c:ext>
            </c:extLst>
          </c:dPt>
          <c:dLbls>
            <c:dLbl>
              <c:idx val="0"/>
              <c:layout>
                <c:manualLayout>
                  <c:x val="0.16819729467809028"/>
                  <c:y val="7.49346534419787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66-4DD5-9C05-04B491EC4316}"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166-4DD5-9C05-04B491EC4316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66-4DD5-9C05-04B491EC431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Casos'!$N$15:$O$15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Casos'!$N$28:$O$28</c:f>
              <c:numCache>
                <c:formatCode>#,##0</c:formatCode>
                <c:ptCount val="2"/>
                <c:pt idx="0">
                  <c:v>1182</c:v>
                </c:pt>
                <c:pt idx="1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66-4DD5-9C05-04B491EC4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violencia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C11-4CC0-9D78-D3FC5B8FE5F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C11-4CC0-9D78-D3FC5B8FE5F1}"/>
              </c:ext>
            </c:extLst>
          </c:dPt>
          <c:dPt>
            <c:idx val="2"/>
            <c:bubble3D val="0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C11-4CC0-9D78-D3FC5B8FE5F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C11-4CC0-9D78-D3FC5B8FE5F1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11-4CC0-9D78-D3FC5B8FE5F1}"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11-4CC0-9D78-D3FC5B8FE5F1}"/>
                </c:ext>
              </c:extLst>
            </c:dLbl>
            <c:dLbl>
              <c:idx val="2"/>
              <c:layout>
                <c:manualLayout>
                  <c:x val="-0.1686803241591984"/>
                  <c:y val="-7.8972266831627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11-4CC0-9D78-D3FC5B8FE5F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Casos'!$C$57:$F$57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Casos'!$C$70:$F$70</c:f>
              <c:numCache>
                <c:formatCode>#,##0</c:formatCode>
                <c:ptCount val="4"/>
                <c:pt idx="0">
                  <c:v>108</c:v>
                </c:pt>
                <c:pt idx="1">
                  <c:v>570</c:v>
                </c:pt>
                <c:pt idx="2">
                  <c:v>520</c:v>
                </c:pt>
                <c:pt idx="3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11-4CC0-9D78-D3FC5B8FE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1.2</a:t>
            </a:r>
            <a:endParaRPr lang="es-MX" sz="1400" b="0" i="0" u="none" strike="noStrike" baseline="0">
              <a:solidFill>
                <a:srgbClr val="000000"/>
              </a:solidFill>
              <a:latin typeface="Calibri"/>
              <a:ea typeface="+mn-ea"/>
              <a:cs typeface="+mn-e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 según mes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 AER'!$A$58:$A$69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'ER AER'!$B$58:$B$69</c:f>
              <c:numCache>
                <c:formatCode>#,##0</c:formatCode>
                <c:ptCount val="12"/>
                <c:pt idx="0">
                  <c:v>1961</c:v>
                </c:pt>
                <c:pt idx="1">
                  <c:v>3024</c:v>
                </c:pt>
                <c:pt idx="2">
                  <c:v>7196</c:v>
                </c:pt>
                <c:pt idx="3">
                  <c:v>9447</c:v>
                </c:pt>
                <c:pt idx="4">
                  <c:v>8996</c:v>
                </c:pt>
                <c:pt idx="5">
                  <c:v>12039</c:v>
                </c:pt>
                <c:pt idx="6">
                  <c:v>10477</c:v>
                </c:pt>
                <c:pt idx="7">
                  <c:v>11201</c:v>
                </c:pt>
                <c:pt idx="8">
                  <c:v>8876</c:v>
                </c:pt>
                <c:pt idx="9">
                  <c:v>11741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A-410E-AAFE-0C62605F4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9800528"/>
        <c:axId val="849801088"/>
      </c:barChart>
      <c:catAx>
        <c:axId val="84980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49801088"/>
        <c:crosses val="autoZero"/>
        <c:auto val="1"/>
        <c:lblAlgn val="ctr"/>
        <c:lblOffset val="100"/>
        <c:noMultiLvlLbl val="0"/>
      </c:catAx>
      <c:valAx>
        <c:axId val="8498010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49800528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61302241159548E-5"/>
                  <c:y val="7.91588057574838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FB-4A5A-A847-A5858189F798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FB-4A5A-A847-A5858189F798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FB-4A5A-A847-A5858189F798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FB-4A5A-A847-A5858189F798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FB-4A5A-A847-A5858189F798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FB-4A5A-A847-A5858189F79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 AER'!$C$77,'ER AER'!$E$77,'ER AER'!$G$77,'ER AER'!$I$77,'ER AER'!$K$77,'ER AER'!$M$77,'ER AER'!$O$77)</c:f>
              <c:strCache>
                <c:ptCount val="7"/>
                <c:pt idx="0">
                  <c:v>Redes Insititucionales y Comunitarias articuladas en el marco del sistema local</c:v>
                </c:pt>
                <c:pt idx="1">
                  <c:v>Movilización social para enfrentar la violencia familiar y sexual en zona rural</c:v>
                </c:pt>
                <c:pt idx="2">
                  <c:v>Desarrollo de capacidades de la población frente a la VFS</c:v>
                </c:pt>
                <c:pt idx="3">
                  <c:v>Fortalecimiento de las capacidades de los operadores de atención y prevención de la VFS en los niveles provinciales, distritales y comunal</c:v>
                </c:pt>
                <c:pt idx="4">
                  <c:v>Rutas de atención y promoción de la VFS en las zonas rurales</c:v>
                </c:pt>
                <c:pt idx="5">
                  <c:v>Fortalecer la organización comunal para la vigilancia frente a la VFS en zonas rurales</c:v>
                </c:pt>
                <c:pt idx="6">
                  <c:v>Fortalecimiento del modelo de la estrategia de atención, prevención y protección frente a la VFS en zonas rurales</c:v>
                </c:pt>
              </c:strCache>
            </c:strRef>
          </c:cat>
          <c:val>
            <c:numRef>
              <c:f>('ER AER'!$C$90,'ER AER'!$E$90,'ER AER'!$G$90,'ER AER'!$I$90,'ER AER'!$K$90,'ER AER'!$M$90,'ER AER'!$O$90)</c:f>
              <c:numCache>
                <c:formatCode>#,##0</c:formatCode>
                <c:ptCount val="7"/>
                <c:pt idx="0">
                  <c:v>10914</c:v>
                </c:pt>
                <c:pt idx="1">
                  <c:v>24316</c:v>
                </c:pt>
                <c:pt idx="2">
                  <c:v>34962</c:v>
                </c:pt>
                <c:pt idx="3">
                  <c:v>8221</c:v>
                </c:pt>
                <c:pt idx="4">
                  <c:v>3751</c:v>
                </c:pt>
                <c:pt idx="5">
                  <c:v>2757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FB-4A5A-A847-A5858189F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9803328"/>
        <c:axId val="849803888"/>
      </c:barChart>
      <c:catAx>
        <c:axId val="8498033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849803888"/>
        <c:crosses val="autoZero"/>
        <c:auto val="1"/>
        <c:lblAlgn val="ctr"/>
        <c:lblOffset val="100"/>
        <c:noMultiLvlLbl val="0"/>
      </c:catAx>
      <c:valAx>
        <c:axId val="84980388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49803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12669174573681191"/>
          <c:y val="3.53659089317132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E31-4BF1-AC05-AC96092159B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E31-4BF1-AC05-AC96092159B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E31-4BF1-AC05-AC96092159B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E31-4BF1-AC05-AC96092159B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E31-4BF1-AC05-AC96092159B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E31-4BF1-AC05-AC96092159B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E31-4BF1-AC05-AC96092159B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E31-4BF1-AC05-AC96092159BA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 AER'!$U$16:$U$23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 AER'!$X$16:$X$23</c:f>
              <c:numCache>
                <c:formatCode>#,##0</c:formatCode>
                <c:ptCount val="8"/>
                <c:pt idx="0">
                  <c:v>1281</c:v>
                </c:pt>
                <c:pt idx="1">
                  <c:v>13565</c:v>
                </c:pt>
                <c:pt idx="2">
                  <c:v>9850</c:v>
                </c:pt>
                <c:pt idx="3">
                  <c:v>6738</c:v>
                </c:pt>
                <c:pt idx="4">
                  <c:v>12266</c:v>
                </c:pt>
                <c:pt idx="5">
                  <c:v>36182</c:v>
                </c:pt>
                <c:pt idx="6">
                  <c:v>4685</c:v>
                </c:pt>
                <c:pt idx="7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31-4BF1-AC05-AC9609215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49806128"/>
        <c:axId val="849806688"/>
      </c:barChart>
      <c:catAx>
        <c:axId val="849806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49806688"/>
        <c:crosses val="autoZero"/>
        <c:auto val="1"/>
        <c:lblAlgn val="l"/>
        <c:lblOffset val="100"/>
        <c:noMultiLvlLbl val="0"/>
      </c:catAx>
      <c:valAx>
        <c:axId val="84980668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4980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5</xdr:col>
      <xdr:colOff>213360</xdr:colOff>
      <xdr:row>1</xdr:row>
      <xdr:rowOff>464820</xdr:rowOff>
    </xdr:to>
    <xdr:pic>
      <xdr:nvPicPr>
        <xdr:cNvPr id="2" name="Picture 88" descr="logoMIMP ">
          <a:extLst>
            <a:ext uri="{FF2B5EF4-FFF2-40B4-BE49-F238E27FC236}">
              <a16:creationId xmlns:a16="http://schemas.microsoft.com/office/drawing/2014/main" id="{317BBEF2-6D52-4D07-93BF-22120081A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4366260" cy="691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13</xdr:row>
      <xdr:rowOff>129540</xdr:rowOff>
    </xdr:from>
    <xdr:to>
      <xdr:col>10</xdr:col>
      <xdr:colOff>541020</xdr:colOff>
      <xdr:row>28</xdr:row>
      <xdr:rowOff>53340</xdr:rowOff>
    </xdr:to>
    <xdr:graphicFrame macro="">
      <xdr:nvGraphicFramePr>
        <xdr:cNvPr id="3" name="Gráfico 21">
          <a:extLst>
            <a:ext uri="{FF2B5EF4-FFF2-40B4-BE49-F238E27FC236}">
              <a16:creationId xmlns:a16="http://schemas.microsoft.com/office/drawing/2014/main" id="{1BE48524-5206-4240-8A5E-2FD65E51B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22860</xdr:colOff>
      <xdr:row>13</xdr:row>
      <xdr:rowOff>137160</xdr:rowOff>
    </xdr:from>
    <xdr:to>
      <xdr:col>21</xdr:col>
      <xdr:colOff>106680</xdr:colOff>
      <xdr:row>28</xdr:row>
      <xdr:rowOff>53340</xdr:rowOff>
    </xdr:to>
    <xdr:graphicFrame macro="">
      <xdr:nvGraphicFramePr>
        <xdr:cNvPr id="4" name="Gráfico 22">
          <a:extLst>
            <a:ext uri="{FF2B5EF4-FFF2-40B4-BE49-F238E27FC236}">
              <a16:creationId xmlns:a16="http://schemas.microsoft.com/office/drawing/2014/main" id="{B3B288C9-5925-4B97-87F6-88C0D9681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335280</xdr:colOff>
      <xdr:row>33</xdr:row>
      <xdr:rowOff>266700</xdr:rowOff>
    </xdr:from>
    <xdr:to>
      <xdr:col>9</xdr:col>
      <xdr:colOff>243840</xdr:colOff>
      <xdr:row>34</xdr:row>
      <xdr:rowOff>754381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id="{DAE2B03B-705F-4DFC-A258-C9DBAC342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75" t="54999" r="67741" b="26172"/>
        <a:stretch>
          <a:fillRect/>
        </a:stretch>
      </xdr:blipFill>
      <xdr:spPr bwMode="auto">
        <a:xfrm>
          <a:off x="7021830" y="8505825"/>
          <a:ext cx="746760" cy="1040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365760</xdr:colOff>
      <xdr:row>35</xdr:row>
      <xdr:rowOff>152400</xdr:rowOff>
    </xdr:from>
    <xdr:to>
      <xdr:col>9</xdr:col>
      <xdr:colOff>320040</xdr:colOff>
      <xdr:row>41</xdr:row>
      <xdr:rowOff>53340</xdr:rowOff>
    </xdr:to>
    <xdr:pic>
      <xdr:nvPicPr>
        <xdr:cNvPr id="6" name="Imagen 24">
          <a:extLst>
            <a:ext uri="{FF2B5EF4-FFF2-40B4-BE49-F238E27FC236}">
              <a16:creationId xmlns:a16="http://schemas.microsoft.com/office/drawing/2014/main" id="{9FEFF84F-F3B1-4F7B-B0A3-042B1585A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20" t="55869" r="44830" b="25475"/>
        <a:stretch>
          <a:fillRect/>
        </a:stretch>
      </xdr:blipFill>
      <xdr:spPr bwMode="auto">
        <a:xfrm>
          <a:off x="7052310" y="9791700"/>
          <a:ext cx="79248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480060</xdr:colOff>
      <xdr:row>42</xdr:row>
      <xdr:rowOff>60960</xdr:rowOff>
    </xdr:from>
    <xdr:to>
      <xdr:col>9</xdr:col>
      <xdr:colOff>251460</xdr:colOff>
      <xdr:row>47</xdr:row>
      <xdr:rowOff>198118</xdr:rowOff>
    </xdr:to>
    <xdr:pic>
      <xdr:nvPicPr>
        <xdr:cNvPr id="7" name="Imagen 25">
          <a:extLst>
            <a:ext uri="{FF2B5EF4-FFF2-40B4-BE49-F238E27FC236}">
              <a16:creationId xmlns:a16="http://schemas.microsoft.com/office/drawing/2014/main" id="{1E58446D-439D-4656-838E-14AC126C1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71" t="53381" r="20503" b="25475"/>
        <a:stretch>
          <a:fillRect/>
        </a:stretch>
      </xdr:blipFill>
      <xdr:spPr bwMode="auto">
        <a:xfrm>
          <a:off x="7166610" y="11090910"/>
          <a:ext cx="609600" cy="1099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342900</xdr:colOff>
      <xdr:row>16</xdr:row>
      <xdr:rowOff>91440</xdr:rowOff>
    </xdr:from>
    <xdr:to>
      <xdr:col>16</xdr:col>
      <xdr:colOff>693420</xdr:colOff>
      <xdr:row>21</xdr:row>
      <xdr:rowOff>82671</xdr:rowOff>
    </xdr:to>
    <xdr:pic>
      <xdr:nvPicPr>
        <xdr:cNvPr id="8" name="Imagen 27" descr="http://images.gofreedownload.net/man-symbol-sign-clip-art-8030.jpg">
          <a:extLst>
            <a:ext uri="{FF2B5EF4-FFF2-40B4-BE49-F238E27FC236}">
              <a16:creationId xmlns:a16="http://schemas.microsoft.com/office/drawing/2014/main" id="{986D890C-A155-49EC-AFA5-9EFD4EBE3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9350" y="4577715"/>
          <a:ext cx="350520" cy="1038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334904</xdr:colOff>
      <xdr:row>20</xdr:row>
      <xdr:rowOff>100314</xdr:rowOff>
    </xdr:from>
    <xdr:to>
      <xdr:col>5</xdr:col>
      <xdr:colOff>836756</xdr:colOff>
      <xdr:row>21</xdr:row>
      <xdr:rowOff>147162</xdr:rowOff>
    </xdr:to>
    <xdr:sp macro="" textlink="">
      <xdr:nvSpPr>
        <xdr:cNvPr id="9" name="Flecha derecha 8">
          <a:extLst>
            <a:ext uri="{FF2B5EF4-FFF2-40B4-BE49-F238E27FC236}">
              <a16:creationId xmlns:a16="http://schemas.microsoft.com/office/drawing/2014/main" id="{0327D0A3-77B4-476F-9694-28F5F34F426D}"/>
            </a:ext>
          </a:extLst>
        </xdr:cNvPr>
        <xdr:cNvSpPr/>
      </xdr:nvSpPr>
      <xdr:spPr>
        <a:xfrm>
          <a:off x="4487804" y="5424789"/>
          <a:ext cx="501852" cy="256398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15</xdr:col>
      <xdr:colOff>183554</xdr:colOff>
      <xdr:row>20</xdr:row>
      <xdr:rowOff>87628</xdr:rowOff>
    </xdr:from>
    <xdr:to>
      <xdr:col>15</xdr:col>
      <xdr:colOff>701509</xdr:colOff>
      <xdr:row>21</xdr:row>
      <xdr:rowOff>147159</xdr:rowOff>
    </xdr:to>
    <xdr:sp macro="" textlink="">
      <xdr:nvSpPr>
        <xdr:cNvPr id="10" name="Flecha derecha 9">
          <a:extLst>
            <a:ext uri="{FF2B5EF4-FFF2-40B4-BE49-F238E27FC236}">
              <a16:creationId xmlns:a16="http://schemas.microsoft.com/office/drawing/2014/main" id="{1B6DCF44-D39C-4395-846C-B4C0B0A1C44B}"/>
            </a:ext>
          </a:extLst>
        </xdr:cNvPr>
        <xdr:cNvSpPr/>
      </xdr:nvSpPr>
      <xdr:spPr>
        <a:xfrm>
          <a:off x="12823229" y="5412103"/>
          <a:ext cx="517955" cy="269081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8</xdr:col>
      <xdr:colOff>35442</xdr:colOff>
      <xdr:row>38</xdr:row>
      <xdr:rowOff>44303</xdr:rowOff>
    </xdr:from>
    <xdr:to>
      <xdr:col>8</xdr:col>
      <xdr:colOff>299041</xdr:colOff>
      <xdr:row>39</xdr:row>
      <xdr:rowOff>168350</xdr:rowOff>
    </xdr:to>
    <xdr:sp macro="" textlink="">
      <xdr:nvSpPr>
        <xdr:cNvPr id="11" name="Flecha derecha 10">
          <a:extLst>
            <a:ext uri="{FF2B5EF4-FFF2-40B4-BE49-F238E27FC236}">
              <a16:creationId xmlns:a16="http://schemas.microsoft.com/office/drawing/2014/main" id="{C72631C4-9E99-4C55-86C9-4E9C7089FE11}"/>
            </a:ext>
          </a:extLst>
        </xdr:cNvPr>
        <xdr:cNvSpPr/>
      </xdr:nvSpPr>
      <xdr:spPr>
        <a:xfrm>
          <a:off x="6721992" y="10264628"/>
          <a:ext cx="263599" cy="305022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9</xdr:col>
      <xdr:colOff>634925</xdr:colOff>
      <xdr:row>33</xdr:row>
      <xdr:rowOff>379212</xdr:rowOff>
    </xdr:from>
    <xdr:to>
      <xdr:col>14</xdr:col>
      <xdr:colOff>315948</xdr:colOff>
      <xdr:row>34</xdr:row>
      <xdr:rowOff>498578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BB02FC2D-ECD7-4DFA-B411-969FE44FDF2B}"/>
            </a:ext>
          </a:extLst>
        </xdr:cNvPr>
        <xdr:cNvSpPr txBox="1"/>
      </xdr:nvSpPr>
      <xdr:spPr>
        <a:xfrm>
          <a:off x="8159675" y="8618337"/>
          <a:ext cx="4024423" cy="67181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(Menores de 18 años)</a:t>
          </a:r>
        </a:p>
      </xdr:txBody>
    </xdr:sp>
    <xdr:clientData/>
  </xdr:twoCellAnchor>
  <xdr:twoCellAnchor>
    <xdr:from>
      <xdr:col>9</xdr:col>
      <xdr:colOff>635473</xdr:colOff>
      <xdr:row>36</xdr:row>
      <xdr:rowOff>31750</xdr:rowOff>
    </xdr:from>
    <xdr:to>
      <xdr:col>14</xdr:col>
      <xdr:colOff>316496</xdr:colOff>
      <xdr:row>39</xdr:row>
      <xdr:rowOff>79743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8A542B8F-952C-4E0D-8917-B54A2517CC57}"/>
            </a:ext>
          </a:extLst>
        </xdr:cNvPr>
        <xdr:cNvSpPr txBox="1"/>
      </xdr:nvSpPr>
      <xdr:spPr>
        <a:xfrm>
          <a:off x="8160223" y="9861550"/>
          <a:ext cx="4024423" cy="61949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(18 a 59 años)</a:t>
          </a:r>
        </a:p>
      </xdr:txBody>
    </xdr:sp>
    <xdr:clientData/>
  </xdr:twoCellAnchor>
  <xdr:twoCellAnchor>
    <xdr:from>
      <xdr:col>9</xdr:col>
      <xdr:colOff>662054</xdr:colOff>
      <xdr:row>42</xdr:row>
      <xdr:rowOff>158751</xdr:rowOff>
    </xdr:from>
    <xdr:to>
      <xdr:col>14</xdr:col>
      <xdr:colOff>343077</xdr:colOff>
      <xdr:row>46</xdr:row>
      <xdr:rowOff>35443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FD75D82E-06E9-4AE7-86A9-95BCC3803C66}"/>
            </a:ext>
          </a:extLst>
        </xdr:cNvPr>
        <xdr:cNvSpPr txBox="1"/>
      </xdr:nvSpPr>
      <xdr:spPr>
        <a:xfrm>
          <a:off x="8186804" y="11188701"/>
          <a:ext cx="4024423" cy="629167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(De 60 a más años)</a:t>
          </a:r>
        </a:p>
      </xdr:txBody>
    </xdr:sp>
    <xdr:clientData/>
  </xdr:twoCellAnchor>
  <xdr:twoCellAnchor>
    <xdr:from>
      <xdr:col>8</xdr:col>
      <xdr:colOff>202550</xdr:colOff>
      <xdr:row>35</xdr:row>
      <xdr:rowOff>17721</xdr:rowOff>
    </xdr:from>
    <xdr:to>
      <xdr:col>14</xdr:col>
      <xdr:colOff>650715</xdr:colOff>
      <xdr:row>35</xdr:row>
      <xdr:rowOff>62023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EDBE7AC8-6C6A-415B-9371-D8D49BE62A81}"/>
            </a:ext>
          </a:extLst>
        </xdr:cNvPr>
        <xdr:cNvCxnSpPr/>
      </xdr:nvCxnSpPr>
      <xdr:spPr>
        <a:xfrm flipV="1">
          <a:off x="6889100" y="9657021"/>
          <a:ext cx="5629765" cy="443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237992</xdr:colOff>
      <xdr:row>41</xdr:row>
      <xdr:rowOff>144248</xdr:rowOff>
    </xdr:from>
    <xdr:to>
      <xdr:col>14</xdr:col>
      <xdr:colOff>686157</xdr:colOff>
      <xdr:row>42</xdr:row>
      <xdr:rowOff>18164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2447B2F0-5B7B-42E6-88D7-780413DD2BAD}"/>
            </a:ext>
          </a:extLst>
        </xdr:cNvPr>
        <xdr:cNvCxnSpPr/>
      </xdr:nvCxnSpPr>
      <xdr:spPr>
        <a:xfrm flipV="1">
          <a:off x="6924542" y="10964648"/>
          <a:ext cx="5629765" cy="834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396240</xdr:colOff>
      <xdr:row>55</xdr:row>
      <xdr:rowOff>7620</xdr:rowOff>
    </xdr:from>
    <xdr:to>
      <xdr:col>10</xdr:col>
      <xdr:colOff>845820</xdr:colOff>
      <xdr:row>70</xdr:row>
      <xdr:rowOff>83820</xdr:rowOff>
    </xdr:to>
    <xdr:graphicFrame macro="">
      <xdr:nvGraphicFramePr>
        <xdr:cNvPr id="17" name="Gráfico 33">
          <a:extLst>
            <a:ext uri="{FF2B5EF4-FFF2-40B4-BE49-F238E27FC236}">
              <a16:creationId xmlns:a16="http://schemas.microsoft.com/office/drawing/2014/main" id="{0412A0CC-FC3F-42BB-9E26-713473C35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64061</xdr:colOff>
      <xdr:row>61</xdr:row>
      <xdr:rowOff>132167</xdr:rowOff>
    </xdr:from>
    <xdr:to>
      <xdr:col>6</xdr:col>
      <xdr:colOff>341069</xdr:colOff>
      <xdr:row>63</xdr:row>
      <xdr:rowOff>314</xdr:rowOff>
    </xdr:to>
    <xdr:sp macro="" textlink="">
      <xdr:nvSpPr>
        <xdr:cNvPr id="18" name="Flecha derecha 17">
          <a:extLst>
            <a:ext uri="{FF2B5EF4-FFF2-40B4-BE49-F238E27FC236}">
              <a16:creationId xmlns:a16="http://schemas.microsoft.com/office/drawing/2014/main" id="{7F8DCD27-218B-4573-A127-55CEC93ECD9F}"/>
            </a:ext>
          </a:extLst>
        </xdr:cNvPr>
        <xdr:cNvSpPr/>
      </xdr:nvSpPr>
      <xdr:spPr>
        <a:xfrm>
          <a:off x="5093261" y="15743642"/>
          <a:ext cx="277008" cy="287247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 editAs="oneCell">
    <xdr:from>
      <xdr:col>20</xdr:col>
      <xdr:colOff>452437</xdr:colOff>
      <xdr:row>22</xdr:row>
      <xdr:rowOff>166688</xdr:rowOff>
    </xdr:from>
    <xdr:to>
      <xdr:col>20</xdr:col>
      <xdr:colOff>884097</xdr:colOff>
      <xdr:row>27</xdr:row>
      <xdr:rowOff>159691</xdr:rowOff>
    </xdr:to>
    <xdr:pic>
      <xdr:nvPicPr>
        <xdr:cNvPr id="19" name="Imagen 18" descr="http://pixabay.com/static/uploads/photo/2012/04/11/16/29/woman-28789_640.png">
          <a:extLst>
            <a:ext uri="{FF2B5EF4-FFF2-40B4-BE49-F238E27FC236}">
              <a16:creationId xmlns:a16="http://schemas.microsoft.com/office/drawing/2014/main" id="{03040ED8-557F-4247-B207-4A69A52A9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9762" y="5910263"/>
          <a:ext cx="431660" cy="10407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483870</xdr:colOff>
      <xdr:row>55</xdr:row>
      <xdr:rowOff>142875</xdr:rowOff>
    </xdr:from>
    <xdr:to>
      <xdr:col>17</xdr:col>
      <xdr:colOff>547687</xdr:colOff>
      <xdr:row>70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67639C2-31A7-4F61-B6AE-31283929B4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73</xdr:row>
      <xdr:rowOff>266700</xdr:rowOff>
    </xdr:from>
    <xdr:to>
      <xdr:col>27</xdr:col>
      <xdr:colOff>548640</xdr:colOff>
      <xdr:row>90</xdr:row>
      <xdr:rowOff>114300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F8BB9100-EE70-414A-A1D3-58BEDDC2C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76200</xdr:colOff>
      <xdr:row>24</xdr:row>
      <xdr:rowOff>228600</xdr:rowOff>
    </xdr:from>
    <xdr:to>
      <xdr:col>27</xdr:col>
      <xdr:colOff>0</xdr:colOff>
      <xdr:row>45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20ACF228-8346-4F52-82E1-2EB079C2C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</xdr:colOff>
      <xdr:row>0</xdr:row>
      <xdr:rowOff>83820</xdr:rowOff>
    </xdr:from>
    <xdr:to>
      <xdr:col>5</xdr:col>
      <xdr:colOff>30480</xdr:colOff>
      <xdr:row>4</xdr:row>
      <xdr:rowOff>259080</xdr:rowOff>
    </xdr:to>
    <xdr:pic>
      <xdr:nvPicPr>
        <xdr:cNvPr id="5" name="Imagen 5">
          <a:extLst>
            <a:ext uri="{FF2B5EF4-FFF2-40B4-BE49-F238E27FC236}">
              <a16:creationId xmlns:a16="http://schemas.microsoft.com/office/drawing/2014/main" id="{5669DF2A-3393-45D2-A902-0B5DE9F3F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010025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Casos"/>
      <sheetName val="ER AER"/>
      <sheetName val="Acoso_virtual"/>
      <sheetName val="Test_Acoso_vir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5">
          <cell r="C15" t="str">
            <v>Casos nuevos</v>
          </cell>
          <cell r="D15" t="str">
            <v>Casos reincidentes</v>
          </cell>
          <cell r="E15" t="str">
            <v>Casos reingresos</v>
          </cell>
          <cell r="N15" t="str">
            <v xml:space="preserve">Mujer </v>
          </cell>
          <cell r="O15" t="str">
            <v>Hombre</v>
          </cell>
        </row>
        <row r="28">
          <cell r="C28">
            <v>1245</v>
          </cell>
          <cell r="D28">
            <v>87</v>
          </cell>
          <cell r="E28">
            <v>19</v>
          </cell>
          <cell r="N28">
            <v>1182</v>
          </cell>
          <cell r="O28">
            <v>169</v>
          </cell>
        </row>
        <row r="57">
          <cell r="C57" t="str">
            <v>Violencia económica</v>
          </cell>
          <cell r="D57" t="str">
            <v>Violencia psicológica</v>
          </cell>
          <cell r="E57" t="str">
            <v>Violencia física</v>
          </cell>
          <cell r="F57" t="str">
            <v>Violencia sexual</v>
          </cell>
        </row>
        <row r="70">
          <cell r="C70">
            <v>108</v>
          </cell>
          <cell r="D70">
            <v>570</v>
          </cell>
          <cell r="E70">
            <v>520</v>
          </cell>
          <cell r="F70">
            <v>153</v>
          </cell>
        </row>
      </sheetData>
      <sheetData sheetId="11">
        <row r="16">
          <cell r="U16" t="str">
            <v>Infancia</v>
          </cell>
          <cell r="X16">
            <v>1281</v>
          </cell>
        </row>
        <row r="17">
          <cell r="U17" t="str">
            <v>Niñez</v>
          </cell>
          <cell r="X17">
            <v>13565</v>
          </cell>
        </row>
        <row r="18">
          <cell r="U18" t="str">
            <v>Adolescentes</v>
          </cell>
          <cell r="X18">
            <v>9850</v>
          </cell>
        </row>
        <row r="19">
          <cell r="U19" t="str">
            <v>Adolescentes Tardios</v>
          </cell>
          <cell r="X19">
            <v>6738</v>
          </cell>
        </row>
        <row r="20">
          <cell r="U20" t="str">
            <v>Jóvenes</v>
          </cell>
          <cell r="X20">
            <v>12266</v>
          </cell>
        </row>
        <row r="21">
          <cell r="U21" t="str">
            <v>Adultos</v>
          </cell>
          <cell r="X21">
            <v>36182</v>
          </cell>
        </row>
        <row r="22">
          <cell r="U22" t="str">
            <v>Adultos Mayores</v>
          </cell>
          <cell r="X22">
            <v>4685</v>
          </cell>
        </row>
        <row r="23">
          <cell r="U23" t="str">
            <v>Sin información</v>
          </cell>
          <cell r="X23">
            <v>391</v>
          </cell>
        </row>
        <row r="58">
          <cell r="A58" t="str">
            <v>Ene</v>
          </cell>
          <cell r="B58">
            <v>1961</v>
          </cell>
        </row>
        <row r="59">
          <cell r="A59" t="str">
            <v>Feb</v>
          </cell>
          <cell r="B59">
            <v>3024</v>
          </cell>
        </row>
        <row r="60">
          <cell r="A60" t="str">
            <v>Mar</v>
          </cell>
          <cell r="B60">
            <v>7196</v>
          </cell>
        </row>
        <row r="61">
          <cell r="A61" t="str">
            <v>Abr</v>
          </cell>
          <cell r="B61">
            <v>9447</v>
          </cell>
        </row>
        <row r="62">
          <cell r="A62" t="str">
            <v>May</v>
          </cell>
          <cell r="B62">
            <v>8996</v>
          </cell>
        </row>
        <row r="63">
          <cell r="A63" t="str">
            <v>Jun</v>
          </cell>
          <cell r="B63">
            <v>12039</v>
          </cell>
        </row>
        <row r="64">
          <cell r="A64" t="str">
            <v>Jul</v>
          </cell>
          <cell r="B64">
            <v>10477</v>
          </cell>
        </row>
        <row r="65">
          <cell r="A65" t="str">
            <v>Ago</v>
          </cell>
          <cell r="B65">
            <v>11201</v>
          </cell>
        </row>
        <row r="66">
          <cell r="A66" t="str">
            <v>Sep</v>
          </cell>
          <cell r="B66">
            <v>8876</v>
          </cell>
        </row>
        <row r="67">
          <cell r="A67" t="str">
            <v>Oct</v>
          </cell>
          <cell r="B67">
            <v>11741</v>
          </cell>
        </row>
        <row r="68">
          <cell r="A68" t="str">
            <v>Nov</v>
          </cell>
          <cell r="B68">
            <v>0</v>
          </cell>
        </row>
        <row r="69">
          <cell r="A69" t="str">
            <v>Dic</v>
          </cell>
          <cell r="B69">
            <v>0</v>
          </cell>
        </row>
        <row r="77">
          <cell r="C77" t="str">
            <v>Redes Insititucionales y Comunitarias articuladas en el marco del sistema local</v>
          </cell>
          <cell r="E77" t="str">
            <v>Movilización social para enfrentar la violencia familiar y sexual en zona rural</v>
          </cell>
          <cell r="G77" t="str">
            <v>Desarrollo de capacidades de la población frente a la VFS</v>
          </cell>
          <cell r="I77" t="str">
            <v>Fortalecimiento de las capacidades de los operadores de atención y prevención de la VFS en los niveles provinciales, distritales y comunal</v>
          </cell>
          <cell r="K77" t="str">
            <v>Rutas de atención y promoción de la VFS en las zonas rurales</v>
          </cell>
          <cell r="M77" t="str">
            <v>Fortalecer la organización comunal para la vigilancia frente a la VFS en zonas rurales</v>
          </cell>
          <cell r="O77" t="str">
            <v>Fortalecimiento del modelo de la estrategia de atención, prevención y protección frente a la VFS en zonas rurales</v>
          </cell>
        </row>
        <row r="90">
          <cell r="C90">
            <v>10914</v>
          </cell>
          <cell r="E90">
            <v>24316</v>
          </cell>
          <cell r="G90">
            <v>34962</v>
          </cell>
          <cell r="I90">
            <v>8221</v>
          </cell>
          <cell r="K90">
            <v>3751</v>
          </cell>
          <cell r="M90">
            <v>2757</v>
          </cell>
          <cell r="O90">
            <v>37</v>
          </cell>
        </row>
      </sheetData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C126"/>
  <sheetViews>
    <sheetView tabSelected="1" view="pageBreakPreview" zoomScale="70" zoomScaleNormal="70" zoomScaleSheetLayoutView="70" workbookViewId="0"/>
  </sheetViews>
  <sheetFormatPr baseColWidth="10" defaultColWidth="11.5703125" defaultRowHeight="16.5" x14ac:dyDescent="0.3"/>
  <cols>
    <col min="1" max="1" width="11.7109375" style="3" customWidth="1"/>
    <col min="2" max="2" width="11.5703125" style="3"/>
    <col min="3" max="3" width="13.28515625" style="3" customWidth="1"/>
    <col min="4" max="4" width="12.42578125" style="3" customWidth="1"/>
    <col min="5" max="5" width="13.28515625" style="3" customWidth="1"/>
    <col min="6" max="6" width="13.140625" style="3" customWidth="1"/>
    <col min="7" max="7" width="13.28515625" style="3" customWidth="1"/>
    <col min="8" max="8" width="11.5703125" style="3"/>
    <col min="9" max="10" width="12.5703125" style="3" customWidth="1"/>
    <col min="11" max="11" width="13.7109375" style="3" customWidth="1"/>
    <col min="12" max="12" width="12.5703125" style="3" customWidth="1"/>
    <col min="13" max="13" width="14.7109375" style="3" customWidth="1"/>
    <col min="14" max="15" width="11.5703125" style="3"/>
    <col min="16" max="16" width="13" style="3" customWidth="1"/>
    <col min="17" max="17" width="13.140625" style="3" customWidth="1"/>
    <col min="18" max="20" width="11.5703125" style="3"/>
    <col min="21" max="21" width="14.85546875" style="3" customWidth="1"/>
    <col min="22" max="22" width="13.7109375" style="2" customWidth="1"/>
    <col min="23" max="23" width="4.140625" style="3" customWidth="1"/>
    <col min="24" max="16384" width="11.5703125" style="3"/>
  </cols>
  <sheetData>
    <row r="1" spans="1:22" ht="23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2" ht="5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</row>
    <row r="3" spans="1:22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6.5" customHeight="1" x14ac:dyDescent="0.3">
      <c r="A5" s="6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</row>
    <row r="6" spans="1:22" ht="15" customHeight="1" x14ac:dyDescent="0.3">
      <c r="A6" s="6"/>
      <c r="B6" s="7"/>
      <c r="C6" s="7"/>
      <c r="D6" s="7"/>
      <c r="E6" s="7"/>
      <c r="F6" s="7"/>
      <c r="G6" s="7"/>
      <c r="H6" s="7"/>
      <c r="I6" s="7"/>
      <c r="J6" s="9"/>
      <c r="K6" s="7"/>
      <c r="L6" s="7"/>
      <c r="M6" s="7"/>
      <c r="N6" s="7"/>
      <c r="O6" s="7"/>
      <c r="P6" s="7"/>
      <c r="Q6" s="8"/>
      <c r="R6" s="8"/>
      <c r="S6" s="8"/>
      <c r="T6" s="8"/>
      <c r="U6" s="8"/>
      <c r="V6" s="8"/>
    </row>
    <row r="7" spans="1:22" ht="20.25" customHeight="1" x14ac:dyDescent="0.3">
      <c r="A7" s="7" t="s">
        <v>2</v>
      </c>
      <c r="B7" s="6"/>
      <c r="C7" s="10"/>
      <c r="D7" s="11"/>
      <c r="E7" s="11"/>
      <c r="F7" s="11"/>
      <c r="G7" s="11"/>
      <c r="H7" s="10"/>
      <c r="I7" s="10"/>
      <c r="J7" s="10"/>
      <c r="K7" s="11"/>
      <c r="L7" s="11"/>
      <c r="M7" s="11"/>
      <c r="N7" s="11"/>
      <c r="O7" s="11"/>
      <c r="P7" s="10"/>
      <c r="Q7" s="12"/>
      <c r="R7" s="12"/>
      <c r="S7" s="12"/>
      <c r="T7" s="12"/>
      <c r="U7" s="12"/>
      <c r="V7" s="8"/>
    </row>
    <row r="8" spans="1:22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3"/>
      <c r="P8" s="13"/>
      <c r="Q8" s="13"/>
      <c r="R8" s="13"/>
      <c r="S8" s="13"/>
      <c r="T8" s="13"/>
      <c r="U8" s="2"/>
    </row>
    <row r="9" spans="1:22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"/>
    </row>
    <row r="10" spans="1:22" ht="22.5" x14ac:dyDescent="0.3">
      <c r="A10" s="15" t="s">
        <v>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  <c r="R10" s="16"/>
      <c r="S10" s="16"/>
      <c r="T10" s="16"/>
      <c r="U10" s="16"/>
      <c r="V10" s="16"/>
    </row>
    <row r="11" spans="1:2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"/>
    </row>
    <row r="12" spans="1:22" ht="19.5" customHeight="1" x14ac:dyDescent="0.3">
      <c r="A12" s="18" t="s">
        <v>4</v>
      </c>
      <c r="B12" s="19"/>
      <c r="C12" s="19"/>
      <c r="D12" s="19"/>
      <c r="E12" s="20"/>
      <c r="F12" s="21"/>
      <c r="G12" s="21"/>
      <c r="H12" s="21"/>
      <c r="I12" s="21"/>
      <c r="J12" s="21"/>
      <c r="L12" s="18" t="s">
        <v>5</v>
      </c>
      <c r="M12" s="19"/>
      <c r="N12" s="19"/>
      <c r="O12" s="19"/>
      <c r="P12" s="21"/>
      <c r="Q12" s="2"/>
      <c r="R12" s="2"/>
      <c r="S12" s="2"/>
      <c r="T12" s="2"/>
      <c r="U12" s="2"/>
    </row>
    <row r="13" spans="1:22" ht="47.25" x14ac:dyDescent="0.3">
      <c r="A13" s="22" t="s">
        <v>6</v>
      </c>
      <c r="B13" s="23"/>
      <c r="C13" s="23"/>
      <c r="D13" s="23"/>
      <c r="E13" s="20"/>
      <c r="F13" s="21"/>
      <c r="G13" s="21"/>
      <c r="H13" s="21"/>
      <c r="I13" s="21"/>
      <c r="J13" s="21"/>
      <c r="K13" s="2"/>
      <c r="L13" s="22" t="s">
        <v>7</v>
      </c>
      <c r="M13" s="23"/>
      <c r="N13" s="23"/>
      <c r="O13" s="23"/>
      <c r="P13" s="21"/>
      <c r="Q13" s="2"/>
      <c r="R13" s="2"/>
      <c r="S13" s="2"/>
      <c r="T13" s="2"/>
      <c r="U13" s="2"/>
    </row>
    <row r="14" spans="1:22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2"/>
      <c r="L14" s="13"/>
      <c r="M14" s="13"/>
      <c r="N14" s="13"/>
      <c r="O14" s="13"/>
      <c r="P14" s="24"/>
      <c r="Q14" s="2"/>
      <c r="R14" s="2"/>
      <c r="S14" s="2"/>
      <c r="T14" s="2"/>
      <c r="U14" s="2"/>
    </row>
    <row r="15" spans="1:22" ht="25.5" x14ac:dyDescent="0.3">
      <c r="A15" s="25" t="s">
        <v>8</v>
      </c>
      <c r="B15" s="25" t="s">
        <v>9</v>
      </c>
      <c r="C15" s="25" t="s">
        <v>10</v>
      </c>
      <c r="D15" s="26" t="s">
        <v>11</v>
      </c>
      <c r="E15" s="26" t="s">
        <v>12</v>
      </c>
      <c r="F15" s="13"/>
      <c r="G15" s="13"/>
      <c r="H15" s="13"/>
      <c r="I15" s="13"/>
      <c r="J15" s="13"/>
      <c r="K15" s="2"/>
      <c r="L15" s="27" t="s">
        <v>8</v>
      </c>
      <c r="M15" s="25" t="s">
        <v>9</v>
      </c>
      <c r="N15" s="25" t="s">
        <v>13</v>
      </c>
      <c r="O15" s="25" t="s">
        <v>14</v>
      </c>
      <c r="P15" s="24"/>
      <c r="Q15" s="2"/>
      <c r="R15" s="2"/>
      <c r="S15" s="2"/>
      <c r="T15" s="2"/>
      <c r="U15" s="2"/>
    </row>
    <row r="16" spans="1:22" x14ac:dyDescent="0.3">
      <c r="A16" s="28" t="s">
        <v>15</v>
      </c>
      <c r="B16" s="29">
        <f>+SUM(C16:E16)</f>
        <v>110</v>
      </c>
      <c r="C16" s="29">
        <v>94</v>
      </c>
      <c r="D16" s="30">
        <v>11</v>
      </c>
      <c r="E16" s="30">
        <v>5</v>
      </c>
      <c r="F16" s="13"/>
      <c r="G16" s="13"/>
      <c r="H16" s="13"/>
      <c r="I16" s="13"/>
      <c r="J16" s="13"/>
      <c r="K16" s="2"/>
      <c r="L16" s="28" t="s">
        <v>15</v>
      </c>
      <c r="M16" s="29">
        <f>+N16+O16</f>
        <v>110</v>
      </c>
      <c r="N16" s="29">
        <v>94</v>
      </c>
      <c r="O16" s="29">
        <v>16</v>
      </c>
      <c r="P16" s="24"/>
      <c r="Q16" s="2"/>
      <c r="R16" s="2"/>
      <c r="S16" s="2"/>
      <c r="T16" s="2"/>
      <c r="U16" s="2"/>
    </row>
    <row r="17" spans="1:20" s="2" customFormat="1" x14ac:dyDescent="0.3">
      <c r="A17" s="28" t="s">
        <v>16</v>
      </c>
      <c r="B17" s="29">
        <f t="shared" ref="B17:B27" si="0">+SUM(C17:E17)</f>
        <v>104</v>
      </c>
      <c r="C17" s="29">
        <v>100</v>
      </c>
      <c r="D17" s="30">
        <v>3</v>
      </c>
      <c r="E17" s="30">
        <v>1</v>
      </c>
      <c r="F17" s="13"/>
      <c r="G17" s="13"/>
      <c r="H17" s="13"/>
      <c r="I17" s="13"/>
      <c r="J17" s="13"/>
      <c r="L17" s="28" t="s">
        <v>16</v>
      </c>
      <c r="M17" s="29">
        <f t="shared" ref="M17:M27" si="1">+N17+O17</f>
        <v>104</v>
      </c>
      <c r="N17" s="29">
        <v>99</v>
      </c>
      <c r="O17" s="29">
        <v>5</v>
      </c>
      <c r="P17" s="24"/>
    </row>
    <row r="18" spans="1:20" s="2" customFormat="1" x14ac:dyDescent="0.3">
      <c r="A18" s="28" t="s">
        <v>17</v>
      </c>
      <c r="B18" s="29">
        <f t="shared" si="0"/>
        <v>120</v>
      </c>
      <c r="C18" s="29">
        <v>116</v>
      </c>
      <c r="D18" s="30">
        <v>4</v>
      </c>
      <c r="E18" s="30">
        <v>0</v>
      </c>
      <c r="F18" s="13"/>
      <c r="G18" s="13"/>
      <c r="H18" s="13"/>
      <c r="I18" s="13"/>
      <c r="J18" s="13"/>
      <c r="L18" s="28" t="s">
        <v>17</v>
      </c>
      <c r="M18" s="29">
        <f t="shared" si="1"/>
        <v>120</v>
      </c>
      <c r="N18" s="29">
        <v>105</v>
      </c>
      <c r="O18" s="29">
        <v>15</v>
      </c>
      <c r="P18" s="24"/>
    </row>
    <row r="19" spans="1:20" s="2" customFormat="1" x14ac:dyDescent="0.3">
      <c r="A19" s="28" t="s">
        <v>18</v>
      </c>
      <c r="B19" s="29">
        <f t="shared" si="0"/>
        <v>165</v>
      </c>
      <c r="C19" s="29">
        <v>149</v>
      </c>
      <c r="D19" s="30">
        <v>13</v>
      </c>
      <c r="E19" s="30">
        <v>3</v>
      </c>
      <c r="F19" s="13"/>
      <c r="G19" s="13"/>
      <c r="H19" s="13"/>
      <c r="I19" s="13"/>
      <c r="J19" s="13"/>
      <c r="L19" s="28" t="s">
        <v>18</v>
      </c>
      <c r="M19" s="29">
        <f t="shared" si="1"/>
        <v>165</v>
      </c>
      <c r="N19" s="29">
        <v>138</v>
      </c>
      <c r="O19" s="29">
        <v>27</v>
      </c>
      <c r="P19" s="24"/>
    </row>
    <row r="20" spans="1:20" s="2" customFormat="1" x14ac:dyDescent="0.3">
      <c r="A20" s="28" t="s">
        <v>19</v>
      </c>
      <c r="B20" s="29">
        <f t="shared" si="0"/>
        <v>129</v>
      </c>
      <c r="C20" s="29">
        <v>118</v>
      </c>
      <c r="D20" s="31">
        <v>10</v>
      </c>
      <c r="E20" s="31">
        <v>1</v>
      </c>
      <c r="F20" s="13"/>
      <c r="G20" s="13"/>
      <c r="H20" s="13"/>
      <c r="I20" s="13"/>
      <c r="J20" s="13"/>
      <c r="L20" s="28" t="s">
        <v>19</v>
      </c>
      <c r="M20" s="29">
        <f t="shared" si="1"/>
        <v>129</v>
      </c>
      <c r="N20" s="29">
        <v>117</v>
      </c>
      <c r="O20" s="29">
        <v>12</v>
      </c>
      <c r="P20" s="24"/>
    </row>
    <row r="21" spans="1:20" s="2" customFormat="1" x14ac:dyDescent="0.3">
      <c r="A21" s="28" t="s">
        <v>20</v>
      </c>
      <c r="B21" s="29">
        <f t="shared" si="0"/>
        <v>164</v>
      </c>
      <c r="C21" s="29">
        <v>151</v>
      </c>
      <c r="D21" s="31">
        <v>11</v>
      </c>
      <c r="E21" s="31">
        <v>2</v>
      </c>
      <c r="F21" s="13"/>
      <c r="G21" s="13"/>
      <c r="H21" s="13"/>
      <c r="I21" s="13"/>
      <c r="J21" s="13"/>
      <c r="L21" s="28" t="s">
        <v>20</v>
      </c>
      <c r="M21" s="29">
        <f t="shared" si="1"/>
        <v>164</v>
      </c>
      <c r="N21" s="29">
        <v>145</v>
      </c>
      <c r="O21" s="29">
        <v>19</v>
      </c>
      <c r="P21" s="24"/>
    </row>
    <row r="22" spans="1:20" s="2" customFormat="1" x14ac:dyDescent="0.3">
      <c r="A22" s="28" t="s">
        <v>21</v>
      </c>
      <c r="B22" s="29">
        <f t="shared" si="0"/>
        <v>158</v>
      </c>
      <c r="C22" s="29">
        <v>151</v>
      </c>
      <c r="D22" s="31">
        <v>7</v>
      </c>
      <c r="E22" s="31">
        <v>0</v>
      </c>
      <c r="F22" s="13"/>
      <c r="G22" s="13"/>
      <c r="H22" s="13"/>
      <c r="I22" s="13"/>
      <c r="J22" s="13"/>
      <c r="L22" s="28" t="s">
        <v>21</v>
      </c>
      <c r="M22" s="29">
        <f t="shared" si="1"/>
        <v>158</v>
      </c>
      <c r="N22" s="29">
        <v>142</v>
      </c>
      <c r="O22" s="29">
        <v>16</v>
      </c>
      <c r="P22" s="24"/>
    </row>
    <row r="23" spans="1:20" s="2" customFormat="1" x14ac:dyDescent="0.3">
      <c r="A23" s="28" t="s">
        <v>22</v>
      </c>
      <c r="B23" s="29">
        <f t="shared" si="0"/>
        <v>160</v>
      </c>
      <c r="C23" s="32">
        <v>143</v>
      </c>
      <c r="D23" s="31">
        <v>15</v>
      </c>
      <c r="E23" s="31">
        <v>2</v>
      </c>
      <c r="F23" s="13"/>
      <c r="G23" s="13"/>
      <c r="H23" s="13"/>
      <c r="I23" s="13"/>
      <c r="J23" s="13"/>
      <c r="L23" s="28" t="s">
        <v>22</v>
      </c>
      <c r="M23" s="29">
        <f t="shared" si="1"/>
        <v>160</v>
      </c>
      <c r="N23" s="29">
        <v>137</v>
      </c>
      <c r="O23" s="29">
        <v>23</v>
      </c>
      <c r="P23" s="24"/>
    </row>
    <row r="24" spans="1:20" s="2" customFormat="1" x14ac:dyDescent="0.3">
      <c r="A24" s="28" t="s">
        <v>23</v>
      </c>
      <c r="B24" s="29">
        <f t="shared" si="0"/>
        <v>118</v>
      </c>
      <c r="C24" s="32">
        <v>109</v>
      </c>
      <c r="D24" s="31">
        <v>7</v>
      </c>
      <c r="E24" s="31">
        <v>2</v>
      </c>
      <c r="F24" s="13"/>
      <c r="G24" s="13"/>
      <c r="H24" s="13"/>
      <c r="I24" s="13"/>
      <c r="J24" s="13"/>
      <c r="L24" s="28" t="s">
        <v>23</v>
      </c>
      <c r="M24" s="29">
        <f t="shared" si="1"/>
        <v>118</v>
      </c>
      <c r="N24" s="29">
        <v>96</v>
      </c>
      <c r="O24" s="29">
        <v>22</v>
      </c>
      <c r="P24" s="24"/>
    </row>
    <row r="25" spans="1:20" s="2" customFormat="1" x14ac:dyDescent="0.3">
      <c r="A25" s="28" t="s">
        <v>24</v>
      </c>
      <c r="B25" s="29">
        <f t="shared" si="0"/>
        <v>123</v>
      </c>
      <c r="C25" s="32">
        <v>114</v>
      </c>
      <c r="D25" s="31">
        <v>6</v>
      </c>
      <c r="E25" s="31">
        <v>3</v>
      </c>
      <c r="F25" s="13"/>
      <c r="G25" s="13"/>
      <c r="H25" s="13"/>
      <c r="I25" s="13"/>
      <c r="J25" s="13"/>
      <c r="L25" s="28" t="s">
        <v>24</v>
      </c>
      <c r="M25" s="29">
        <f t="shared" si="1"/>
        <v>123</v>
      </c>
      <c r="N25" s="29">
        <v>109</v>
      </c>
      <c r="O25" s="29">
        <v>14</v>
      </c>
      <c r="P25" s="24"/>
    </row>
    <row r="26" spans="1:20" s="2" customFormat="1" x14ac:dyDescent="0.3">
      <c r="A26" s="28" t="s">
        <v>25</v>
      </c>
      <c r="B26" s="29">
        <f t="shared" si="0"/>
        <v>0</v>
      </c>
      <c r="C26" s="32"/>
      <c r="D26" s="31"/>
      <c r="E26" s="31"/>
      <c r="F26" s="13"/>
      <c r="G26" s="13"/>
      <c r="H26" s="13"/>
      <c r="I26" s="13"/>
      <c r="J26" s="13"/>
      <c r="L26" s="28" t="s">
        <v>25</v>
      </c>
      <c r="M26" s="29">
        <f t="shared" si="1"/>
        <v>0</v>
      </c>
      <c r="N26" s="29"/>
      <c r="O26" s="29"/>
      <c r="P26" s="24"/>
    </row>
    <row r="27" spans="1:20" s="2" customFormat="1" x14ac:dyDescent="0.3">
      <c r="A27" s="28" t="s">
        <v>26</v>
      </c>
      <c r="B27" s="29">
        <f t="shared" si="0"/>
        <v>0</v>
      </c>
      <c r="C27" s="29"/>
      <c r="D27" s="30"/>
      <c r="E27" s="30"/>
      <c r="F27" s="13"/>
      <c r="G27" s="13"/>
      <c r="H27" s="13"/>
      <c r="I27" s="13"/>
      <c r="J27" s="13"/>
      <c r="L27" s="28" t="s">
        <v>26</v>
      </c>
      <c r="M27" s="29">
        <f t="shared" si="1"/>
        <v>0</v>
      </c>
      <c r="N27" s="29"/>
      <c r="O27" s="29"/>
      <c r="P27" s="24"/>
    </row>
    <row r="28" spans="1:20" s="2" customFormat="1" x14ac:dyDescent="0.3">
      <c r="A28" s="33" t="s">
        <v>27</v>
      </c>
      <c r="B28" s="34">
        <f>+SUM(B16:B27)</f>
        <v>1351</v>
      </c>
      <c r="C28" s="34">
        <f>+SUM(C16:C27)</f>
        <v>1245</v>
      </c>
      <c r="D28" s="34">
        <f>+SUM(D16:D27)</f>
        <v>87</v>
      </c>
      <c r="E28" s="34">
        <f>+SUM(E16:E27)</f>
        <v>19</v>
      </c>
      <c r="F28" s="13"/>
      <c r="G28" s="13"/>
      <c r="H28" s="13"/>
      <c r="I28" s="13"/>
      <c r="J28" s="13"/>
      <c r="L28" s="33" t="s">
        <v>27</v>
      </c>
      <c r="M28" s="34">
        <f>+SUM(M16:M27)</f>
        <v>1351</v>
      </c>
      <c r="N28" s="34">
        <f>+SUM(N16:N27)</f>
        <v>1182</v>
      </c>
      <c r="O28" s="34">
        <f>+SUM(O16:O27)</f>
        <v>169</v>
      </c>
      <c r="P28" s="24"/>
    </row>
    <row r="29" spans="1:20" s="2" customFormat="1" x14ac:dyDescent="0.3">
      <c r="A29" s="35" t="s">
        <v>28</v>
      </c>
      <c r="B29" s="36">
        <f>+B28/B28</f>
        <v>1</v>
      </c>
      <c r="C29" s="37">
        <f>+C28/B28</f>
        <v>0.92153960029607696</v>
      </c>
      <c r="D29" s="38">
        <f>+D28/B28</f>
        <v>6.4396743153219832E-2</v>
      </c>
      <c r="E29" s="38">
        <f>+E28/B28</f>
        <v>1.4063656550703183E-2</v>
      </c>
      <c r="F29" s="13"/>
      <c r="G29" s="13"/>
      <c r="H29" s="13"/>
      <c r="I29" s="13"/>
      <c r="J29" s="13"/>
      <c r="L29" s="35" t="s">
        <v>28</v>
      </c>
      <c r="M29" s="39">
        <f>+M28/M28</f>
        <v>1</v>
      </c>
      <c r="N29" s="39">
        <f>+N28/M28</f>
        <v>0.87490747594374541</v>
      </c>
      <c r="O29" s="39">
        <f>+O28/M28</f>
        <v>0.12509252405625462</v>
      </c>
      <c r="P29" s="24"/>
    </row>
    <row r="30" spans="1:20" s="2" customForma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20" s="2" customFormat="1" x14ac:dyDescent="0.3">
      <c r="A31" s="40" t="s">
        <v>29</v>
      </c>
      <c r="B31" s="41"/>
      <c r="C31" s="41"/>
      <c r="D31" s="41"/>
      <c r="E31" s="41"/>
      <c r="F31" s="41"/>
      <c r="G31" s="41"/>
      <c r="H31" s="41"/>
      <c r="I31" s="13"/>
      <c r="J31" s="13"/>
      <c r="K31" s="13"/>
      <c r="L31" s="13"/>
      <c r="M31" s="13"/>
      <c r="N31" s="13"/>
      <c r="O31" s="13"/>
      <c r="P31" s="42"/>
      <c r="Q31" s="42"/>
      <c r="R31" s="42"/>
      <c r="S31" s="42"/>
      <c r="T31" s="42"/>
    </row>
    <row r="32" spans="1:20" s="2" customFormat="1" ht="31.5" x14ac:dyDescent="0.3">
      <c r="A32" s="22" t="s">
        <v>30</v>
      </c>
      <c r="B32" s="43"/>
      <c r="C32" s="43"/>
      <c r="D32" s="43"/>
      <c r="E32" s="43"/>
      <c r="F32" s="43"/>
      <c r="G32" s="43"/>
      <c r="H32" s="44"/>
      <c r="I32" s="45"/>
      <c r="J32" s="46"/>
      <c r="K32" s="46"/>
      <c r="L32" s="46"/>
      <c r="M32" s="46"/>
      <c r="N32" s="46"/>
      <c r="O32" s="24"/>
      <c r="P32" s="42"/>
      <c r="Q32" s="42"/>
      <c r="R32" s="42"/>
      <c r="S32" s="42"/>
      <c r="T32" s="42"/>
    </row>
    <row r="33" spans="1:22" x14ac:dyDescent="0.3">
      <c r="A33" s="22"/>
      <c r="B33" s="43"/>
      <c r="C33" s="43"/>
      <c r="D33" s="43"/>
      <c r="E33" s="43"/>
      <c r="F33" s="43"/>
      <c r="G33" s="43"/>
      <c r="H33" s="44"/>
      <c r="I33" s="45"/>
      <c r="J33" s="46"/>
      <c r="K33" s="46"/>
      <c r="L33" s="46"/>
      <c r="M33" s="46"/>
      <c r="N33" s="46"/>
      <c r="O33" s="24"/>
      <c r="P33" s="42"/>
      <c r="Q33" s="42"/>
      <c r="R33" s="42"/>
      <c r="S33" s="42"/>
      <c r="T33" s="42"/>
      <c r="U33" s="2"/>
    </row>
    <row r="34" spans="1:22" ht="43.9" customHeight="1" x14ac:dyDescent="0.3">
      <c r="A34" s="47" t="s">
        <v>8</v>
      </c>
      <c r="B34" s="47" t="s">
        <v>9</v>
      </c>
      <c r="C34" s="47" t="s">
        <v>31</v>
      </c>
      <c r="D34" s="47"/>
      <c r="E34" s="47" t="s">
        <v>32</v>
      </c>
      <c r="F34" s="47"/>
      <c r="G34" s="47" t="s">
        <v>33</v>
      </c>
      <c r="H34" s="47"/>
      <c r="I34" s="48"/>
      <c r="J34" s="49"/>
      <c r="K34" s="49"/>
      <c r="L34" s="50"/>
      <c r="M34" s="50"/>
      <c r="N34" s="50"/>
      <c r="O34" s="50"/>
      <c r="P34" s="51"/>
      <c r="Q34" s="51"/>
      <c r="R34" s="51"/>
      <c r="S34" s="52"/>
      <c r="T34" s="52"/>
      <c r="U34" s="2"/>
    </row>
    <row r="35" spans="1:22" ht="67.150000000000006" customHeight="1" x14ac:dyDescent="0.3">
      <c r="A35" s="47"/>
      <c r="B35" s="47" t="s">
        <v>34</v>
      </c>
      <c r="C35" s="53" t="s">
        <v>35</v>
      </c>
      <c r="D35" s="53" t="s">
        <v>36</v>
      </c>
      <c r="E35" s="53" t="s">
        <v>35</v>
      </c>
      <c r="F35" s="53" t="s">
        <v>36</v>
      </c>
      <c r="G35" s="53" t="s">
        <v>35</v>
      </c>
      <c r="H35" s="53" t="s">
        <v>36</v>
      </c>
      <c r="I35" s="49"/>
      <c r="J35" s="49"/>
      <c r="K35" s="54" t="s">
        <v>37</v>
      </c>
      <c r="L35" s="55">
        <f>+C48+D48</f>
        <v>414</v>
      </c>
      <c r="M35" s="56" t="s">
        <v>38</v>
      </c>
      <c r="N35" s="57">
        <f>+L35/B48</f>
        <v>0.30643967431532199</v>
      </c>
      <c r="O35" s="49"/>
      <c r="P35" s="58"/>
      <c r="Q35" s="59"/>
      <c r="R35" s="59"/>
      <c r="S35" s="60"/>
      <c r="T35" s="58"/>
      <c r="U35" s="2"/>
    </row>
    <row r="36" spans="1:22" ht="15" customHeight="1" x14ac:dyDescent="0.3">
      <c r="A36" s="28" t="s">
        <v>15</v>
      </c>
      <c r="B36" s="29">
        <f>+SUM(C36:H36)</f>
        <v>110</v>
      </c>
      <c r="C36" s="29">
        <v>25</v>
      </c>
      <c r="D36" s="29">
        <v>11</v>
      </c>
      <c r="E36" s="29">
        <v>71</v>
      </c>
      <c r="F36" s="29">
        <v>0</v>
      </c>
      <c r="G36" s="29">
        <v>3</v>
      </c>
      <c r="H36" s="29">
        <v>0</v>
      </c>
      <c r="I36" s="49"/>
      <c r="J36" s="49"/>
      <c r="K36" s="49"/>
      <c r="L36" s="49"/>
      <c r="M36" s="49"/>
      <c r="N36" s="49"/>
      <c r="O36" s="49"/>
      <c r="P36" s="61"/>
      <c r="Q36" s="62"/>
      <c r="R36" s="62"/>
      <c r="S36" s="62"/>
      <c r="T36" s="62"/>
      <c r="U36" s="63"/>
    </row>
    <row r="37" spans="1:22" x14ac:dyDescent="0.3">
      <c r="A37" s="28" t="s">
        <v>16</v>
      </c>
      <c r="B37" s="29">
        <f t="shared" ref="B37:B47" si="2">+SUM(C37:H37)</f>
        <v>104</v>
      </c>
      <c r="C37" s="29">
        <v>17</v>
      </c>
      <c r="D37" s="29">
        <v>13</v>
      </c>
      <c r="E37" s="29">
        <v>68</v>
      </c>
      <c r="F37" s="29">
        <v>2</v>
      </c>
      <c r="G37" s="29">
        <v>3</v>
      </c>
      <c r="H37" s="29">
        <v>1</v>
      </c>
      <c r="I37" s="49"/>
      <c r="J37" s="49"/>
      <c r="K37" s="49"/>
      <c r="L37" s="49"/>
      <c r="M37" s="49"/>
      <c r="N37" s="49"/>
      <c r="O37" s="49"/>
      <c r="P37" s="61"/>
      <c r="Q37" s="62"/>
      <c r="R37" s="62"/>
      <c r="S37" s="62"/>
      <c r="T37" s="62"/>
      <c r="U37" s="63"/>
    </row>
    <row r="38" spans="1:22" ht="14.45" customHeight="1" x14ac:dyDescent="0.3">
      <c r="A38" s="28" t="s">
        <v>17</v>
      </c>
      <c r="B38" s="29">
        <f t="shared" si="2"/>
        <v>120</v>
      </c>
      <c r="C38" s="29">
        <v>28</v>
      </c>
      <c r="D38" s="29">
        <v>7</v>
      </c>
      <c r="E38" s="29">
        <v>78</v>
      </c>
      <c r="F38" s="29">
        <v>5</v>
      </c>
      <c r="G38" s="29">
        <v>2</v>
      </c>
      <c r="H38" s="29">
        <v>0</v>
      </c>
      <c r="I38" s="49"/>
      <c r="J38" s="49"/>
      <c r="K38" s="49"/>
      <c r="L38" s="49"/>
      <c r="M38" s="49"/>
      <c r="N38" s="49"/>
      <c r="O38" s="49"/>
      <c r="P38" s="61"/>
      <c r="Q38" s="62"/>
      <c r="R38" s="62"/>
      <c r="S38" s="62"/>
      <c r="T38" s="62"/>
      <c r="U38" s="63"/>
      <c r="V38" s="64"/>
    </row>
    <row r="39" spans="1:22" ht="14.45" customHeight="1" x14ac:dyDescent="0.3">
      <c r="A39" s="28" t="s">
        <v>18</v>
      </c>
      <c r="B39" s="29">
        <f t="shared" si="2"/>
        <v>165</v>
      </c>
      <c r="C39" s="29">
        <v>37</v>
      </c>
      <c r="D39" s="29">
        <v>19</v>
      </c>
      <c r="E39" s="29">
        <v>103</v>
      </c>
      <c r="F39" s="29">
        <v>3</v>
      </c>
      <c r="G39" s="29">
        <v>3</v>
      </c>
      <c r="H39" s="29">
        <v>0</v>
      </c>
      <c r="I39" s="49"/>
      <c r="J39" s="49"/>
      <c r="K39" s="49"/>
      <c r="L39" s="49"/>
      <c r="M39" s="49"/>
      <c r="N39" s="49"/>
      <c r="O39" s="49"/>
      <c r="P39" s="61"/>
      <c r="Q39" s="62"/>
      <c r="R39" s="62"/>
      <c r="S39" s="62"/>
      <c r="T39" s="62"/>
      <c r="U39" s="63"/>
    </row>
    <row r="40" spans="1:22" ht="14.45" customHeight="1" x14ac:dyDescent="0.3">
      <c r="A40" s="28" t="s">
        <v>19</v>
      </c>
      <c r="B40" s="29">
        <f t="shared" si="2"/>
        <v>129</v>
      </c>
      <c r="C40" s="29">
        <v>25</v>
      </c>
      <c r="D40" s="29">
        <v>12</v>
      </c>
      <c r="E40" s="29">
        <v>86</v>
      </c>
      <c r="F40" s="29">
        <v>5</v>
      </c>
      <c r="G40" s="29">
        <v>1</v>
      </c>
      <c r="H40" s="29">
        <v>0</v>
      </c>
      <c r="I40" s="49"/>
      <c r="J40" s="49"/>
      <c r="K40" s="49"/>
      <c r="L40" s="49"/>
      <c r="M40" s="49"/>
      <c r="N40" s="49"/>
      <c r="O40" s="49"/>
      <c r="P40" s="61"/>
      <c r="Q40" s="62"/>
      <c r="R40" s="62"/>
      <c r="S40" s="62"/>
      <c r="T40" s="62"/>
      <c r="U40" s="63"/>
    </row>
    <row r="41" spans="1:22" ht="18.75" x14ac:dyDescent="0.3">
      <c r="A41" s="28" t="s">
        <v>20</v>
      </c>
      <c r="B41" s="29">
        <f t="shared" si="2"/>
        <v>164</v>
      </c>
      <c r="C41" s="29">
        <v>41</v>
      </c>
      <c r="D41" s="29">
        <v>14</v>
      </c>
      <c r="E41" s="29">
        <v>100</v>
      </c>
      <c r="F41" s="29">
        <v>5</v>
      </c>
      <c r="G41" s="29">
        <v>3</v>
      </c>
      <c r="H41" s="29">
        <v>1</v>
      </c>
      <c r="I41" s="49"/>
      <c r="J41" s="49"/>
      <c r="K41" s="54" t="s">
        <v>37</v>
      </c>
      <c r="L41" s="55">
        <f>+E48+F48</f>
        <v>899</v>
      </c>
      <c r="M41" s="54" t="s">
        <v>38</v>
      </c>
      <c r="N41" s="57">
        <f>+L41/B48</f>
        <v>0.6654330125832717</v>
      </c>
      <c r="O41" s="49"/>
      <c r="P41" s="61"/>
      <c r="Q41" s="62"/>
      <c r="R41" s="62"/>
      <c r="S41" s="62"/>
      <c r="T41" s="62"/>
      <c r="U41" s="63"/>
    </row>
    <row r="42" spans="1:22" x14ac:dyDescent="0.3">
      <c r="A42" s="28" t="s">
        <v>21</v>
      </c>
      <c r="B42" s="29">
        <f t="shared" si="2"/>
        <v>158</v>
      </c>
      <c r="C42" s="29">
        <v>35</v>
      </c>
      <c r="D42" s="29">
        <v>9</v>
      </c>
      <c r="E42" s="29">
        <v>109</v>
      </c>
      <c r="F42" s="29">
        <v>1</v>
      </c>
      <c r="G42" s="29">
        <v>4</v>
      </c>
      <c r="H42" s="29">
        <v>0</v>
      </c>
      <c r="I42" s="49"/>
      <c r="J42" s="49"/>
      <c r="K42" s="49"/>
      <c r="L42" s="49"/>
      <c r="M42" s="49"/>
      <c r="N42" s="49"/>
      <c r="O42" s="49"/>
      <c r="P42" s="61"/>
      <c r="Q42" s="62"/>
      <c r="R42" s="62"/>
      <c r="S42" s="62"/>
      <c r="T42" s="62"/>
      <c r="U42" s="63"/>
    </row>
    <row r="43" spans="1:22" ht="14.45" customHeight="1" x14ac:dyDescent="0.3">
      <c r="A43" s="28" t="s">
        <v>22</v>
      </c>
      <c r="B43" s="29">
        <f t="shared" si="2"/>
        <v>160</v>
      </c>
      <c r="C43" s="29">
        <v>27</v>
      </c>
      <c r="D43" s="29">
        <v>15</v>
      </c>
      <c r="E43" s="29">
        <v>103</v>
      </c>
      <c r="F43" s="29">
        <v>2</v>
      </c>
      <c r="G43" s="29">
        <v>13</v>
      </c>
      <c r="H43" s="29">
        <v>0</v>
      </c>
      <c r="I43" s="49"/>
      <c r="J43" s="49"/>
      <c r="K43" s="49"/>
      <c r="L43" s="49"/>
      <c r="M43" s="49"/>
      <c r="N43" s="49"/>
      <c r="O43" s="49"/>
      <c r="P43" s="61"/>
      <c r="Q43" s="62"/>
      <c r="R43" s="62"/>
      <c r="S43" s="62"/>
      <c r="T43" s="62"/>
      <c r="U43" s="63"/>
    </row>
    <row r="44" spans="1:22" ht="14.45" customHeight="1" x14ac:dyDescent="0.3">
      <c r="A44" s="28" t="s">
        <v>23</v>
      </c>
      <c r="B44" s="29">
        <f t="shared" si="2"/>
        <v>118</v>
      </c>
      <c r="C44" s="29">
        <v>40</v>
      </c>
      <c r="D44" s="29">
        <v>8</v>
      </c>
      <c r="E44" s="29">
        <v>67</v>
      </c>
      <c r="F44" s="29">
        <v>3</v>
      </c>
      <c r="G44" s="29">
        <v>0</v>
      </c>
      <c r="H44" s="29">
        <v>0</v>
      </c>
      <c r="I44" s="49"/>
      <c r="J44" s="49"/>
      <c r="K44" s="49"/>
      <c r="L44" s="49"/>
      <c r="M44" s="49"/>
      <c r="N44" s="49"/>
      <c r="O44" s="49"/>
      <c r="P44" s="61"/>
      <c r="Q44" s="62"/>
      <c r="R44" s="62"/>
      <c r="S44" s="62"/>
      <c r="T44" s="62"/>
      <c r="U44" s="63"/>
    </row>
    <row r="45" spans="1:22" ht="14.45" customHeight="1" x14ac:dyDescent="0.3">
      <c r="A45" s="28" t="s">
        <v>24</v>
      </c>
      <c r="B45" s="29">
        <f t="shared" si="2"/>
        <v>123</v>
      </c>
      <c r="C45" s="29">
        <v>16</v>
      </c>
      <c r="D45" s="29">
        <v>15</v>
      </c>
      <c r="E45" s="29">
        <v>86</v>
      </c>
      <c r="F45" s="29">
        <v>2</v>
      </c>
      <c r="G45" s="29">
        <v>4</v>
      </c>
      <c r="H45" s="29">
        <v>0</v>
      </c>
      <c r="I45" s="49"/>
      <c r="J45" s="49"/>
      <c r="K45" s="49"/>
      <c r="L45" s="49"/>
      <c r="M45" s="49"/>
      <c r="N45" s="49"/>
      <c r="O45" s="49"/>
      <c r="P45" s="61"/>
      <c r="Q45" s="62"/>
      <c r="R45" s="62"/>
      <c r="S45" s="62"/>
      <c r="T45" s="62"/>
      <c r="U45" s="63"/>
    </row>
    <row r="46" spans="1:22" x14ac:dyDescent="0.3">
      <c r="A46" s="28" t="s">
        <v>25</v>
      </c>
      <c r="B46" s="29">
        <f t="shared" si="2"/>
        <v>0</v>
      </c>
      <c r="C46" s="29"/>
      <c r="D46" s="29"/>
      <c r="E46" s="29"/>
      <c r="F46" s="29"/>
      <c r="G46" s="29"/>
      <c r="H46" s="29"/>
      <c r="I46" s="49"/>
      <c r="J46" s="49"/>
      <c r="K46" s="49"/>
      <c r="L46" s="49"/>
      <c r="M46" s="49"/>
      <c r="N46" s="49"/>
      <c r="O46" s="49"/>
      <c r="P46" s="61"/>
      <c r="Q46" s="62"/>
      <c r="R46" s="62"/>
      <c r="S46" s="62"/>
      <c r="T46" s="62"/>
      <c r="U46" s="63"/>
    </row>
    <row r="47" spans="1:22" x14ac:dyDescent="0.3">
      <c r="A47" s="28" t="s">
        <v>26</v>
      </c>
      <c r="B47" s="29">
        <f t="shared" si="2"/>
        <v>0</v>
      </c>
      <c r="C47" s="29"/>
      <c r="D47" s="29"/>
      <c r="E47" s="29"/>
      <c r="F47" s="29"/>
      <c r="G47" s="29"/>
      <c r="H47" s="29"/>
      <c r="I47" s="49"/>
      <c r="J47" s="49"/>
      <c r="K47" s="2"/>
      <c r="L47" s="2"/>
      <c r="M47" s="2"/>
      <c r="N47" s="2"/>
      <c r="O47" s="49"/>
      <c r="P47" s="61"/>
      <c r="Q47" s="62"/>
      <c r="R47" s="62"/>
      <c r="S47" s="62"/>
      <c r="T47" s="62"/>
      <c r="U47" s="63"/>
    </row>
    <row r="48" spans="1:22" ht="18.75" x14ac:dyDescent="0.3">
      <c r="A48" s="33" t="s">
        <v>27</v>
      </c>
      <c r="B48" s="34">
        <f>+SUM(B36:B47)</f>
        <v>1351</v>
      </c>
      <c r="C48" s="34">
        <f t="shared" ref="C48:H48" si="3">+SUM(C36:C47)</f>
        <v>291</v>
      </c>
      <c r="D48" s="34">
        <f t="shared" si="3"/>
        <v>123</v>
      </c>
      <c r="E48" s="34">
        <f t="shared" si="3"/>
        <v>871</v>
      </c>
      <c r="F48" s="34">
        <f t="shared" si="3"/>
        <v>28</v>
      </c>
      <c r="G48" s="34">
        <f t="shared" si="3"/>
        <v>36</v>
      </c>
      <c r="H48" s="34">
        <f t="shared" si="3"/>
        <v>2</v>
      </c>
      <c r="I48" s="49"/>
      <c r="J48" s="49"/>
      <c r="K48" s="54" t="s">
        <v>37</v>
      </c>
      <c r="L48" s="55">
        <f>+G48+H48</f>
        <v>38</v>
      </c>
      <c r="M48" s="54" t="s">
        <v>38</v>
      </c>
      <c r="N48" s="57">
        <f>+L48/B48</f>
        <v>2.8127313101406367E-2</v>
      </c>
      <c r="O48" s="49"/>
      <c r="P48" s="65"/>
      <c r="Q48" s="66"/>
      <c r="R48" s="66"/>
      <c r="S48" s="66"/>
      <c r="T48" s="66"/>
      <c r="U48" s="2"/>
    </row>
    <row r="49" spans="1:22" s="2" customFormat="1" ht="18.75" x14ac:dyDescent="0.3">
      <c r="A49" s="65"/>
      <c r="B49" s="66"/>
      <c r="C49" s="66"/>
      <c r="D49" s="66"/>
      <c r="E49" s="66"/>
      <c r="F49" s="66"/>
      <c r="G49" s="66"/>
      <c r="H49" s="66"/>
      <c r="I49" s="49"/>
      <c r="J49" s="49"/>
      <c r="K49" s="54"/>
      <c r="L49" s="55"/>
      <c r="M49" s="54"/>
      <c r="N49" s="57"/>
      <c r="O49" s="49"/>
      <c r="P49" s="65"/>
      <c r="Q49" s="66"/>
      <c r="R49" s="66"/>
      <c r="S49" s="66"/>
      <c r="T49" s="66"/>
    </row>
    <row r="50" spans="1:22" s="2" customFormat="1" ht="18.75" x14ac:dyDescent="0.3">
      <c r="A50" s="67" t="s">
        <v>39</v>
      </c>
      <c r="B50" s="66"/>
      <c r="C50" s="66"/>
      <c r="D50" s="66"/>
      <c r="E50" s="66"/>
      <c r="F50" s="66"/>
      <c r="G50" s="66"/>
      <c r="H50" s="66"/>
      <c r="I50" s="49"/>
      <c r="J50" s="49"/>
      <c r="K50" s="54"/>
      <c r="L50" s="55"/>
      <c r="M50" s="54"/>
      <c r="N50" s="57"/>
      <c r="O50" s="49"/>
      <c r="P50" s="65"/>
      <c r="Q50" s="66"/>
      <c r="R50" s="66"/>
      <c r="S50" s="66"/>
      <c r="T50" s="66"/>
    </row>
    <row r="51" spans="1:22" ht="17.25" customHeight="1" x14ac:dyDescent="0.3">
      <c r="A51" s="68" t="s">
        <v>40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</row>
    <row r="52" spans="1:22" ht="16.5" customHeight="1" x14ac:dyDescent="0.3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</row>
    <row r="53" spans="1:22" ht="16.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2"/>
    </row>
    <row r="54" spans="1:22" ht="18.75" x14ac:dyDescent="0.3">
      <c r="A54" s="18" t="s">
        <v>41</v>
      </c>
      <c r="B54" s="19"/>
      <c r="C54" s="19"/>
      <c r="D54" s="19"/>
      <c r="E54" s="69"/>
      <c r="F54" s="69"/>
      <c r="G54" s="1"/>
      <c r="H54" s="1"/>
      <c r="I54" s="1"/>
      <c r="J54" s="1"/>
      <c r="L54" s="18" t="s">
        <v>42</v>
      </c>
      <c r="M54" s="19"/>
      <c r="N54" s="19"/>
      <c r="O54" s="69"/>
      <c r="P54" s="69"/>
      <c r="Q54" s="69"/>
      <c r="R54" s="69"/>
      <c r="S54" s="69"/>
      <c r="T54" s="69"/>
      <c r="U54" s="70"/>
      <c r="V54" s="70"/>
    </row>
    <row r="55" spans="1:22" ht="48.75" customHeight="1" x14ac:dyDescent="0.3">
      <c r="A55" s="22" t="s">
        <v>43</v>
      </c>
      <c r="B55" s="23"/>
      <c r="C55" s="23"/>
      <c r="D55" s="23"/>
      <c r="E55" s="69"/>
      <c r="F55" s="69"/>
      <c r="G55" s="1"/>
      <c r="H55" s="1"/>
      <c r="I55" s="1"/>
      <c r="J55" s="1"/>
      <c r="K55" s="2"/>
      <c r="L55" s="22" t="s">
        <v>44</v>
      </c>
      <c r="M55" s="23"/>
      <c r="N55" s="23"/>
      <c r="O55" s="71"/>
      <c r="P55" s="71"/>
      <c r="Q55" s="71"/>
      <c r="R55" s="71"/>
      <c r="S55" s="71"/>
      <c r="T55" s="71"/>
      <c r="U55" s="72"/>
      <c r="V55" s="72"/>
    </row>
    <row r="56" spans="1:22" ht="18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2"/>
      <c r="L56" s="1"/>
      <c r="M56" s="1"/>
      <c r="N56" s="1"/>
      <c r="O56" s="1"/>
      <c r="P56" s="73"/>
      <c r="Q56" s="1"/>
      <c r="R56" s="2"/>
      <c r="S56" s="2"/>
      <c r="T56" s="2"/>
      <c r="U56" s="2"/>
    </row>
    <row r="57" spans="1:22" ht="27" x14ac:dyDescent="0.3">
      <c r="A57" s="25" t="s">
        <v>8</v>
      </c>
      <c r="B57" s="25" t="s">
        <v>9</v>
      </c>
      <c r="C57" s="53" t="s">
        <v>45</v>
      </c>
      <c r="D57" s="53" t="s">
        <v>46</v>
      </c>
      <c r="E57" s="53" t="s">
        <v>47</v>
      </c>
      <c r="F57" s="53" t="s">
        <v>36</v>
      </c>
      <c r="G57" s="1"/>
      <c r="H57" s="1"/>
      <c r="I57" s="1"/>
      <c r="J57" s="1"/>
      <c r="K57" s="2"/>
      <c r="L57" s="25" t="s">
        <v>8</v>
      </c>
      <c r="M57" s="53" t="s">
        <v>48</v>
      </c>
      <c r="N57" s="53" t="s">
        <v>49</v>
      </c>
      <c r="O57" s="53" t="s">
        <v>50</v>
      </c>
      <c r="P57" s="53" t="s">
        <v>51</v>
      </c>
      <c r="Q57" s="53" t="s">
        <v>52</v>
      </c>
      <c r="R57" s="53" t="s">
        <v>53</v>
      </c>
      <c r="S57" s="53" t="s">
        <v>54</v>
      </c>
      <c r="T57" s="53" t="s">
        <v>55</v>
      </c>
      <c r="U57" s="53" t="s">
        <v>56</v>
      </c>
      <c r="V57" s="53" t="s">
        <v>57</v>
      </c>
    </row>
    <row r="58" spans="1:22" x14ac:dyDescent="0.3">
      <c r="A58" s="28" t="s">
        <v>15</v>
      </c>
      <c r="B58" s="29">
        <f>+SUM(C58:F58)</f>
        <v>110</v>
      </c>
      <c r="C58" s="29">
        <v>13</v>
      </c>
      <c r="D58" s="29">
        <v>45</v>
      </c>
      <c r="E58" s="29">
        <v>41</v>
      </c>
      <c r="F58" s="29">
        <v>11</v>
      </c>
      <c r="G58" s="1"/>
      <c r="H58" s="1"/>
      <c r="I58" s="1"/>
      <c r="J58" s="1"/>
      <c r="K58" s="2"/>
      <c r="L58" s="28" t="s">
        <v>15</v>
      </c>
      <c r="M58" s="29">
        <v>25</v>
      </c>
      <c r="N58" s="29">
        <v>12</v>
      </c>
      <c r="O58" s="29">
        <v>37</v>
      </c>
      <c r="P58" s="29">
        <v>39</v>
      </c>
      <c r="Q58" s="29">
        <v>6</v>
      </c>
      <c r="R58" s="29">
        <v>17</v>
      </c>
      <c r="S58" s="29">
        <v>24</v>
      </c>
      <c r="T58" s="29">
        <v>4</v>
      </c>
      <c r="U58" s="29">
        <v>3</v>
      </c>
      <c r="V58" s="29">
        <v>3</v>
      </c>
    </row>
    <row r="59" spans="1:22" x14ac:dyDescent="0.3">
      <c r="A59" s="28" t="s">
        <v>16</v>
      </c>
      <c r="B59" s="29">
        <f t="shared" ref="B59:B69" si="4">+SUM(C59:F59)</f>
        <v>104</v>
      </c>
      <c r="C59" s="29">
        <v>3</v>
      </c>
      <c r="D59" s="29">
        <v>48</v>
      </c>
      <c r="E59" s="29">
        <v>37</v>
      </c>
      <c r="F59" s="29">
        <v>16</v>
      </c>
      <c r="G59" s="1"/>
      <c r="H59" s="1"/>
      <c r="I59" s="1"/>
      <c r="J59" s="1"/>
      <c r="K59" s="2"/>
      <c r="L59" s="28" t="s">
        <v>16</v>
      </c>
      <c r="M59" s="29">
        <v>29</v>
      </c>
      <c r="N59" s="29">
        <v>7</v>
      </c>
      <c r="O59" s="29">
        <v>34</v>
      </c>
      <c r="P59" s="29">
        <v>60</v>
      </c>
      <c r="Q59" s="29">
        <v>9</v>
      </c>
      <c r="R59" s="29">
        <v>18</v>
      </c>
      <c r="S59" s="29">
        <v>14</v>
      </c>
      <c r="T59" s="29">
        <v>6</v>
      </c>
      <c r="U59" s="29">
        <v>4</v>
      </c>
      <c r="V59" s="29">
        <v>11</v>
      </c>
    </row>
    <row r="60" spans="1:22" x14ac:dyDescent="0.3">
      <c r="A60" s="28" t="s">
        <v>17</v>
      </c>
      <c r="B60" s="29">
        <f t="shared" si="4"/>
        <v>120</v>
      </c>
      <c r="C60" s="29">
        <v>18</v>
      </c>
      <c r="D60" s="29">
        <v>49</v>
      </c>
      <c r="E60" s="29">
        <v>41</v>
      </c>
      <c r="F60" s="29">
        <v>12</v>
      </c>
      <c r="G60" s="1"/>
      <c r="H60" s="1"/>
      <c r="I60" s="1"/>
      <c r="J60" s="1"/>
      <c r="K60" s="2"/>
      <c r="L60" s="28" t="s">
        <v>17</v>
      </c>
      <c r="M60" s="29">
        <v>29</v>
      </c>
      <c r="N60" s="29">
        <v>12</v>
      </c>
      <c r="O60" s="29">
        <v>40</v>
      </c>
      <c r="P60" s="29">
        <v>40</v>
      </c>
      <c r="Q60" s="29">
        <v>10</v>
      </c>
      <c r="R60" s="29">
        <v>17</v>
      </c>
      <c r="S60" s="29">
        <v>25</v>
      </c>
      <c r="T60" s="29">
        <v>4</v>
      </c>
      <c r="U60" s="29">
        <v>9</v>
      </c>
      <c r="V60" s="29">
        <v>10</v>
      </c>
    </row>
    <row r="61" spans="1:22" x14ac:dyDescent="0.3">
      <c r="A61" s="28" t="s">
        <v>18</v>
      </c>
      <c r="B61" s="29">
        <f t="shared" si="4"/>
        <v>165</v>
      </c>
      <c r="C61" s="29">
        <v>10</v>
      </c>
      <c r="D61" s="29">
        <v>63</v>
      </c>
      <c r="E61" s="29">
        <v>70</v>
      </c>
      <c r="F61" s="29">
        <v>22</v>
      </c>
      <c r="G61" s="1"/>
      <c r="H61" s="1"/>
      <c r="I61" s="1"/>
      <c r="J61" s="1"/>
      <c r="K61" s="2"/>
      <c r="L61" s="28" t="s">
        <v>18</v>
      </c>
      <c r="M61" s="29">
        <v>50</v>
      </c>
      <c r="N61" s="29">
        <v>8</v>
      </c>
      <c r="O61" s="29">
        <v>39</v>
      </c>
      <c r="P61" s="29">
        <v>67</v>
      </c>
      <c r="Q61" s="29">
        <v>14</v>
      </c>
      <c r="R61" s="29">
        <v>23</v>
      </c>
      <c r="S61" s="29">
        <v>26</v>
      </c>
      <c r="T61" s="29">
        <v>29</v>
      </c>
      <c r="U61" s="29">
        <v>4</v>
      </c>
      <c r="V61" s="29">
        <v>13</v>
      </c>
    </row>
    <row r="62" spans="1:22" x14ac:dyDescent="0.3">
      <c r="A62" s="28" t="s">
        <v>19</v>
      </c>
      <c r="B62" s="29">
        <f t="shared" si="4"/>
        <v>129</v>
      </c>
      <c r="C62" s="29">
        <v>11</v>
      </c>
      <c r="D62" s="29">
        <v>54</v>
      </c>
      <c r="E62" s="29">
        <v>47</v>
      </c>
      <c r="F62" s="29">
        <v>17</v>
      </c>
      <c r="G62" s="1"/>
      <c r="H62" s="1"/>
      <c r="I62" s="1"/>
      <c r="J62" s="1"/>
      <c r="K62" s="2"/>
      <c r="L62" s="28" t="s">
        <v>19</v>
      </c>
      <c r="M62" s="29">
        <v>34</v>
      </c>
      <c r="N62" s="29">
        <v>7</v>
      </c>
      <c r="O62" s="29">
        <v>33</v>
      </c>
      <c r="P62" s="29">
        <v>32</v>
      </c>
      <c r="Q62" s="29">
        <v>4</v>
      </c>
      <c r="R62" s="29">
        <v>18</v>
      </c>
      <c r="S62" s="29">
        <v>26</v>
      </c>
      <c r="T62" s="29">
        <v>21</v>
      </c>
      <c r="U62" s="29">
        <v>4</v>
      </c>
      <c r="V62" s="29">
        <v>7</v>
      </c>
    </row>
    <row r="63" spans="1:22" x14ac:dyDescent="0.3">
      <c r="A63" s="28" t="s">
        <v>20</v>
      </c>
      <c r="B63" s="29">
        <f t="shared" si="4"/>
        <v>164</v>
      </c>
      <c r="C63" s="29">
        <v>9</v>
      </c>
      <c r="D63" s="29">
        <v>67</v>
      </c>
      <c r="E63" s="29">
        <v>68</v>
      </c>
      <c r="F63" s="29">
        <v>20</v>
      </c>
      <c r="G63" s="1"/>
      <c r="H63" s="1"/>
      <c r="I63" s="1"/>
      <c r="J63" s="1"/>
      <c r="K63" s="2"/>
      <c r="L63" s="28" t="s">
        <v>20</v>
      </c>
      <c r="M63" s="29">
        <v>45</v>
      </c>
      <c r="N63" s="29">
        <v>17</v>
      </c>
      <c r="O63" s="29">
        <v>22</v>
      </c>
      <c r="P63" s="29">
        <v>48</v>
      </c>
      <c r="Q63" s="29">
        <v>5</v>
      </c>
      <c r="R63" s="29">
        <v>16</v>
      </c>
      <c r="S63" s="29">
        <v>31</v>
      </c>
      <c r="T63" s="29">
        <v>45</v>
      </c>
      <c r="U63" s="29">
        <v>7</v>
      </c>
      <c r="V63" s="29">
        <v>19</v>
      </c>
    </row>
    <row r="64" spans="1:22" x14ac:dyDescent="0.3">
      <c r="A64" s="28" t="s">
        <v>21</v>
      </c>
      <c r="B64" s="29">
        <f t="shared" si="4"/>
        <v>158</v>
      </c>
      <c r="C64" s="29">
        <v>18</v>
      </c>
      <c r="D64" s="29">
        <v>77</v>
      </c>
      <c r="E64" s="29">
        <v>53</v>
      </c>
      <c r="F64" s="29">
        <v>10</v>
      </c>
      <c r="G64" s="1"/>
      <c r="H64" s="1"/>
      <c r="I64" s="1"/>
      <c r="J64" s="1"/>
      <c r="K64" s="2"/>
      <c r="L64" s="28" t="s">
        <v>21</v>
      </c>
      <c r="M64" s="29">
        <v>39</v>
      </c>
      <c r="N64" s="29">
        <v>4</v>
      </c>
      <c r="O64" s="29">
        <v>48</v>
      </c>
      <c r="P64" s="29">
        <v>58</v>
      </c>
      <c r="Q64" s="29">
        <v>10</v>
      </c>
      <c r="R64" s="29">
        <v>15</v>
      </c>
      <c r="S64" s="29">
        <v>30</v>
      </c>
      <c r="T64" s="29">
        <v>12</v>
      </c>
      <c r="U64" s="29">
        <v>8</v>
      </c>
      <c r="V64" s="29">
        <v>5</v>
      </c>
    </row>
    <row r="65" spans="1:22" x14ac:dyDescent="0.3">
      <c r="A65" s="28" t="s">
        <v>22</v>
      </c>
      <c r="B65" s="29">
        <f t="shared" si="4"/>
        <v>160</v>
      </c>
      <c r="C65" s="29">
        <v>12</v>
      </c>
      <c r="D65" s="29">
        <v>72</v>
      </c>
      <c r="E65" s="29">
        <v>59</v>
      </c>
      <c r="F65" s="29">
        <v>17</v>
      </c>
      <c r="G65" s="1"/>
      <c r="H65" s="1"/>
      <c r="I65" s="1"/>
      <c r="J65" s="1"/>
      <c r="K65" s="2"/>
      <c r="L65" s="28" t="s">
        <v>22</v>
      </c>
      <c r="M65" s="29">
        <v>35</v>
      </c>
      <c r="N65" s="29">
        <v>10</v>
      </c>
      <c r="O65" s="29">
        <v>45</v>
      </c>
      <c r="P65" s="29">
        <v>51</v>
      </c>
      <c r="Q65" s="29">
        <v>5</v>
      </c>
      <c r="R65" s="29">
        <v>9</v>
      </c>
      <c r="S65" s="29">
        <v>22</v>
      </c>
      <c r="T65" s="29">
        <v>24</v>
      </c>
      <c r="U65" s="29">
        <v>5</v>
      </c>
      <c r="V65" s="29">
        <v>14</v>
      </c>
    </row>
    <row r="66" spans="1:22" x14ac:dyDescent="0.3">
      <c r="A66" s="28" t="s">
        <v>23</v>
      </c>
      <c r="B66" s="29">
        <f t="shared" si="4"/>
        <v>118</v>
      </c>
      <c r="C66" s="29">
        <v>6</v>
      </c>
      <c r="D66" s="29">
        <v>45</v>
      </c>
      <c r="E66" s="29">
        <v>56</v>
      </c>
      <c r="F66" s="29">
        <v>11</v>
      </c>
      <c r="G66" s="1"/>
      <c r="H66" s="1"/>
      <c r="I66" s="1"/>
      <c r="J66" s="1"/>
      <c r="K66" s="2"/>
      <c r="L66" s="28" t="s">
        <v>23</v>
      </c>
      <c r="M66" s="29">
        <v>34</v>
      </c>
      <c r="N66" s="29">
        <v>5</v>
      </c>
      <c r="O66" s="29">
        <v>37</v>
      </c>
      <c r="P66" s="29">
        <v>40</v>
      </c>
      <c r="Q66" s="29">
        <v>3</v>
      </c>
      <c r="R66" s="29">
        <v>15</v>
      </c>
      <c r="S66" s="29">
        <v>14</v>
      </c>
      <c r="T66" s="29">
        <v>10</v>
      </c>
      <c r="U66" s="29">
        <v>6</v>
      </c>
      <c r="V66" s="29">
        <v>7</v>
      </c>
    </row>
    <row r="67" spans="1:22" x14ac:dyDescent="0.3">
      <c r="A67" s="28" t="s">
        <v>24</v>
      </c>
      <c r="B67" s="29">
        <f t="shared" si="4"/>
        <v>123</v>
      </c>
      <c r="C67" s="29">
        <v>8</v>
      </c>
      <c r="D67" s="29">
        <v>50</v>
      </c>
      <c r="E67" s="29">
        <v>48</v>
      </c>
      <c r="F67" s="29">
        <v>17</v>
      </c>
      <c r="G67" s="1"/>
      <c r="H67" s="1"/>
      <c r="I67" s="1"/>
      <c r="J67" s="1"/>
      <c r="K67" s="2"/>
      <c r="L67" s="28" t="s">
        <v>24</v>
      </c>
      <c r="M67" s="29">
        <v>31</v>
      </c>
      <c r="N67" s="29">
        <v>11</v>
      </c>
      <c r="O67" s="29">
        <v>51</v>
      </c>
      <c r="P67" s="29">
        <v>43</v>
      </c>
      <c r="Q67" s="29">
        <v>3</v>
      </c>
      <c r="R67" s="29">
        <v>10</v>
      </c>
      <c r="S67" s="29">
        <v>11</v>
      </c>
      <c r="T67" s="29">
        <v>14</v>
      </c>
      <c r="U67" s="29">
        <v>12</v>
      </c>
      <c r="V67" s="29">
        <v>6</v>
      </c>
    </row>
    <row r="68" spans="1:22" x14ac:dyDescent="0.3">
      <c r="A68" s="28" t="s">
        <v>25</v>
      </c>
      <c r="B68" s="29">
        <f t="shared" si="4"/>
        <v>0</v>
      </c>
      <c r="C68" s="29"/>
      <c r="D68" s="29"/>
      <c r="E68" s="29"/>
      <c r="F68" s="29"/>
      <c r="G68" s="1"/>
      <c r="H68" s="1"/>
      <c r="I68" s="1"/>
      <c r="J68" s="1"/>
      <c r="K68" s="2"/>
      <c r="L68" s="28" t="s">
        <v>25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9">
        <v>0</v>
      </c>
      <c r="S68" s="29">
        <v>0</v>
      </c>
      <c r="T68" s="29">
        <v>0</v>
      </c>
      <c r="U68" s="29">
        <v>0</v>
      </c>
      <c r="V68" s="29">
        <v>0</v>
      </c>
    </row>
    <row r="69" spans="1:22" x14ac:dyDescent="0.3">
      <c r="A69" s="28" t="s">
        <v>26</v>
      </c>
      <c r="B69" s="29">
        <f t="shared" si="4"/>
        <v>0</v>
      </c>
      <c r="C69" s="29"/>
      <c r="D69" s="29"/>
      <c r="E69" s="29"/>
      <c r="F69" s="29"/>
      <c r="G69" s="1"/>
      <c r="H69" s="1"/>
      <c r="I69" s="1"/>
      <c r="J69" s="1"/>
      <c r="K69" s="2"/>
      <c r="L69" s="74" t="s">
        <v>26</v>
      </c>
      <c r="M69" s="75">
        <v>0</v>
      </c>
      <c r="N69" s="75">
        <v>0</v>
      </c>
      <c r="O69" s="75">
        <v>0</v>
      </c>
      <c r="P69" s="75">
        <v>0</v>
      </c>
      <c r="Q69" s="75">
        <v>0</v>
      </c>
      <c r="R69" s="75">
        <v>0</v>
      </c>
      <c r="S69" s="75">
        <v>0</v>
      </c>
      <c r="T69" s="75">
        <v>0</v>
      </c>
      <c r="U69" s="29">
        <v>0</v>
      </c>
      <c r="V69" s="75">
        <v>0</v>
      </c>
    </row>
    <row r="70" spans="1:22" x14ac:dyDescent="0.3">
      <c r="A70" s="33" t="s">
        <v>27</v>
      </c>
      <c r="B70" s="34">
        <f>+SUM(B58:B69)</f>
        <v>1351</v>
      </c>
      <c r="C70" s="34">
        <f>+SUM(C58:C69)</f>
        <v>108</v>
      </c>
      <c r="D70" s="34">
        <f>+SUM(D58:D69)</f>
        <v>570</v>
      </c>
      <c r="E70" s="34">
        <f>+SUM(E58:E69)</f>
        <v>520</v>
      </c>
      <c r="F70" s="34">
        <f>+SUM(F58:F69)</f>
        <v>153</v>
      </c>
      <c r="G70" s="1"/>
      <c r="H70" s="1"/>
      <c r="I70" s="1"/>
      <c r="J70" s="1"/>
      <c r="K70" s="2"/>
      <c r="L70" s="76" t="s">
        <v>27</v>
      </c>
      <c r="M70" s="77">
        <f>+SUM(M58:M69)</f>
        <v>351</v>
      </c>
      <c r="N70" s="77">
        <f t="shared" ref="N70:V70" si="5">+SUM(N58:N69)</f>
        <v>93</v>
      </c>
      <c r="O70" s="77">
        <f t="shared" si="5"/>
        <v>386</v>
      </c>
      <c r="P70" s="77">
        <f t="shared" si="5"/>
        <v>478</v>
      </c>
      <c r="Q70" s="77">
        <f t="shared" si="5"/>
        <v>69</v>
      </c>
      <c r="R70" s="77">
        <f t="shared" si="5"/>
        <v>158</v>
      </c>
      <c r="S70" s="77">
        <f t="shared" si="5"/>
        <v>223</v>
      </c>
      <c r="T70" s="77">
        <f t="shared" si="5"/>
        <v>169</v>
      </c>
      <c r="U70" s="77">
        <f t="shared" si="5"/>
        <v>62</v>
      </c>
      <c r="V70" s="77">
        <f t="shared" si="5"/>
        <v>95</v>
      </c>
    </row>
    <row r="71" spans="1:22" x14ac:dyDescent="0.3">
      <c r="A71" s="35" t="s">
        <v>28</v>
      </c>
      <c r="B71" s="39">
        <f>+B70/B70</f>
        <v>1</v>
      </c>
      <c r="C71" s="37">
        <f>+C70/B70</f>
        <v>7.9940784603997034E-2</v>
      </c>
      <c r="D71" s="37">
        <f>+D70/B70</f>
        <v>0.4219096965210955</v>
      </c>
      <c r="E71" s="37">
        <f>+E70/B70</f>
        <v>0.38490007401924503</v>
      </c>
      <c r="F71" s="37">
        <f>+F70/B70</f>
        <v>0.11324944485566248</v>
      </c>
      <c r="G71" s="1"/>
      <c r="H71" s="1"/>
      <c r="I71" s="1"/>
      <c r="J71" s="1"/>
      <c r="K71" s="2"/>
      <c r="L71" s="35" t="s">
        <v>28</v>
      </c>
      <c r="M71" s="39">
        <f>+M70/$B$70</f>
        <v>0.25980754996299038</v>
      </c>
      <c r="N71" s="39">
        <f t="shared" ref="N71:V71" si="6">+N70/$B$70</f>
        <v>6.8837897853441896E-2</v>
      </c>
      <c r="O71" s="39">
        <f t="shared" si="6"/>
        <v>0.2857142857142857</v>
      </c>
      <c r="P71" s="39">
        <f t="shared" si="6"/>
        <v>0.35381199111769057</v>
      </c>
      <c r="Q71" s="39">
        <f t="shared" si="6"/>
        <v>5.1073279052553662E-2</v>
      </c>
      <c r="R71" s="39">
        <f t="shared" si="6"/>
        <v>0.11695040710584752</v>
      </c>
      <c r="S71" s="39">
        <f t="shared" si="6"/>
        <v>0.16506291635825315</v>
      </c>
      <c r="T71" s="39">
        <f t="shared" si="6"/>
        <v>0.12509252405625462</v>
      </c>
      <c r="U71" s="39">
        <f t="shared" si="6"/>
        <v>4.5891931902294597E-2</v>
      </c>
      <c r="V71" s="39">
        <f t="shared" si="6"/>
        <v>7.0318282753515912E-2</v>
      </c>
    </row>
    <row r="72" spans="1:22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2"/>
      <c r="L72" s="1"/>
      <c r="M72" s="1"/>
      <c r="N72" s="1"/>
      <c r="O72" s="1"/>
      <c r="P72" s="1"/>
      <c r="Q72" s="1"/>
      <c r="R72" s="1"/>
      <c r="S72" s="1"/>
      <c r="T72" s="1"/>
      <c r="U72" s="2"/>
    </row>
    <row r="73" spans="1:22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2"/>
      <c r="L73" s="1"/>
      <c r="M73" s="1"/>
      <c r="N73" s="1"/>
      <c r="O73" s="1"/>
      <c r="P73" s="1"/>
      <c r="Q73" s="1"/>
      <c r="R73" s="1"/>
      <c r="S73" s="1"/>
      <c r="T73" s="1"/>
      <c r="U73" s="2"/>
    </row>
    <row r="74" spans="1:22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"/>
    </row>
    <row r="75" spans="1:22" ht="19.5" x14ac:dyDescent="0.3">
      <c r="A75" s="15" t="s">
        <v>58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7"/>
      <c r="Q75" s="78"/>
      <c r="R75" s="78"/>
      <c r="S75" s="78"/>
      <c r="T75" s="78"/>
      <c r="U75" s="78"/>
      <c r="V75" s="78"/>
    </row>
    <row r="76" spans="1:22" x14ac:dyDescent="0.3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2"/>
    </row>
    <row r="77" spans="1:22" x14ac:dyDescent="0.3">
      <c r="A77" s="40" t="s">
        <v>59</v>
      </c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2"/>
    </row>
    <row r="78" spans="1:22" x14ac:dyDescent="0.3">
      <c r="A78" s="40" t="s">
        <v>60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2"/>
    </row>
    <row r="79" spans="1:22" x14ac:dyDescent="0.3">
      <c r="A79" s="80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2"/>
    </row>
    <row r="80" spans="1:22" ht="67.900000000000006" customHeight="1" x14ac:dyDescent="0.3">
      <c r="A80" s="25" t="s">
        <v>61</v>
      </c>
      <c r="B80" s="25" t="s">
        <v>9</v>
      </c>
      <c r="C80" s="81" t="s">
        <v>62</v>
      </c>
      <c r="D80" s="81" t="s">
        <v>63</v>
      </c>
      <c r="E80" s="81" t="s">
        <v>64</v>
      </c>
      <c r="F80" s="81" t="s">
        <v>65</v>
      </c>
      <c r="G80" s="81" t="s">
        <v>66</v>
      </c>
      <c r="H80" s="81" t="s">
        <v>67</v>
      </c>
      <c r="I80" s="81" t="s">
        <v>68</v>
      </c>
      <c r="J80" s="81" t="s">
        <v>69</v>
      </c>
      <c r="K80" s="81" t="s">
        <v>70</v>
      </c>
      <c r="L80" s="81" t="s">
        <v>71</v>
      </c>
      <c r="M80" s="81" t="s">
        <v>72</v>
      </c>
      <c r="N80" s="81" t="s">
        <v>73</v>
      </c>
      <c r="O80" s="81" t="s">
        <v>74</v>
      </c>
      <c r="P80" s="81" t="s">
        <v>75</v>
      </c>
      <c r="Q80" s="81" t="s">
        <v>76</v>
      </c>
      <c r="R80" s="81" t="s">
        <v>77</v>
      </c>
      <c r="S80" s="81" t="s">
        <v>78</v>
      </c>
      <c r="T80" s="81" t="s">
        <v>79</v>
      </c>
      <c r="U80" s="2"/>
    </row>
    <row r="81" spans="1:29" x14ac:dyDescent="0.3">
      <c r="A81" s="28" t="s">
        <v>15</v>
      </c>
      <c r="B81" s="29">
        <f>+SUM(C81:T81)</f>
        <v>110</v>
      </c>
      <c r="C81" s="29">
        <v>9</v>
      </c>
      <c r="D81" s="29">
        <v>3</v>
      </c>
      <c r="E81" s="29">
        <v>37</v>
      </c>
      <c r="F81" s="29">
        <v>16</v>
      </c>
      <c r="G81" s="29">
        <v>20</v>
      </c>
      <c r="H81" s="29">
        <v>3</v>
      </c>
      <c r="I81" s="29">
        <v>2</v>
      </c>
      <c r="J81" s="29">
        <v>4</v>
      </c>
      <c r="K81" s="29">
        <v>1</v>
      </c>
      <c r="L81" s="29">
        <v>2</v>
      </c>
      <c r="M81" s="29">
        <v>0</v>
      </c>
      <c r="N81" s="29">
        <v>1</v>
      </c>
      <c r="O81" s="29">
        <v>0</v>
      </c>
      <c r="P81" s="29">
        <v>0</v>
      </c>
      <c r="Q81" s="29">
        <v>10</v>
      </c>
      <c r="R81" s="29">
        <v>0</v>
      </c>
      <c r="S81" s="29">
        <v>1</v>
      </c>
      <c r="T81" s="29">
        <v>1</v>
      </c>
      <c r="U81" s="2"/>
      <c r="X81" s="82"/>
      <c r="Y81" s="82"/>
      <c r="Z81" s="82"/>
      <c r="AA81" s="82"/>
      <c r="AB81" s="82"/>
      <c r="AC81" s="82"/>
    </row>
    <row r="82" spans="1:29" x14ac:dyDescent="0.3">
      <c r="A82" s="28" t="s">
        <v>16</v>
      </c>
      <c r="B82" s="29">
        <f t="shared" ref="B82:B92" si="7">+SUM(C82:T82)</f>
        <v>104</v>
      </c>
      <c r="C82" s="29">
        <v>10</v>
      </c>
      <c r="D82" s="29">
        <v>2</v>
      </c>
      <c r="E82" s="29">
        <v>38</v>
      </c>
      <c r="F82" s="29">
        <v>9</v>
      </c>
      <c r="G82" s="29">
        <v>10</v>
      </c>
      <c r="H82" s="29">
        <v>2</v>
      </c>
      <c r="I82" s="29">
        <v>2</v>
      </c>
      <c r="J82" s="29">
        <v>3</v>
      </c>
      <c r="K82" s="29">
        <v>0</v>
      </c>
      <c r="L82" s="29">
        <v>3</v>
      </c>
      <c r="M82" s="29">
        <v>0</v>
      </c>
      <c r="N82" s="29">
        <v>2</v>
      </c>
      <c r="O82" s="29">
        <v>1</v>
      </c>
      <c r="P82" s="29">
        <v>6</v>
      </c>
      <c r="Q82" s="29">
        <v>12</v>
      </c>
      <c r="R82" s="29">
        <v>1</v>
      </c>
      <c r="S82" s="29">
        <v>3</v>
      </c>
      <c r="T82" s="29">
        <v>0</v>
      </c>
      <c r="U82" s="2"/>
    </row>
    <row r="83" spans="1:29" x14ac:dyDescent="0.3">
      <c r="A83" s="28" t="s">
        <v>17</v>
      </c>
      <c r="B83" s="29">
        <f t="shared" si="7"/>
        <v>120</v>
      </c>
      <c r="C83" s="29">
        <v>8</v>
      </c>
      <c r="D83" s="29">
        <v>4</v>
      </c>
      <c r="E83" s="29">
        <v>36</v>
      </c>
      <c r="F83" s="29">
        <v>15</v>
      </c>
      <c r="G83" s="29">
        <v>24</v>
      </c>
      <c r="H83" s="29">
        <v>6</v>
      </c>
      <c r="I83" s="29">
        <v>1</v>
      </c>
      <c r="J83" s="29">
        <v>0</v>
      </c>
      <c r="K83" s="29">
        <v>0</v>
      </c>
      <c r="L83" s="29">
        <v>1</v>
      </c>
      <c r="M83" s="29">
        <v>0</v>
      </c>
      <c r="N83" s="29">
        <v>1</v>
      </c>
      <c r="O83" s="29">
        <v>1</v>
      </c>
      <c r="P83" s="29">
        <v>5</v>
      </c>
      <c r="Q83" s="29">
        <v>10</v>
      </c>
      <c r="R83" s="29">
        <v>1</v>
      </c>
      <c r="S83" s="29">
        <v>3</v>
      </c>
      <c r="T83" s="29">
        <v>4</v>
      </c>
      <c r="U83" s="2"/>
    </row>
    <row r="84" spans="1:29" x14ac:dyDescent="0.3">
      <c r="A84" s="28" t="s">
        <v>18</v>
      </c>
      <c r="B84" s="29">
        <f t="shared" si="7"/>
        <v>165</v>
      </c>
      <c r="C84" s="29">
        <v>13</v>
      </c>
      <c r="D84" s="29">
        <v>4</v>
      </c>
      <c r="E84" s="29">
        <v>54</v>
      </c>
      <c r="F84" s="29">
        <v>18</v>
      </c>
      <c r="G84" s="29">
        <v>26</v>
      </c>
      <c r="H84" s="29">
        <v>4</v>
      </c>
      <c r="I84" s="29">
        <v>1</v>
      </c>
      <c r="J84" s="29">
        <v>5</v>
      </c>
      <c r="K84" s="29">
        <v>3</v>
      </c>
      <c r="L84" s="29">
        <v>2</v>
      </c>
      <c r="M84" s="29">
        <v>0</v>
      </c>
      <c r="N84" s="29">
        <v>1</v>
      </c>
      <c r="O84" s="29">
        <v>6</v>
      </c>
      <c r="P84" s="29">
        <v>11</v>
      </c>
      <c r="Q84" s="29">
        <v>13</v>
      </c>
      <c r="R84" s="29">
        <v>0</v>
      </c>
      <c r="S84" s="29">
        <v>0</v>
      </c>
      <c r="T84" s="29">
        <v>4</v>
      </c>
      <c r="U84" s="2"/>
    </row>
    <row r="85" spans="1:29" x14ac:dyDescent="0.3">
      <c r="A85" s="28" t="s">
        <v>19</v>
      </c>
      <c r="B85" s="29">
        <f t="shared" si="7"/>
        <v>129</v>
      </c>
      <c r="C85" s="29">
        <v>14</v>
      </c>
      <c r="D85" s="29">
        <v>1</v>
      </c>
      <c r="E85" s="29">
        <v>38</v>
      </c>
      <c r="F85" s="29">
        <v>28</v>
      </c>
      <c r="G85" s="29">
        <v>20</v>
      </c>
      <c r="H85" s="29">
        <v>0</v>
      </c>
      <c r="I85" s="29">
        <v>1</v>
      </c>
      <c r="J85" s="29">
        <v>3</v>
      </c>
      <c r="K85" s="29">
        <v>0</v>
      </c>
      <c r="L85" s="29">
        <v>2</v>
      </c>
      <c r="M85" s="29">
        <v>1</v>
      </c>
      <c r="N85" s="29">
        <v>0</v>
      </c>
      <c r="O85" s="29">
        <v>2</v>
      </c>
      <c r="P85" s="29">
        <v>5</v>
      </c>
      <c r="Q85" s="29">
        <v>9</v>
      </c>
      <c r="R85" s="29">
        <v>0</v>
      </c>
      <c r="S85" s="29">
        <v>2</v>
      </c>
      <c r="T85" s="29">
        <v>3</v>
      </c>
      <c r="U85" s="2"/>
    </row>
    <row r="86" spans="1:29" x14ac:dyDescent="0.3">
      <c r="A86" s="28" t="s">
        <v>20</v>
      </c>
      <c r="B86" s="29">
        <f t="shared" si="7"/>
        <v>164</v>
      </c>
      <c r="C86" s="29">
        <v>8</v>
      </c>
      <c r="D86" s="29">
        <v>8</v>
      </c>
      <c r="E86" s="29">
        <v>57</v>
      </c>
      <c r="F86" s="29">
        <v>20</v>
      </c>
      <c r="G86" s="29">
        <v>23</v>
      </c>
      <c r="H86" s="29">
        <v>3</v>
      </c>
      <c r="I86" s="29">
        <v>5</v>
      </c>
      <c r="J86" s="29">
        <v>1</v>
      </c>
      <c r="K86" s="29">
        <v>3</v>
      </c>
      <c r="L86" s="29">
        <v>3</v>
      </c>
      <c r="M86" s="29">
        <v>1</v>
      </c>
      <c r="N86" s="29">
        <v>0</v>
      </c>
      <c r="O86" s="29">
        <v>8</v>
      </c>
      <c r="P86" s="29">
        <v>5</v>
      </c>
      <c r="Q86" s="29">
        <v>16</v>
      </c>
      <c r="R86" s="29">
        <v>1</v>
      </c>
      <c r="S86" s="29">
        <v>0</v>
      </c>
      <c r="T86" s="29">
        <v>2</v>
      </c>
      <c r="U86" s="2"/>
    </row>
    <row r="87" spans="1:29" x14ac:dyDescent="0.3">
      <c r="A87" s="28" t="s">
        <v>21</v>
      </c>
      <c r="B87" s="29">
        <f t="shared" si="7"/>
        <v>158</v>
      </c>
      <c r="C87" s="29">
        <v>12</v>
      </c>
      <c r="D87" s="29">
        <v>3</v>
      </c>
      <c r="E87" s="29">
        <v>48</v>
      </c>
      <c r="F87" s="29">
        <v>30</v>
      </c>
      <c r="G87" s="29">
        <v>21</v>
      </c>
      <c r="H87" s="29">
        <v>4</v>
      </c>
      <c r="I87" s="29">
        <v>0</v>
      </c>
      <c r="J87" s="29">
        <v>1</v>
      </c>
      <c r="K87" s="29">
        <v>0</v>
      </c>
      <c r="L87" s="29">
        <v>4</v>
      </c>
      <c r="M87" s="29">
        <v>0</v>
      </c>
      <c r="N87" s="29">
        <v>2</v>
      </c>
      <c r="O87" s="29">
        <v>6</v>
      </c>
      <c r="P87" s="29">
        <v>9</v>
      </c>
      <c r="Q87" s="29">
        <v>17</v>
      </c>
      <c r="R87" s="29">
        <v>0</v>
      </c>
      <c r="S87" s="29">
        <v>1</v>
      </c>
      <c r="T87" s="29">
        <v>0</v>
      </c>
      <c r="U87" s="2"/>
    </row>
    <row r="88" spans="1:29" x14ac:dyDescent="0.3">
      <c r="A88" s="28" t="s">
        <v>22</v>
      </c>
      <c r="B88" s="29">
        <f t="shared" si="7"/>
        <v>160</v>
      </c>
      <c r="C88" s="29">
        <v>12</v>
      </c>
      <c r="D88" s="29">
        <v>4</v>
      </c>
      <c r="E88" s="29">
        <v>48</v>
      </c>
      <c r="F88" s="29">
        <v>22</v>
      </c>
      <c r="G88" s="29">
        <v>24</v>
      </c>
      <c r="H88" s="29">
        <v>8</v>
      </c>
      <c r="I88" s="29">
        <v>2</v>
      </c>
      <c r="J88" s="29">
        <v>7</v>
      </c>
      <c r="K88" s="29">
        <v>1</v>
      </c>
      <c r="L88" s="29">
        <v>2</v>
      </c>
      <c r="M88" s="29">
        <v>1</v>
      </c>
      <c r="N88" s="29">
        <v>5</v>
      </c>
      <c r="O88" s="29">
        <v>4</v>
      </c>
      <c r="P88" s="29">
        <v>7</v>
      </c>
      <c r="Q88" s="29">
        <v>8</v>
      </c>
      <c r="R88" s="29">
        <v>0</v>
      </c>
      <c r="S88" s="29">
        <v>3</v>
      </c>
      <c r="T88" s="29">
        <v>2</v>
      </c>
      <c r="U88" s="2"/>
    </row>
    <row r="89" spans="1:29" x14ac:dyDescent="0.3">
      <c r="A89" s="28" t="s">
        <v>23</v>
      </c>
      <c r="B89" s="29">
        <f t="shared" si="7"/>
        <v>118</v>
      </c>
      <c r="C89" s="29">
        <v>8</v>
      </c>
      <c r="D89" s="29">
        <v>1</v>
      </c>
      <c r="E89" s="29">
        <v>42</v>
      </c>
      <c r="F89" s="29">
        <v>11</v>
      </c>
      <c r="G89" s="29">
        <v>28</v>
      </c>
      <c r="H89" s="29">
        <v>5</v>
      </c>
      <c r="I89" s="29">
        <v>3</v>
      </c>
      <c r="J89" s="29">
        <v>0</v>
      </c>
      <c r="K89" s="29">
        <v>3</v>
      </c>
      <c r="L89" s="29">
        <v>2</v>
      </c>
      <c r="M89" s="29">
        <v>0</v>
      </c>
      <c r="N89" s="29">
        <v>0</v>
      </c>
      <c r="O89" s="29">
        <v>1</v>
      </c>
      <c r="P89" s="29">
        <v>4</v>
      </c>
      <c r="Q89" s="29">
        <v>4</v>
      </c>
      <c r="R89" s="29">
        <v>0</v>
      </c>
      <c r="S89" s="29">
        <v>1</v>
      </c>
      <c r="T89" s="29">
        <v>5</v>
      </c>
      <c r="U89" s="2"/>
    </row>
    <row r="90" spans="1:29" x14ac:dyDescent="0.3">
      <c r="A90" s="28" t="s">
        <v>24</v>
      </c>
      <c r="B90" s="29">
        <f t="shared" si="7"/>
        <v>123</v>
      </c>
      <c r="C90" s="29">
        <v>16</v>
      </c>
      <c r="D90" s="29">
        <v>1</v>
      </c>
      <c r="E90" s="29">
        <v>42</v>
      </c>
      <c r="F90" s="29">
        <v>21</v>
      </c>
      <c r="G90" s="29">
        <v>14</v>
      </c>
      <c r="H90" s="29">
        <v>4</v>
      </c>
      <c r="I90" s="29">
        <v>5</v>
      </c>
      <c r="J90" s="29">
        <v>2</v>
      </c>
      <c r="K90" s="29">
        <v>0</v>
      </c>
      <c r="L90" s="29">
        <v>1</v>
      </c>
      <c r="M90" s="29">
        <v>1</v>
      </c>
      <c r="N90" s="29">
        <v>0</v>
      </c>
      <c r="O90" s="29">
        <v>1</v>
      </c>
      <c r="P90" s="29">
        <v>2</v>
      </c>
      <c r="Q90" s="29">
        <v>9</v>
      </c>
      <c r="R90" s="29">
        <v>0</v>
      </c>
      <c r="S90" s="29">
        <v>2</v>
      </c>
      <c r="T90" s="29">
        <v>2</v>
      </c>
      <c r="U90" s="2"/>
    </row>
    <row r="91" spans="1:29" x14ac:dyDescent="0.3">
      <c r="A91" s="28" t="s">
        <v>25</v>
      </c>
      <c r="B91" s="29">
        <f t="shared" si="7"/>
        <v>0</v>
      </c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"/>
    </row>
    <row r="92" spans="1:29" x14ac:dyDescent="0.3">
      <c r="A92" s="28" t="s">
        <v>26</v>
      </c>
      <c r="B92" s="29">
        <f t="shared" si="7"/>
        <v>0</v>
      </c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"/>
    </row>
    <row r="93" spans="1:29" x14ac:dyDescent="0.3">
      <c r="A93" s="33" t="s">
        <v>27</v>
      </c>
      <c r="B93" s="34">
        <f>+SUM(B81:B92)</f>
        <v>1351</v>
      </c>
      <c r="C93" s="34">
        <f t="shared" ref="C93:T93" si="8">+SUM(C81:C92)</f>
        <v>110</v>
      </c>
      <c r="D93" s="34">
        <f t="shared" si="8"/>
        <v>31</v>
      </c>
      <c r="E93" s="34">
        <f t="shared" si="8"/>
        <v>440</v>
      </c>
      <c r="F93" s="34">
        <f t="shared" si="8"/>
        <v>190</v>
      </c>
      <c r="G93" s="34">
        <f t="shared" si="8"/>
        <v>210</v>
      </c>
      <c r="H93" s="34">
        <f t="shared" si="8"/>
        <v>39</v>
      </c>
      <c r="I93" s="34">
        <f t="shared" si="8"/>
        <v>22</v>
      </c>
      <c r="J93" s="34">
        <f t="shared" si="8"/>
        <v>26</v>
      </c>
      <c r="K93" s="34">
        <f t="shared" si="8"/>
        <v>11</v>
      </c>
      <c r="L93" s="34">
        <f t="shared" si="8"/>
        <v>22</v>
      </c>
      <c r="M93" s="34">
        <f t="shared" si="8"/>
        <v>4</v>
      </c>
      <c r="N93" s="34">
        <f t="shared" si="8"/>
        <v>12</v>
      </c>
      <c r="O93" s="34">
        <f t="shared" si="8"/>
        <v>30</v>
      </c>
      <c r="P93" s="34">
        <f t="shared" si="8"/>
        <v>54</v>
      </c>
      <c r="Q93" s="34">
        <f t="shared" si="8"/>
        <v>108</v>
      </c>
      <c r="R93" s="34">
        <f t="shared" si="8"/>
        <v>3</v>
      </c>
      <c r="S93" s="34">
        <f t="shared" si="8"/>
        <v>16</v>
      </c>
      <c r="T93" s="34">
        <f t="shared" si="8"/>
        <v>23</v>
      </c>
      <c r="U93" s="2"/>
    </row>
    <row r="94" spans="1:29" x14ac:dyDescent="0.3">
      <c r="A94" s="35" t="s">
        <v>28</v>
      </c>
      <c r="B94" s="83">
        <f>+B93/B93</f>
        <v>1</v>
      </c>
      <c r="C94" s="83">
        <f>+C93/$B$93</f>
        <v>8.1421169504071064E-2</v>
      </c>
      <c r="D94" s="83">
        <f t="shared" ref="D94:T94" si="9">+D93/$B$93</f>
        <v>2.2945965951147299E-2</v>
      </c>
      <c r="E94" s="83">
        <f t="shared" si="9"/>
        <v>0.32568467801628426</v>
      </c>
      <c r="F94" s="83">
        <f t="shared" si="9"/>
        <v>0.14063656550703182</v>
      </c>
      <c r="G94" s="83">
        <f t="shared" si="9"/>
        <v>0.15544041450777202</v>
      </c>
      <c r="H94" s="83">
        <f t="shared" si="9"/>
        <v>2.8867505551443375E-2</v>
      </c>
      <c r="I94" s="83">
        <f t="shared" si="9"/>
        <v>1.628423390081421E-2</v>
      </c>
      <c r="J94" s="83">
        <f t="shared" si="9"/>
        <v>1.924500370096225E-2</v>
      </c>
      <c r="K94" s="83">
        <f t="shared" si="9"/>
        <v>8.142116950407105E-3</v>
      </c>
      <c r="L94" s="83">
        <f t="shared" si="9"/>
        <v>1.628423390081421E-2</v>
      </c>
      <c r="M94" s="83">
        <f t="shared" si="9"/>
        <v>2.9607698001480384E-3</v>
      </c>
      <c r="N94" s="83">
        <f t="shared" si="9"/>
        <v>8.8823094004441151E-3</v>
      </c>
      <c r="O94" s="83">
        <f t="shared" si="9"/>
        <v>2.220577350111029E-2</v>
      </c>
      <c r="P94" s="83">
        <f t="shared" si="9"/>
        <v>3.9970392301998517E-2</v>
      </c>
      <c r="Q94" s="83">
        <f t="shared" si="9"/>
        <v>7.9940784603997034E-2</v>
      </c>
      <c r="R94" s="83">
        <f t="shared" si="9"/>
        <v>2.2205773501110288E-3</v>
      </c>
      <c r="S94" s="83">
        <f t="shared" si="9"/>
        <v>1.1843079200592153E-2</v>
      </c>
      <c r="T94" s="83">
        <f t="shared" si="9"/>
        <v>1.7024426350851222E-2</v>
      </c>
      <c r="U94" s="2"/>
    </row>
    <row r="95" spans="1:29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2"/>
    </row>
    <row r="96" spans="1:29" ht="19.5" x14ac:dyDescent="0.3">
      <c r="A96" s="15" t="s">
        <v>80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7"/>
      <c r="Q96" s="78"/>
      <c r="R96" s="78"/>
      <c r="S96" s="78"/>
      <c r="T96" s="78"/>
      <c r="U96" s="78"/>
      <c r="V96" s="78"/>
    </row>
    <row r="97" spans="1:22" ht="18" x14ac:dyDescent="0.3">
      <c r="A97" s="2"/>
      <c r="B97" s="84"/>
      <c r="C97" s="84"/>
      <c r="D97" s="84"/>
      <c r="E97" s="84"/>
      <c r="F97" s="84"/>
      <c r="G97" s="84"/>
      <c r="H97" s="84"/>
      <c r="I97" s="40"/>
      <c r="J97" s="85"/>
      <c r="K97" s="85"/>
      <c r="L97" s="85"/>
      <c r="M97" s="85"/>
      <c r="N97" s="84"/>
      <c r="O97" s="84"/>
      <c r="P97" s="84"/>
      <c r="Q97" s="85"/>
      <c r="R97" s="86"/>
      <c r="S97" s="87"/>
      <c r="T97" s="85"/>
      <c r="U97" s="70"/>
    </row>
    <row r="98" spans="1:22" ht="27.6" customHeight="1" x14ac:dyDescent="0.3">
      <c r="A98" s="88"/>
      <c r="B98" s="40" t="s">
        <v>81</v>
      </c>
      <c r="C98" s="89"/>
      <c r="D98" s="89"/>
      <c r="E98" s="40"/>
      <c r="F98" s="85"/>
      <c r="G98" s="90"/>
      <c r="H98" s="90"/>
      <c r="I98" s="91"/>
      <c r="J98" s="91"/>
      <c r="K98" s="91"/>
      <c r="L98" s="91"/>
      <c r="M98" s="58"/>
      <c r="N98" s="92"/>
      <c r="O98" s="92"/>
      <c r="P98" s="92"/>
      <c r="Q98" s="58"/>
      <c r="R98" s="58"/>
      <c r="S98" s="58"/>
      <c r="T98" s="58"/>
      <c r="U98" s="58"/>
      <c r="V98" s="58"/>
    </row>
    <row r="99" spans="1:22" ht="47.25" x14ac:dyDescent="0.3">
      <c r="A99" s="88"/>
      <c r="B99" s="22" t="s">
        <v>82</v>
      </c>
      <c r="C99" s="22"/>
      <c r="D99" s="22"/>
      <c r="E99" s="93"/>
      <c r="F99" s="73"/>
      <c r="G99" s="62"/>
      <c r="H99" s="62"/>
      <c r="I99" s="94"/>
      <c r="J99" s="94"/>
      <c r="K99" s="94"/>
      <c r="L99" s="95"/>
      <c r="M99" s="95"/>
      <c r="N99" s="61"/>
      <c r="O99" s="62"/>
      <c r="P99" s="62"/>
      <c r="Q99" s="62"/>
      <c r="R99" s="96"/>
      <c r="S99" s="62"/>
      <c r="T99" s="62"/>
      <c r="U99" s="62"/>
      <c r="V99" s="62"/>
    </row>
    <row r="100" spans="1:22" x14ac:dyDescent="0.3">
      <c r="A100" s="88"/>
      <c r="B100" s="97"/>
      <c r="C100" s="97"/>
      <c r="D100" s="97"/>
      <c r="E100" s="98"/>
      <c r="F100" s="99"/>
      <c r="G100" s="62"/>
      <c r="H100" s="62"/>
      <c r="I100" s="94"/>
      <c r="J100" s="94"/>
      <c r="K100" s="94"/>
      <c r="L100" s="95"/>
      <c r="M100" s="95"/>
      <c r="N100" s="61"/>
      <c r="O100" s="62"/>
      <c r="P100" s="62"/>
      <c r="Q100" s="62"/>
      <c r="R100" s="96"/>
      <c r="S100" s="62"/>
      <c r="T100" s="62"/>
      <c r="U100" s="62"/>
      <c r="V100" s="62"/>
    </row>
    <row r="101" spans="1:22" x14ac:dyDescent="0.3">
      <c r="A101" s="88"/>
      <c r="B101" s="25" t="s">
        <v>8</v>
      </c>
      <c r="C101" s="25">
        <v>2017</v>
      </c>
      <c r="D101" s="25">
        <v>2018</v>
      </c>
      <c r="E101" s="53" t="s">
        <v>83</v>
      </c>
      <c r="F101" s="1"/>
      <c r="G101" s="62"/>
      <c r="H101" s="62"/>
      <c r="I101" s="94"/>
      <c r="J101" s="94"/>
      <c r="K101" s="94"/>
      <c r="L101" s="95"/>
      <c r="M101" s="95"/>
      <c r="N101" s="61"/>
      <c r="O101" s="62"/>
      <c r="P101" s="62"/>
      <c r="Q101" s="62"/>
      <c r="R101" s="96"/>
      <c r="S101" s="62"/>
      <c r="T101" s="62"/>
      <c r="U101" s="62"/>
      <c r="V101" s="62"/>
    </row>
    <row r="102" spans="1:22" x14ac:dyDescent="0.3">
      <c r="A102" s="88"/>
      <c r="B102" s="100" t="s">
        <v>15</v>
      </c>
      <c r="C102" s="101">
        <v>94</v>
      </c>
      <c r="D102" s="101">
        <v>110</v>
      </c>
      <c r="E102" s="102">
        <f t="shared" ref="E102:E113" si="10">+(D102-C102)/C102</f>
        <v>0.1702127659574468</v>
      </c>
      <c r="F102" s="1"/>
      <c r="G102" s="62"/>
      <c r="H102" s="62"/>
      <c r="I102" s="94"/>
      <c r="J102" s="94"/>
      <c r="K102" s="94"/>
      <c r="L102" s="95"/>
      <c r="M102" s="95"/>
      <c r="N102" s="61"/>
      <c r="O102" s="62"/>
      <c r="P102" s="62"/>
      <c r="Q102" s="62"/>
      <c r="R102" s="96"/>
      <c r="S102" s="62"/>
      <c r="T102" s="62"/>
      <c r="U102" s="62"/>
      <c r="V102" s="62"/>
    </row>
    <row r="103" spans="1:22" x14ac:dyDescent="0.3">
      <c r="A103" s="88"/>
      <c r="B103" s="103" t="s">
        <v>16</v>
      </c>
      <c r="C103" s="104">
        <v>83</v>
      </c>
      <c r="D103" s="104">
        <v>104</v>
      </c>
      <c r="E103" s="102">
        <f t="shared" si="10"/>
        <v>0.25301204819277107</v>
      </c>
      <c r="F103" s="1"/>
      <c r="G103" s="62"/>
      <c r="H103" s="62"/>
      <c r="I103" s="94"/>
      <c r="J103" s="94"/>
      <c r="K103" s="94"/>
      <c r="L103" s="95"/>
      <c r="M103" s="95"/>
      <c r="N103" s="61"/>
      <c r="O103" s="62"/>
      <c r="P103" s="62"/>
      <c r="Q103" s="62"/>
      <c r="R103" s="96"/>
      <c r="S103" s="62"/>
      <c r="T103" s="62"/>
      <c r="U103" s="62"/>
      <c r="V103" s="62"/>
    </row>
    <row r="104" spans="1:22" x14ac:dyDescent="0.3">
      <c r="A104" s="88"/>
      <c r="B104" s="103" t="s">
        <v>17</v>
      </c>
      <c r="C104" s="104">
        <v>100</v>
      </c>
      <c r="D104" s="104">
        <v>120</v>
      </c>
      <c r="E104" s="102">
        <f t="shared" si="10"/>
        <v>0.2</v>
      </c>
      <c r="F104" s="1"/>
      <c r="G104" s="62"/>
      <c r="H104" s="62"/>
      <c r="I104" s="94"/>
      <c r="J104" s="94"/>
      <c r="K104" s="94"/>
      <c r="L104" s="95"/>
      <c r="M104" s="95"/>
      <c r="N104" s="61"/>
      <c r="O104" s="62"/>
      <c r="P104" s="62"/>
      <c r="Q104" s="62"/>
      <c r="R104" s="96"/>
      <c r="S104" s="62"/>
      <c r="T104" s="62"/>
      <c r="U104" s="62"/>
      <c r="V104" s="62"/>
    </row>
    <row r="105" spans="1:22" x14ac:dyDescent="0.3">
      <c r="A105" s="88"/>
      <c r="B105" s="103" t="s">
        <v>18</v>
      </c>
      <c r="C105" s="104">
        <v>143</v>
      </c>
      <c r="D105" s="104">
        <v>165</v>
      </c>
      <c r="E105" s="102">
        <f t="shared" si="10"/>
        <v>0.15384615384615385</v>
      </c>
      <c r="F105" s="1"/>
      <c r="G105" s="62"/>
      <c r="H105" s="62"/>
      <c r="I105" s="94"/>
      <c r="J105" s="94"/>
      <c r="K105" s="94"/>
      <c r="L105" s="95"/>
      <c r="M105" s="95"/>
      <c r="N105" s="61"/>
      <c r="O105" s="62"/>
      <c r="P105" s="62"/>
      <c r="Q105" s="62"/>
      <c r="R105" s="96"/>
      <c r="S105" s="62"/>
      <c r="T105" s="62"/>
      <c r="U105" s="62"/>
      <c r="V105" s="62"/>
    </row>
    <row r="106" spans="1:22" x14ac:dyDescent="0.3">
      <c r="A106" s="88"/>
      <c r="B106" s="103" t="s">
        <v>19</v>
      </c>
      <c r="C106" s="104">
        <v>118</v>
      </c>
      <c r="D106" s="104">
        <v>129</v>
      </c>
      <c r="E106" s="102">
        <f t="shared" si="10"/>
        <v>9.3220338983050849E-2</v>
      </c>
      <c r="F106" s="1"/>
      <c r="G106" s="62"/>
      <c r="H106" s="62"/>
      <c r="I106" s="94"/>
      <c r="J106" s="94"/>
      <c r="K106" s="94"/>
      <c r="L106" s="95"/>
      <c r="M106" s="95"/>
      <c r="N106" s="61"/>
      <c r="O106" s="62"/>
      <c r="P106" s="62"/>
      <c r="Q106" s="62"/>
      <c r="R106" s="96"/>
      <c r="S106" s="62"/>
      <c r="T106" s="62"/>
      <c r="U106" s="62"/>
      <c r="V106" s="62"/>
    </row>
    <row r="107" spans="1:22" x14ac:dyDescent="0.3">
      <c r="A107" s="88"/>
      <c r="B107" s="103" t="s">
        <v>20</v>
      </c>
      <c r="C107" s="104">
        <v>149</v>
      </c>
      <c r="D107" s="104">
        <v>164</v>
      </c>
      <c r="E107" s="102">
        <f t="shared" si="10"/>
        <v>0.10067114093959731</v>
      </c>
      <c r="F107" s="1"/>
      <c r="G107" s="62"/>
      <c r="H107" s="62"/>
      <c r="I107" s="105"/>
      <c r="J107" s="106"/>
      <c r="K107" s="106"/>
      <c r="L107" s="106"/>
      <c r="M107" s="106"/>
      <c r="N107" s="61"/>
      <c r="O107" s="62"/>
      <c r="P107" s="62"/>
      <c r="Q107" s="107"/>
      <c r="R107" s="106"/>
      <c r="S107" s="107"/>
      <c r="T107" s="107"/>
      <c r="U107" s="107"/>
      <c r="V107" s="107"/>
    </row>
    <row r="108" spans="1:22" x14ac:dyDescent="0.3">
      <c r="A108" s="88"/>
      <c r="B108" s="103" t="s">
        <v>21</v>
      </c>
      <c r="C108" s="104">
        <v>123</v>
      </c>
      <c r="D108" s="104">
        <v>158</v>
      </c>
      <c r="E108" s="102">
        <f t="shared" si="10"/>
        <v>0.28455284552845528</v>
      </c>
      <c r="F108" s="1"/>
      <c r="G108" s="62"/>
      <c r="H108" s="62"/>
      <c r="I108" s="95"/>
      <c r="J108" s="95"/>
      <c r="K108" s="95"/>
      <c r="L108" s="108"/>
      <c r="M108" s="109"/>
      <c r="N108" s="61"/>
      <c r="O108" s="62"/>
      <c r="P108" s="62"/>
      <c r="Q108" s="109"/>
      <c r="R108" s="109"/>
      <c r="S108" s="109"/>
      <c r="T108" s="109"/>
      <c r="U108" s="109"/>
      <c r="V108" s="109"/>
    </row>
    <row r="109" spans="1:22" x14ac:dyDescent="0.3">
      <c r="A109" s="88"/>
      <c r="B109" s="103" t="s">
        <v>22</v>
      </c>
      <c r="C109" s="104">
        <v>154</v>
      </c>
      <c r="D109" s="104">
        <v>160</v>
      </c>
      <c r="E109" s="102">
        <f>+(D109-C109)/C109</f>
        <v>3.896103896103896E-2</v>
      </c>
      <c r="F109" s="1"/>
      <c r="G109" s="62"/>
      <c r="H109" s="62"/>
      <c r="I109" s="88"/>
      <c r="J109" s="88"/>
      <c r="K109" s="88"/>
      <c r="L109" s="88"/>
      <c r="M109" s="88"/>
      <c r="N109" s="61"/>
      <c r="O109" s="62"/>
      <c r="P109" s="62"/>
      <c r="Q109" s="88"/>
      <c r="R109" s="88"/>
      <c r="S109" s="88"/>
      <c r="T109" s="88"/>
      <c r="U109" s="2"/>
    </row>
    <row r="110" spans="1:22" ht="19.5" x14ac:dyDescent="0.3">
      <c r="A110" s="88"/>
      <c r="B110" s="103" t="s">
        <v>84</v>
      </c>
      <c r="C110" s="104">
        <v>140</v>
      </c>
      <c r="D110" s="104">
        <v>118</v>
      </c>
      <c r="E110" s="102">
        <f>+(D110-C110)/C110</f>
        <v>-0.15714285714285714</v>
      </c>
      <c r="F110" s="1"/>
      <c r="G110" s="62"/>
      <c r="H110" s="62"/>
      <c r="I110" s="110"/>
      <c r="J110" s="111"/>
      <c r="K110" s="111"/>
      <c r="L110" s="111"/>
      <c r="M110" s="50"/>
      <c r="N110" s="61"/>
      <c r="O110" s="62"/>
      <c r="P110" s="62"/>
      <c r="Q110" s="50"/>
      <c r="R110" s="50"/>
      <c r="S110" s="112"/>
      <c r="T110" s="112"/>
      <c r="U110" s="112"/>
      <c r="V110" s="112"/>
    </row>
    <row r="111" spans="1:22" ht="15" customHeight="1" x14ac:dyDescent="0.3">
      <c r="A111" s="88"/>
      <c r="B111" s="103" t="s">
        <v>24</v>
      </c>
      <c r="C111" s="104">
        <v>148</v>
      </c>
      <c r="D111" s="104">
        <v>123</v>
      </c>
      <c r="E111" s="102">
        <f t="shared" si="10"/>
        <v>-0.16891891891891891</v>
      </c>
      <c r="F111" s="1"/>
      <c r="G111" s="66"/>
      <c r="H111" s="66"/>
      <c r="I111" s="88"/>
      <c r="J111" s="113"/>
      <c r="K111" s="113"/>
      <c r="L111" s="97"/>
      <c r="M111" s="88"/>
      <c r="N111" s="65"/>
      <c r="O111" s="66"/>
      <c r="P111" s="66"/>
      <c r="Q111" s="88"/>
      <c r="R111" s="88"/>
      <c r="S111" s="88"/>
      <c r="T111" s="88"/>
      <c r="U111" s="2"/>
    </row>
    <row r="112" spans="1:22" ht="15.75" hidden="1" customHeight="1" x14ac:dyDescent="0.3">
      <c r="A112" s="88"/>
      <c r="B112" s="103" t="s">
        <v>25</v>
      </c>
      <c r="C112" s="104">
        <v>175</v>
      </c>
      <c r="D112" s="104">
        <v>0</v>
      </c>
      <c r="E112" s="102">
        <f t="shared" si="10"/>
        <v>-1</v>
      </c>
      <c r="F112" s="1"/>
      <c r="G112" s="114"/>
      <c r="H112" s="114"/>
      <c r="I112" s="88"/>
      <c r="J112" s="88"/>
      <c r="K112" s="88"/>
      <c r="L112" s="97"/>
      <c r="M112" s="115"/>
      <c r="N112" s="116"/>
      <c r="O112" s="114"/>
      <c r="P112" s="114"/>
      <c r="Q112" s="88"/>
      <c r="R112" s="88"/>
      <c r="S112" s="88"/>
      <c r="T112" s="88"/>
      <c r="U112" s="2"/>
    </row>
    <row r="113" spans="1:21" ht="15" hidden="1" customHeight="1" x14ac:dyDescent="0.3">
      <c r="A113" s="88"/>
      <c r="B113" s="117" t="s">
        <v>26</v>
      </c>
      <c r="C113" s="118">
        <v>105</v>
      </c>
      <c r="D113" s="118">
        <v>0</v>
      </c>
      <c r="E113" s="102">
        <f t="shared" si="10"/>
        <v>-1</v>
      </c>
      <c r="F113" s="1"/>
      <c r="G113" s="88"/>
      <c r="H113" s="97"/>
      <c r="I113" s="88"/>
      <c r="J113" s="88"/>
      <c r="K113" s="88"/>
      <c r="L113" s="119"/>
      <c r="M113" s="120"/>
      <c r="N113" s="88"/>
      <c r="O113" s="88"/>
      <c r="P113" s="88"/>
      <c r="Q113" s="88"/>
      <c r="R113" s="88"/>
      <c r="S113" s="88"/>
      <c r="T113" s="88"/>
      <c r="U113" s="2"/>
    </row>
    <row r="114" spans="1:21" ht="15" customHeight="1" x14ac:dyDescent="0.3">
      <c r="A114" s="88"/>
      <c r="B114" s="33" t="s">
        <v>27</v>
      </c>
      <c r="C114" s="34">
        <f>+SUM(C102:C111)</f>
        <v>1252</v>
      </c>
      <c r="D114" s="34">
        <f>+SUM(D102:D111)</f>
        <v>1351</v>
      </c>
      <c r="E114" s="121">
        <f>+(D114-(SUM(C102:C111)))/SUM(C102:C111)</f>
        <v>7.9073482428115016E-2</v>
      </c>
      <c r="F114" s="1"/>
      <c r="G114" s="88"/>
      <c r="H114" s="97"/>
      <c r="I114" s="88"/>
      <c r="J114" s="88"/>
      <c r="K114" s="88"/>
      <c r="L114" s="122"/>
      <c r="M114" s="94"/>
      <c r="N114" s="94"/>
      <c r="O114" s="94"/>
      <c r="P114" s="88"/>
      <c r="Q114" s="88"/>
      <c r="R114" s="88"/>
      <c r="S114" s="88"/>
      <c r="T114" s="88"/>
      <c r="U114" s="2"/>
    </row>
    <row r="115" spans="1:21" s="2" customFormat="1" ht="15" customHeight="1" x14ac:dyDescent="0.3">
      <c r="A115" s="88"/>
      <c r="B115" s="3"/>
      <c r="C115" s="123"/>
      <c r="D115" s="123"/>
      <c r="E115" s="124"/>
      <c r="F115" s="124"/>
      <c r="G115" s="88"/>
      <c r="H115" s="92"/>
      <c r="I115" s="88"/>
      <c r="J115" s="88"/>
      <c r="K115" s="88"/>
      <c r="L115" s="52"/>
      <c r="M115" s="52"/>
      <c r="N115" s="88"/>
      <c r="O115" s="88"/>
      <c r="P115" s="88"/>
      <c r="Q115" s="88"/>
      <c r="R115" s="88"/>
      <c r="S115" s="88"/>
      <c r="T115" s="88"/>
    </row>
    <row r="116" spans="1:21" s="2" customFormat="1" x14ac:dyDescent="0.3">
      <c r="A116" s="88"/>
      <c r="B116" s="125" t="s">
        <v>85</v>
      </c>
      <c r="C116" s="1"/>
      <c r="D116" s="1"/>
      <c r="E116" s="1"/>
      <c r="F116" s="1"/>
      <c r="G116" s="88"/>
      <c r="H116" s="92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</row>
    <row r="117" spans="1:21" s="2" customFormat="1" x14ac:dyDescent="0.3">
      <c r="A117" s="88"/>
      <c r="B117" s="125" t="s">
        <v>86</v>
      </c>
      <c r="C117" s="1"/>
      <c r="D117" s="1"/>
      <c r="E117" s="1"/>
      <c r="F117" s="1"/>
      <c r="G117" s="88"/>
      <c r="H117" s="61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</row>
    <row r="118" spans="1:21" s="2" customFormat="1" x14ac:dyDescent="0.3">
      <c r="A118" s="1"/>
      <c r="B118" s="1"/>
      <c r="C118" s="1"/>
      <c r="D118" s="1"/>
      <c r="E118" s="1"/>
      <c r="F118" s="1"/>
      <c r="G118" s="1"/>
      <c r="U118" s="3"/>
    </row>
    <row r="119" spans="1:21" s="2" customFormat="1" x14ac:dyDescent="0.3">
      <c r="A119" s="1"/>
      <c r="B119" s="1"/>
      <c r="C119" s="1"/>
      <c r="D119" s="1"/>
      <c r="E119" s="1"/>
      <c r="F119" s="1"/>
      <c r="G119" s="1"/>
      <c r="U119" s="3"/>
    </row>
    <row r="120" spans="1:21" s="2" customFormat="1" x14ac:dyDescent="0.3">
      <c r="A120" s="1"/>
      <c r="B120" s="1"/>
      <c r="C120" s="1"/>
      <c r="D120" s="1"/>
      <c r="E120" s="1"/>
      <c r="F120" s="1"/>
      <c r="G120" s="1"/>
      <c r="U120" s="3"/>
    </row>
    <row r="121" spans="1:21" s="2" customFormat="1" x14ac:dyDescent="0.3">
      <c r="A121" s="1"/>
      <c r="B121" s="1"/>
      <c r="C121" s="1"/>
      <c r="D121" s="1"/>
      <c r="E121" s="1"/>
      <c r="F121" s="1"/>
      <c r="G121" s="1"/>
      <c r="U121" s="3"/>
    </row>
    <row r="122" spans="1:21" s="2" customFormat="1" x14ac:dyDescent="0.3">
      <c r="A122" s="1"/>
      <c r="B122" s="1"/>
      <c r="C122" s="1"/>
      <c r="D122" s="1"/>
      <c r="E122" s="1"/>
      <c r="F122" s="1"/>
      <c r="G122" s="1"/>
      <c r="U122" s="3"/>
    </row>
    <row r="123" spans="1:21" s="2" customFormat="1" x14ac:dyDescent="0.3">
      <c r="A123" s="1"/>
      <c r="B123" s="1"/>
      <c r="C123" s="1"/>
      <c r="D123" s="1"/>
      <c r="E123" s="1"/>
      <c r="F123" s="1"/>
      <c r="G123" s="1"/>
      <c r="U123" s="3"/>
    </row>
    <row r="124" spans="1:21" s="2" customFormat="1" x14ac:dyDescent="0.3">
      <c r="A124" s="1"/>
      <c r="B124" s="1"/>
      <c r="C124" s="1"/>
      <c r="D124" s="1"/>
      <c r="E124" s="1"/>
      <c r="F124" s="1"/>
      <c r="G124" s="1"/>
      <c r="U124" s="3"/>
    </row>
    <row r="125" spans="1:21" s="2" customFormat="1" x14ac:dyDescent="0.3">
      <c r="A125" s="1"/>
      <c r="B125" s="1"/>
      <c r="C125" s="1"/>
      <c r="D125" s="1"/>
      <c r="E125" s="1"/>
      <c r="F125" s="1"/>
      <c r="G125" s="1"/>
      <c r="U125" s="3"/>
    </row>
    <row r="126" spans="1:21" s="2" customFormat="1" x14ac:dyDescent="0.3">
      <c r="A126" s="1"/>
      <c r="B126" s="1"/>
      <c r="C126" s="1"/>
      <c r="D126" s="1"/>
      <c r="E126" s="1"/>
      <c r="F126" s="1"/>
      <c r="G126" s="1"/>
      <c r="U126" s="3"/>
    </row>
  </sheetData>
  <mergeCells count="8">
    <mergeCell ref="B97:H97"/>
    <mergeCell ref="N97:P97"/>
    <mergeCell ref="A34:A35"/>
    <mergeCell ref="B34:B35"/>
    <mergeCell ref="C34:D34"/>
    <mergeCell ref="E34:F34"/>
    <mergeCell ref="G34:H34"/>
    <mergeCell ref="A51:V52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landscape" r:id="rId1"/>
  <rowBreaks count="1" manualBreakCount="1">
    <brk id="52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5:AB96"/>
  <sheetViews>
    <sheetView view="pageBreakPreview" zoomScale="60" zoomScaleNormal="80" workbookViewId="0">
      <selection activeCell="N55" sqref="N55"/>
    </sheetView>
  </sheetViews>
  <sheetFormatPr baseColWidth="10" defaultColWidth="11.42578125" defaultRowHeight="16.5" x14ac:dyDescent="0.3"/>
  <cols>
    <col min="1" max="1" width="11.85546875" style="130" customWidth="1"/>
    <col min="2" max="3" width="13.7109375" style="130" customWidth="1"/>
    <col min="4" max="6" width="10.7109375" style="130" customWidth="1"/>
    <col min="7" max="8" width="11.7109375" style="130" customWidth="1"/>
    <col min="9" max="10" width="12.7109375" style="130" customWidth="1"/>
    <col min="11" max="11" width="10.7109375" style="130" customWidth="1"/>
    <col min="12" max="12" width="14.42578125" style="130" customWidth="1"/>
    <col min="13" max="13" width="10.7109375" style="130" customWidth="1"/>
    <col min="14" max="14" width="13" style="130" customWidth="1"/>
    <col min="15" max="15" width="12.140625" style="130" customWidth="1"/>
    <col min="16" max="16" width="11.7109375" style="130" customWidth="1"/>
    <col min="17" max="18" width="10.7109375" style="130" customWidth="1"/>
    <col min="19" max="19" width="2.85546875" style="130" customWidth="1"/>
    <col min="20" max="20" width="2.42578125" style="130" customWidth="1"/>
    <col min="21" max="28" width="10.7109375" style="130" customWidth="1"/>
    <col min="29" max="16384" width="11.42578125" style="130"/>
  </cols>
  <sheetData>
    <row r="5" spans="1:28" s="129" customFormat="1" ht="26.25" customHeight="1" x14ac:dyDescent="0.35">
      <c r="A5" s="126" t="s">
        <v>0</v>
      </c>
      <c r="B5" s="127"/>
      <c r="C5" s="127"/>
      <c r="D5" s="127"/>
      <c r="E5" s="127"/>
      <c r="F5" s="127"/>
      <c r="G5" s="127"/>
      <c r="H5" s="127"/>
      <c r="I5" s="127"/>
      <c r="J5" s="128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</row>
    <row r="6" spans="1:28" ht="7.5" customHeight="1" x14ac:dyDescent="0.3"/>
    <row r="7" spans="1:28" ht="7.5" customHeight="1" x14ac:dyDescent="0.3">
      <c r="A7" s="131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1:28" ht="27.75" customHeight="1" x14ac:dyDescent="0.3">
      <c r="A8" s="133" t="s">
        <v>87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</row>
    <row r="9" spans="1:28" ht="23.25" customHeight="1" x14ac:dyDescent="0.3">
      <c r="A9" s="135" t="s">
        <v>88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</row>
    <row r="10" spans="1:28" s="140" customFormat="1" ht="7.5" customHeight="1" x14ac:dyDescent="0.3">
      <c r="A10" s="137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9"/>
      <c r="O10" s="139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</row>
    <row r="11" spans="1:28" s="140" customFormat="1" ht="8.25" customHeight="1" x14ac:dyDescent="0.3">
      <c r="A11" s="130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</row>
    <row r="12" spans="1:28" s="140" customFormat="1" ht="23.25" customHeight="1" thickBot="1" x14ac:dyDescent="0.35">
      <c r="A12" s="141" t="s">
        <v>89</v>
      </c>
      <c r="B12" s="142"/>
      <c r="C12" s="142"/>
      <c r="D12" s="142"/>
      <c r="E12" s="142"/>
      <c r="F12" s="142"/>
      <c r="G12" s="143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5"/>
      <c r="U12" s="141" t="s">
        <v>90</v>
      </c>
      <c r="V12" s="146"/>
      <c r="W12" s="146"/>
      <c r="X12" s="146"/>
      <c r="Y12" s="146"/>
      <c r="Z12" s="146"/>
      <c r="AA12" s="146"/>
      <c r="AB12" s="130"/>
    </row>
    <row r="13" spans="1:28" s="140" customFormat="1" ht="12.75" customHeight="1" x14ac:dyDescent="0.3">
      <c r="A13" s="130"/>
      <c r="B13" s="130"/>
      <c r="C13" s="130"/>
      <c r="D13" s="130"/>
      <c r="E13" s="130"/>
      <c r="F13" s="130"/>
      <c r="G13" s="147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8"/>
      <c r="V13" s="130"/>
      <c r="W13" s="130"/>
      <c r="X13" s="130"/>
      <c r="Y13" s="130"/>
      <c r="Z13" s="130"/>
      <c r="AA13" s="130"/>
      <c r="AB13" s="130"/>
    </row>
    <row r="14" spans="1:28" s="140" customFormat="1" ht="42" customHeight="1" x14ac:dyDescent="0.3">
      <c r="A14" s="149" t="s">
        <v>91</v>
      </c>
      <c r="B14" s="150" t="s">
        <v>92</v>
      </c>
      <c r="C14" s="151"/>
      <c r="D14" s="152" t="s">
        <v>93</v>
      </c>
      <c r="E14" s="152" t="s">
        <v>94</v>
      </c>
      <c r="F14" s="152" t="s">
        <v>95</v>
      </c>
      <c r="G14" s="152" t="s">
        <v>96</v>
      </c>
      <c r="H14" s="152" t="s">
        <v>97</v>
      </c>
      <c r="I14" s="152" t="s">
        <v>98</v>
      </c>
      <c r="J14" s="152" t="s">
        <v>99</v>
      </c>
      <c r="K14" s="152" t="s">
        <v>100</v>
      </c>
      <c r="L14" s="152" t="s">
        <v>101</v>
      </c>
      <c r="M14" s="152" t="s">
        <v>102</v>
      </c>
      <c r="N14" s="152" t="s">
        <v>103</v>
      </c>
      <c r="O14" s="152" t="s">
        <v>104</v>
      </c>
      <c r="P14" s="152" t="s">
        <v>27</v>
      </c>
      <c r="Q14" s="153" t="s">
        <v>105</v>
      </c>
      <c r="R14" s="130"/>
      <c r="S14" s="154"/>
      <c r="T14" s="154"/>
      <c r="U14" s="149" t="s">
        <v>106</v>
      </c>
      <c r="V14" s="152"/>
      <c r="W14" s="152"/>
      <c r="X14" s="152" t="s">
        <v>107</v>
      </c>
      <c r="Y14" s="152"/>
      <c r="Z14" s="152" t="s">
        <v>105</v>
      </c>
      <c r="AA14" s="155"/>
      <c r="AB14" s="154"/>
    </row>
    <row r="15" spans="1:28" s="140" customFormat="1" ht="23.25" customHeight="1" x14ac:dyDescent="0.3">
      <c r="A15" s="156"/>
      <c r="B15" s="157"/>
      <c r="C15" s="158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60"/>
      <c r="R15" s="130"/>
      <c r="S15" s="154"/>
      <c r="T15" s="154"/>
      <c r="U15" s="161"/>
      <c r="V15" s="159"/>
      <c r="W15" s="159"/>
      <c r="X15" s="159"/>
      <c r="Y15" s="159"/>
      <c r="Z15" s="159"/>
      <c r="AA15" s="162"/>
      <c r="AB15" s="154"/>
    </row>
    <row r="16" spans="1:28" s="140" customFormat="1" ht="23.25" customHeight="1" x14ac:dyDescent="0.3">
      <c r="A16" s="163">
        <v>1</v>
      </c>
      <c r="B16" s="164" t="s">
        <v>108</v>
      </c>
      <c r="C16" s="165"/>
      <c r="D16" s="166">
        <v>0</v>
      </c>
      <c r="E16" s="166">
        <v>130</v>
      </c>
      <c r="F16" s="166">
        <v>243</v>
      </c>
      <c r="G16" s="166">
        <v>250</v>
      </c>
      <c r="H16" s="166">
        <v>537</v>
      </c>
      <c r="I16" s="166">
        <v>444</v>
      </c>
      <c r="J16" s="166">
        <v>797</v>
      </c>
      <c r="K16" s="166">
        <v>1137</v>
      </c>
      <c r="L16" s="166">
        <v>880</v>
      </c>
      <c r="M16" s="166">
        <v>820</v>
      </c>
      <c r="N16" s="166"/>
      <c r="O16" s="166"/>
      <c r="P16" s="166">
        <f>+SUM(D16:O16)</f>
        <v>5238</v>
      </c>
      <c r="Q16" s="167">
        <f t="shared" ref="Q16:Q45" si="0">+P16/$P$46</f>
        <v>6.1653993738082349E-2</v>
      </c>
      <c r="R16" s="130"/>
      <c r="S16" s="168"/>
      <c r="T16" s="169"/>
      <c r="U16" s="170" t="s">
        <v>109</v>
      </c>
      <c r="V16" s="171"/>
      <c r="W16" s="172" t="s">
        <v>110</v>
      </c>
      <c r="X16" s="173">
        <v>1281</v>
      </c>
      <c r="Y16" s="173"/>
      <c r="Z16" s="174">
        <f t="shared" ref="Z16:Z23" si="1">+X16/$X$24</f>
        <v>1.507803856022976E-2</v>
      </c>
      <c r="AA16" s="175"/>
      <c r="AB16" s="176"/>
    </row>
    <row r="17" spans="1:28" s="140" customFormat="1" ht="23.25" customHeight="1" x14ac:dyDescent="0.3">
      <c r="A17" s="163">
        <v>2</v>
      </c>
      <c r="B17" s="164" t="s">
        <v>111</v>
      </c>
      <c r="C17" s="165"/>
      <c r="D17" s="166">
        <v>97</v>
      </c>
      <c r="E17" s="166">
        <v>132</v>
      </c>
      <c r="F17" s="166">
        <v>50</v>
      </c>
      <c r="G17" s="166">
        <v>279</v>
      </c>
      <c r="H17" s="166">
        <v>504</v>
      </c>
      <c r="I17" s="166">
        <v>446</v>
      </c>
      <c r="J17" s="166">
        <v>426</v>
      </c>
      <c r="K17" s="166">
        <v>170</v>
      </c>
      <c r="L17" s="166">
        <v>0</v>
      </c>
      <c r="M17" s="166">
        <v>752</v>
      </c>
      <c r="N17" s="166"/>
      <c r="O17" s="166"/>
      <c r="P17" s="166">
        <f t="shared" ref="P17:P44" si="2">+SUM(D17:O17)</f>
        <v>2856</v>
      </c>
      <c r="Q17" s="167">
        <f t="shared" si="0"/>
        <v>3.3616610560512253E-2</v>
      </c>
      <c r="R17" s="130"/>
      <c r="S17" s="168"/>
      <c r="T17" s="169"/>
      <c r="U17" s="177" t="s">
        <v>112</v>
      </c>
      <c r="V17" s="178"/>
      <c r="W17" s="179" t="s">
        <v>113</v>
      </c>
      <c r="X17" s="180">
        <v>13565</v>
      </c>
      <c r="Y17" s="180"/>
      <c r="Z17" s="181">
        <f t="shared" si="1"/>
        <v>0.15966712964052826</v>
      </c>
      <c r="AA17" s="182"/>
      <c r="AB17" s="176"/>
    </row>
    <row r="18" spans="1:28" s="140" customFormat="1" ht="23.25" customHeight="1" x14ac:dyDescent="0.3">
      <c r="A18" s="163">
        <v>3</v>
      </c>
      <c r="B18" s="164" t="s">
        <v>114</v>
      </c>
      <c r="C18" s="165"/>
      <c r="D18" s="166">
        <v>16</v>
      </c>
      <c r="E18" s="166">
        <v>7</v>
      </c>
      <c r="F18" s="166">
        <v>88</v>
      </c>
      <c r="G18" s="166">
        <v>172</v>
      </c>
      <c r="H18" s="166">
        <v>350</v>
      </c>
      <c r="I18" s="166">
        <v>283</v>
      </c>
      <c r="J18" s="166">
        <v>177</v>
      </c>
      <c r="K18" s="166">
        <v>450</v>
      </c>
      <c r="L18" s="166">
        <v>363</v>
      </c>
      <c r="M18" s="166">
        <v>331</v>
      </c>
      <c r="N18" s="166"/>
      <c r="O18" s="166"/>
      <c r="P18" s="166">
        <f t="shared" si="2"/>
        <v>2237</v>
      </c>
      <c r="Q18" s="167">
        <f t="shared" si="0"/>
        <v>2.6330657501353608E-2</v>
      </c>
      <c r="R18" s="130"/>
      <c r="S18" s="168"/>
      <c r="T18" s="169"/>
      <c r="U18" s="183" t="s">
        <v>115</v>
      </c>
      <c r="V18" s="184"/>
      <c r="W18" s="185" t="s">
        <v>116</v>
      </c>
      <c r="X18" s="186">
        <v>9850</v>
      </c>
      <c r="Y18" s="186"/>
      <c r="Z18" s="187">
        <f t="shared" si="1"/>
        <v>0.11593964076367146</v>
      </c>
      <c r="AA18" s="188"/>
      <c r="AB18" s="176"/>
    </row>
    <row r="19" spans="1:28" s="140" customFormat="1" ht="23.25" customHeight="1" x14ac:dyDescent="0.3">
      <c r="A19" s="163">
        <v>4</v>
      </c>
      <c r="B19" s="164" t="s">
        <v>117</v>
      </c>
      <c r="C19" s="165"/>
      <c r="D19" s="166">
        <v>85</v>
      </c>
      <c r="E19" s="166">
        <v>231</v>
      </c>
      <c r="F19" s="166">
        <v>246</v>
      </c>
      <c r="G19" s="166">
        <v>292</v>
      </c>
      <c r="H19" s="166">
        <v>573</v>
      </c>
      <c r="I19" s="166">
        <v>524</v>
      </c>
      <c r="J19" s="166">
        <v>1135</v>
      </c>
      <c r="K19" s="166">
        <v>964</v>
      </c>
      <c r="L19" s="166">
        <v>451</v>
      </c>
      <c r="M19" s="166">
        <v>690</v>
      </c>
      <c r="N19" s="166"/>
      <c r="O19" s="166"/>
      <c r="P19" s="166">
        <f t="shared" si="2"/>
        <v>5191</v>
      </c>
      <c r="Q19" s="167">
        <f t="shared" si="0"/>
        <v>6.1100779208550109E-2</v>
      </c>
      <c r="R19" s="130"/>
      <c r="S19" s="168"/>
      <c r="T19" s="169"/>
      <c r="U19" s="177" t="s">
        <v>118</v>
      </c>
      <c r="V19" s="178"/>
      <c r="W19" s="179" t="s">
        <v>119</v>
      </c>
      <c r="X19" s="180">
        <v>6738</v>
      </c>
      <c r="Y19" s="180"/>
      <c r="Z19" s="181">
        <f t="shared" si="1"/>
        <v>7.930977659549425E-2</v>
      </c>
      <c r="AA19" s="182"/>
      <c r="AB19" s="176"/>
    </row>
    <row r="20" spans="1:28" s="140" customFormat="1" ht="23.25" customHeight="1" x14ac:dyDescent="0.3">
      <c r="A20" s="163">
        <v>5</v>
      </c>
      <c r="B20" s="164" t="s">
        <v>120</v>
      </c>
      <c r="C20" s="165"/>
      <c r="D20" s="166">
        <v>91</v>
      </c>
      <c r="E20" s="166">
        <v>129</v>
      </c>
      <c r="F20" s="166">
        <v>207</v>
      </c>
      <c r="G20" s="166">
        <v>313</v>
      </c>
      <c r="H20" s="166">
        <v>209</v>
      </c>
      <c r="I20" s="166">
        <v>244</v>
      </c>
      <c r="J20" s="166">
        <v>186</v>
      </c>
      <c r="K20" s="166">
        <v>355</v>
      </c>
      <c r="L20" s="166">
        <v>259</v>
      </c>
      <c r="M20" s="166">
        <v>590</v>
      </c>
      <c r="N20" s="166"/>
      <c r="O20" s="166"/>
      <c r="P20" s="166">
        <f t="shared" si="2"/>
        <v>2583</v>
      </c>
      <c r="Q20" s="167">
        <f t="shared" si="0"/>
        <v>3.0403258080463288E-2</v>
      </c>
      <c r="R20" s="130"/>
      <c r="S20" s="168"/>
      <c r="T20" s="169"/>
      <c r="U20" s="183" t="s">
        <v>121</v>
      </c>
      <c r="V20" s="184"/>
      <c r="W20" s="185" t="s">
        <v>122</v>
      </c>
      <c r="X20" s="186">
        <v>12266</v>
      </c>
      <c r="Y20" s="186"/>
      <c r="Z20" s="187">
        <f t="shared" si="1"/>
        <v>0.14437722168600955</v>
      </c>
      <c r="AA20" s="188"/>
      <c r="AB20" s="176"/>
    </row>
    <row r="21" spans="1:28" s="140" customFormat="1" ht="23.25" customHeight="1" x14ac:dyDescent="0.3">
      <c r="A21" s="163">
        <v>6</v>
      </c>
      <c r="B21" s="164" t="s">
        <v>123</v>
      </c>
      <c r="C21" s="165"/>
      <c r="D21" s="166">
        <v>44</v>
      </c>
      <c r="E21" s="166">
        <v>18</v>
      </c>
      <c r="F21" s="166">
        <v>171</v>
      </c>
      <c r="G21" s="166">
        <v>72</v>
      </c>
      <c r="H21" s="166">
        <v>154</v>
      </c>
      <c r="I21" s="166">
        <v>227</v>
      </c>
      <c r="J21" s="166">
        <v>137</v>
      </c>
      <c r="K21" s="166">
        <v>66</v>
      </c>
      <c r="L21" s="166">
        <v>128</v>
      </c>
      <c r="M21" s="166">
        <v>212</v>
      </c>
      <c r="N21" s="166"/>
      <c r="O21" s="166"/>
      <c r="P21" s="166">
        <f t="shared" si="2"/>
        <v>1229</v>
      </c>
      <c r="Q21" s="167">
        <f t="shared" si="0"/>
        <v>1.4465971421172815E-2</v>
      </c>
      <c r="R21" s="130"/>
      <c r="S21" s="168"/>
      <c r="T21" s="169"/>
      <c r="U21" s="177" t="s">
        <v>124</v>
      </c>
      <c r="V21" s="178"/>
      <c r="W21" s="179" t="s">
        <v>125</v>
      </c>
      <c r="X21" s="180">
        <v>36182</v>
      </c>
      <c r="Y21" s="180"/>
      <c r="Z21" s="181">
        <f t="shared" si="1"/>
        <v>0.42588102356458485</v>
      </c>
      <c r="AA21" s="182"/>
      <c r="AB21" s="176"/>
    </row>
    <row r="22" spans="1:28" s="140" customFormat="1" ht="23.25" customHeight="1" x14ac:dyDescent="0.3">
      <c r="A22" s="163">
        <v>7</v>
      </c>
      <c r="B22" s="164" t="s">
        <v>126</v>
      </c>
      <c r="C22" s="165"/>
      <c r="D22" s="166">
        <v>78</v>
      </c>
      <c r="E22" s="166">
        <v>134</v>
      </c>
      <c r="F22" s="166">
        <v>426</v>
      </c>
      <c r="G22" s="166">
        <v>435</v>
      </c>
      <c r="H22" s="166">
        <v>239</v>
      </c>
      <c r="I22" s="166">
        <v>303</v>
      </c>
      <c r="J22" s="166">
        <v>474</v>
      </c>
      <c r="K22" s="166">
        <v>521</v>
      </c>
      <c r="L22" s="166">
        <v>311</v>
      </c>
      <c r="M22" s="166">
        <v>206</v>
      </c>
      <c r="N22" s="166"/>
      <c r="O22" s="166"/>
      <c r="P22" s="166">
        <f t="shared" si="2"/>
        <v>3127</v>
      </c>
      <c r="Q22" s="167">
        <f t="shared" si="0"/>
        <v>3.6806421996751333E-2</v>
      </c>
      <c r="R22" s="130"/>
      <c r="S22" s="168"/>
      <c r="T22" s="169"/>
      <c r="U22" s="183" t="s">
        <v>127</v>
      </c>
      <c r="V22" s="184"/>
      <c r="W22" s="185" t="s">
        <v>128</v>
      </c>
      <c r="X22" s="186">
        <v>4685</v>
      </c>
      <c r="Y22" s="186"/>
      <c r="Z22" s="187">
        <f t="shared" si="1"/>
        <v>5.5144895124649825E-2</v>
      </c>
      <c r="AA22" s="188"/>
      <c r="AB22" s="176"/>
    </row>
    <row r="23" spans="1:28" s="140" customFormat="1" ht="23.25" customHeight="1" x14ac:dyDescent="0.3">
      <c r="A23" s="163">
        <v>8</v>
      </c>
      <c r="B23" s="164" t="s">
        <v>129</v>
      </c>
      <c r="C23" s="165"/>
      <c r="D23" s="166">
        <v>127</v>
      </c>
      <c r="E23" s="166">
        <v>36</v>
      </c>
      <c r="F23" s="166">
        <v>254</v>
      </c>
      <c r="G23" s="166">
        <v>142</v>
      </c>
      <c r="H23" s="166">
        <v>272</v>
      </c>
      <c r="I23" s="166">
        <v>129</v>
      </c>
      <c r="J23" s="166">
        <v>141</v>
      </c>
      <c r="K23" s="166">
        <v>254</v>
      </c>
      <c r="L23" s="166">
        <v>226</v>
      </c>
      <c r="M23" s="166">
        <v>241</v>
      </c>
      <c r="N23" s="166"/>
      <c r="O23" s="166"/>
      <c r="P23" s="166">
        <f t="shared" si="2"/>
        <v>1822</v>
      </c>
      <c r="Q23" s="167">
        <f t="shared" si="0"/>
        <v>2.1445890910802984E-2</v>
      </c>
      <c r="R23" s="130"/>
      <c r="S23" s="168"/>
      <c r="T23" s="169"/>
      <c r="U23" s="177" t="s">
        <v>130</v>
      </c>
      <c r="V23" s="178"/>
      <c r="W23" s="179"/>
      <c r="X23" s="180">
        <v>391</v>
      </c>
      <c r="Y23" s="180"/>
      <c r="Z23" s="181">
        <f t="shared" si="1"/>
        <v>4.6022740648320347E-3</v>
      </c>
      <c r="AA23" s="182"/>
      <c r="AB23" s="176"/>
    </row>
    <row r="24" spans="1:28" s="140" customFormat="1" ht="23.25" customHeight="1" x14ac:dyDescent="0.3">
      <c r="A24" s="163">
        <v>9</v>
      </c>
      <c r="B24" s="164" t="s">
        <v>131</v>
      </c>
      <c r="C24" s="165"/>
      <c r="D24" s="166">
        <v>79</v>
      </c>
      <c r="E24" s="166">
        <v>199</v>
      </c>
      <c r="F24" s="166">
        <v>365</v>
      </c>
      <c r="G24" s="166">
        <v>300</v>
      </c>
      <c r="H24" s="166">
        <v>432</v>
      </c>
      <c r="I24" s="166">
        <v>482</v>
      </c>
      <c r="J24" s="166">
        <v>520</v>
      </c>
      <c r="K24" s="166">
        <v>465</v>
      </c>
      <c r="L24" s="166">
        <v>615</v>
      </c>
      <c r="M24" s="166">
        <v>700</v>
      </c>
      <c r="N24" s="166"/>
      <c r="O24" s="166"/>
      <c r="P24" s="166">
        <f t="shared" si="2"/>
        <v>4157</v>
      </c>
      <c r="Q24" s="167">
        <f t="shared" si="0"/>
        <v>4.893005955884084E-2</v>
      </c>
      <c r="R24" s="130"/>
      <c r="S24" s="168"/>
      <c r="T24" s="169"/>
      <c r="U24" s="189" t="s">
        <v>27</v>
      </c>
      <c r="V24" s="190"/>
      <c r="W24" s="191"/>
      <c r="X24" s="192">
        <f>+SUM(X16:X23)</f>
        <v>84958</v>
      </c>
      <c r="Y24" s="192"/>
      <c r="Z24" s="193">
        <v>1</v>
      </c>
      <c r="AA24" s="194"/>
      <c r="AB24" s="176"/>
    </row>
    <row r="25" spans="1:28" s="140" customFormat="1" ht="23.25" customHeight="1" x14ac:dyDescent="0.3">
      <c r="A25" s="163">
        <v>10</v>
      </c>
      <c r="B25" s="164" t="s">
        <v>132</v>
      </c>
      <c r="C25" s="165"/>
      <c r="D25" s="166">
        <v>148</v>
      </c>
      <c r="E25" s="166">
        <v>217</v>
      </c>
      <c r="F25" s="166">
        <v>268</v>
      </c>
      <c r="G25" s="166">
        <v>220</v>
      </c>
      <c r="H25" s="166">
        <v>550</v>
      </c>
      <c r="I25" s="166">
        <v>229</v>
      </c>
      <c r="J25" s="166">
        <v>228</v>
      </c>
      <c r="K25" s="166">
        <v>445</v>
      </c>
      <c r="L25" s="166">
        <v>239</v>
      </c>
      <c r="M25" s="166">
        <v>290</v>
      </c>
      <c r="N25" s="166"/>
      <c r="O25" s="166"/>
      <c r="P25" s="166">
        <f t="shared" si="2"/>
        <v>2834</v>
      </c>
      <c r="Q25" s="167">
        <f t="shared" si="0"/>
        <v>3.3357659078603545E-2</v>
      </c>
      <c r="R25" s="130"/>
      <c r="S25" s="168"/>
      <c r="T25" s="169"/>
      <c r="U25" s="130"/>
      <c r="V25" s="130"/>
      <c r="W25" s="130"/>
      <c r="X25" s="130"/>
      <c r="Y25" s="130"/>
      <c r="Z25" s="130"/>
      <c r="AA25" s="130"/>
      <c r="AB25" s="176"/>
    </row>
    <row r="26" spans="1:28" s="140" customFormat="1" ht="23.25" customHeight="1" x14ac:dyDescent="0.3">
      <c r="A26" s="163">
        <v>11</v>
      </c>
      <c r="B26" s="164" t="s">
        <v>133</v>
      </c>
      <c r="C26" s="165"/>
      <c r="D26" s="166">
        <v>58</v>
      </c>
      <c r="E26" s="166">
        <v>28</v>
      </c>
      <c r="F26" s="166">
        <v>228</v>
      </c>
      <c r="G26" s="166">
        <v>116</v>
      </c>
      <c r="H26" s="166">
        <v>164</v>
      </c>
      <c r="I26" s="166">
        <v>339</v>
      </c>
      <c r="J26" s="166">
        <v>296</v>
      </c>
      <c r="K26" s="166">
        <v>141</v>
      </c>
      <c r="L26" s="166">
        <v>213</v>
      </c>
      <c r="M26" s="166">
        <v>264</v>
      </c>
      <c r="N26" s="166"/>
      <c r="O26" s="166"/>
      <c r="P26" s="166">
        <f t="shared" si="2"/>
        <v>1847</v>
      </c>
      <c r="Q26" s="167">
        <f t="shared" si="0"/>
        <v>2.1740153958426517E-2</v>
      </c>
      <c r="R26" s="130"/>
      <c r="S26" s="168"/>
      <c r="T26" s="169"/>
      <c r="U26" s="130"/>
      <c r="V26" s="130"/>
      <c r="W26" s="130"/>
      <c r="X26" s="130"/>
      <c r="Y26" s="130"/>
      <c r="Z26" s="130"/>
      <c r="AA26" s="130"/>
      <c r="AB26" s="176"/>
    </row>
    <row r="27" spans="1:28" s="140" customFormat="1" ht="23.25" customHeight="1" x14ac:dyDescent="0.3">
      <c r="A27" s="163">
        <v>12</v>
      </c>
      <c r="B27" s="164" t="s">
        <v>134</v>
      </c>
      <c r="C27" s="165"/>
      <c r="D27" s="166">
        <v>58</v>
      </c>
      <c r="E27" s="166">
        <v>56</v>
      </c>
      <c r="F27" s="166">
        <v>241</v>
      </c>
      <c r="G27" s="166">
        <v>144</v>
      </c>
      <c r="H27" s="166">
        <v>149</v>
      </c>
      <c r="I27" s="166">
        <v>127</v>
      </c>
      <c r="J27" s="166">
        <v>155</v>
      </c>
      <c r="K27" s="166">
        <v>182</v>
      </c>
      <c r="L27" s="166">
        <v>193</v>
      </c>
      <c r="M27" s="166">
        <v>363</v>
      </c>
      <c r="N27" s="166"/>
      <c r="O27" s="166"/>
      <c r="P27" s="166">
        <f t="shared" si="2"/>
        <v>1668</v>
      </c>
      <c r="Q27" s="167">
        <f t="shared" si="0"/>
        <v>1.963323053744203E-2</v>
      </c>
      <c r="R27" s="130"/>
      <c r="S27" s="168"/>
      <c r="T27" s="169"/>
      <c r="U27" s="130"/>
      <c r="V27" s="142"/>
      <c r="W27" s="142"/>
      <c r="X27" s="142"/>
      <c r="Y27" s="142"/>
      <c r="Z27" s="142"/>
      <c r="AA27" s="142"/>
      <c r="AB27" s="176"/>
    </row>
    <row r="28" spans="1:28" s="140" customFormat="1" ht="23.25" customHeight="1" x14ac:dyDescent="0.3">
      <c r="A28" s="163">
        <v>13</v>
      </c>
      <c r="B28" s="164" t="s">
        <v>135</v>
      </c>
      <c r="C28" s="165"/>
      <c r="D28" s="166">
        <v>21</v>
      </c>
      <c r="E28" s="166">
        <v>30</v>
      </c>
      <c r="F28" s="166">
        <v>109</v>
      </c>
      <c r="G28" s="166">
        <v>141</v>
      </c>
      <c r="H28" s="166">
        <v>140</v>
      </c>
      <c r="I28" s="166">
        <v>71</v>
      </c>
      <c r="J28" s="166">
        <v>125</v>
      </c>
      <c r="K28" s="166">
        <v>116</v>
      </c>
      <c r="L28" s="166">
        <v>132</v>
      </c>
      <c r="M28" s="166">
        <v>244</v>
      </c>
      <c r="N28" s="166"/>
      <c r="O28" s="166"/>
      <c r="P28" s="166">
        <f t="shared" si="2"/>
        <v>1129</v>
      </c>
      <c r="Q28" s="167">
        <f t="shared" si="0"/>
        <v>1.3288919230678688E-2</v>
      </c>
      <c r="R28" s="130"/>
      <c r="S28" s="168"/>
      <c r="T28" s="169"/>
      <c r="U28" s="130"/>
      <c r="V28" s="195"/>
      <c r="W28" s="195"/>
      <c r="X28" s="195"/>
      <c r="Y28" s="195"/>
      <c r="Z28" s="142"/>
      <c r="AA28" s="142"/>
      <c r="AB28" s="176"/>
    </row>
    <row r="29" spans="1:28" s="140" customFormat="1" ht="23.25" customHeight="1" x14ac:dyDescent="0.3">
      <c r="A29" s="163">
        <v>14</v>
      </c>
      <c r="B29" s="164" t="s">
        <v>136</v>
      </c>
      <c r="C29" s="165"/>
      <c r="D29" s="166">
        <v>50</v>
      </c>
      <c r="E29" s="166">
        <v>96</v>
      </c>
      <c r="F29" s="166">
        <v>140</v>
      </c>
      <c r="G29" s="166">
        <v>74</v>
      </c>
      <c r="H29" s="166">
        <v>57</v>
      </c>
      <c r="I29" s="166">
        <v>0</v>
      </c>
      <c r="J29" s="166">
        <v>35</v>
      </c>
      <c r="K29" s="166">
        <v>9</v>
      </c>
      <c r="L29" s="166">
        <v>102</v>
      </c>
      <c r="M29" s="166">
        <v>89</v>
      </c>
      <c r="N29" s="166"/>
      <c r="O29" s="166"/>
      <c r="P29" s="166">
        <f t="shared" si="2"/>
        <v>652</v>
      </c>
      <c r="Q29" s="167">
        <f>+P29/$P$46</f>
        <v>7.6743802820217052E-3</v>
      </c>
      <c r="R29" s="130"/>
      <c r="S29" s="196"/>
      <c r="T29" s="197"/>
      <c r="U29" s="198"/>
      <c r="V29" s="198"/>
      <c r="W29" s="198"/>
      <c r="X29" s="198"/>
      <c r="Y29" s="198"/>
      <c r="Z29" s="130"/>
      <c r="AA29" s="130"/>
      <c r="AB29" s="199"/>
    </row>
    <row r="30" spans="1:28" s="140" customFormat="1" ht="23.25" customHeight="1" x14ac:dyDescent="0.3">
      <c r="A30" s="163">
        <v>15</v>
      </c>
      <c r="B30" s="164" t="s">
        <v>137</v>
      </c>
      <c r="C30" s="165"/>
      <c r="D30" s="166">
        <v>103</v>
      </c>
      <c r="E30" s="166">
        <v>144</v>
      </c>
      <c r="F30" s="166">
        <v>191</v>
      </c>
      <c r="G30" s="166">
        <v>107</v>
      </c>
      <c r="H30" s="166">
        <v>176</v>
      </c>
      <c r="I30" s="166">
        <v>196</v>
      </c>
      <c r="J30" s="166">
        <v>194</v>
      </c>
      <c r="K30" s="166">
        <v>269</v>
      </c>
      <c r="L30" s="166">
        <v>218</v>
      </c>
      <c r="M30" s="166">
        <v>455</v>
      </c>
      <c r="N30" s="166"/>
      <c r="O30" s="166"/>
      <c r="P30" s="166">
        <f t="shared" si="2"/>
        <v>2053</v>
      </c>
      <c r="Q30" s="167">
        <f t="shared" si="0"/>
        <v>2.4164881470844418E-2</v>
      </c>
      <c r="R30" s="130"/>
      <c r="S30" s="200"/>
      <c r="T30" s="201"/>
      <c r="U30" s="198"/>
      <c r="V30" s="198"/>
      <c r="W30" s="198"/>
      <c r="X30" s="198"/>
      <c r="Y30" s="198"/>
      <c r="Z30" s="130"/>
      <c r="AA30" s="130"/>
      <c r="AB30" s="202"/>
    </row>
    <row r="31" spans="1:28" s="140" customFormat="1" ht="23.25" customHeight="1" x14ac:dyDescent="0.3">
      <c r="A31" s="163">
        <v>16</v>
      </c>
      <c r="B31" s="164" t="s">
        <v>138</v>
      </c>
      <c r="C31" s="165"/>
      <c r="D31" s="166">
        <v>48</v>
      </c>
      <c r="E31" s="166">
        <v>172</v>
      </c>
      <c r="F31" s="166">
        <v>285</v>
      </c>
      <c r="G31" s="166">
        <v>465</v>
      </c>
      <c r="H31" s="166">
        <v>165</v>
      </c>
      <c r="I31" s="166">
        <v>452</v>
      </c>
      <c r="J31" s="166">
        <v>202</v>
      </c>
      <c r="K31" s="166">
        <v>558</v>
      </c>
      <c r="L31" s="166">
        <v>296</v>
      </c>
      <c r="M31" s="166">
        <v>302</v>
      </c>
      <c r="N31" s="166"/>
      <c r="O31" s="166"/>
      <c r="P31" s="166">
        <f t="shared" si="2"/>
        <v>2945</v>
      </c>
      <c r="Q31" s="167">
        <f t="shared" si="0"/>
        <v>3.4664187010052028E-2</v>
      </c>
      <c r="R31" s="130"/>
      <c r="S31" s="145"/>
      <c r="T31" s="145"/>
      <c r="U31" s="130"/>
      <c r="V31" s="130"/>
      <c r="W31" s="130"/>
      <c r="X31" s="130"/>
      <c r="Y31" s="130"/>
      <c r="Z31" s="130"/>
      <c r="AA31" s="130"/>
      <c r="AB31" s="145"/>
    </row>
    <row r="32" spans="1:28" s="140" customFormat="1" ht="23.25" customHeight="1" x14ac:dyDescent="0.3">
      <c r="A32" s="163">
        <v>17</v>
      </c>
      <c r="B32" s="164" t="s">
        <v>139</v>
      </c>
      <c r="C32" s="165"/>
      <c r="D32" s="166">
        <v>179</v>
      </c>
      <c r="E32" s="166">
        <v>236</v>
      </c>
      <c r="F32" s="166">
        <v>307</v>
      </c>
      <c r="G32" s="166">
        <v>316</v>
      </c>
      <c r="H32" s="166">
        <v>284</v>
      </c>
      <c r="I32" s="166">
        <v>294</v>
      </c>
      <c r="J32" s="166">
        <v>225</v>
      </c>
      <c r="K32" s="166">
        <v>480</v>
      </c>
      <c r="L32" s="166">
        <v>513</v>
      </c>
      <c r="M32" s="166">
        <v>531</v>
      </c>
      <c r="N32" s="166"/>
      <c r="O32" s="166"/>
      <c r="P32" s="166">
        <f t="shared" si="2"/>
        <v>3365</v>
      </c>
      <c r="Q32" s="167">
        <f t="shared" si="0"/>
        <v>3.9607806210127355E-2</v>
      </c>
      <c r="R32" s="130"/>
      <c r="S32" s="145"/>
      <c r="T32" s="145"/>
      <c r="U32" s="130"/>
      <c r="V32" s="130"/>
      <c r="W32" s="130"/>
      <c r="X32" s="130"/>
      <c r="Y32" s="130"/>
      <c r="Z32" s="130"/>
      <c r="AA32" s="130"/>
      <c r="AB32" s="145"/>
    </row>
    <row r="33" spans="1:27" s="140" customFormat="1" ht="23.25" customHeight="1" x14ac:dyDescent="0.3">
      <c r="A33" s="163">
        <v>18</v>
      </c>
      <c r="B33" s="164" t="s">
        <v>140</v>
      </c>
      <c r="C33" s="165"/>
      <c r="D33" s="166">
        <v>118</v>
      </c>
      <c r="E33" s="166">
        <v>193</v>
      </c>
      <c r="F33" s="166">
        <v>414</v>
      </c>
      <c r="G33" s="166">
        <v>198</v>
      </c>
      <c r="H33" s="166">
        <v>334</v>
      </c>
      <c r="I33" s="166">
        <v>351</v>
      </c>
      <c r="J33" s="166">
        <v>411</v>
      </c>
      <c r="K33" s="166">
        <v>266</v>
      </c>
      <c r="L33" s="166">
        <v>423</v>
      </c>
      <c r="M33" s="166">
        <v>248</v>
      </c>
      <c r="N33" s="166"/>
      <c r="O33" s="166"/>
      <c r="P33" s="166">
        <f t="shared" si="2"/>
        <v>2956</v>
      </c>
      <c r="Q33" s="167">
        <f t="shared" si="0"/>
        <v>3.4793662751006378E-2</v>
      </c>
      <c r="R33" s="130"/>
      <c r="S33" s="130"/>
      <c r="T33" s="130"/>
      <c r="U33" s="130"/>
      <c r="V33" s="130"/>
      <c r="W33" s="130"/>
      <c r="X33" s="130"/>
      <c r="Y33" s="130"/>
      <c r="Z33" s="130"/>
      <c r="AA33" s="130"/>
    </row>
    <row r="34" spans="1:27" s="140" customFormat="1" ht="23.25" customHeight="1" x14ac:dyDescent="0.3">
      <c r="A34" s="163">
        <v>19</v>
      </c>
      <c r="B34" s="164" t="s">
        <v>141</v>
      </c>
      <c r="C34" s="165"/>
      <c r="D34" s="166">
        <v>229</v>
      </c>
      <c r="E34" s="166">
        <v>193</v>
      </c>
      <c r="F34" s="166">
        <v>299</v>
      </c>
      <c r="G34" s="166">
        <v>226</v>
      </c>
      <c r="H34" s="166">
        <v>323</v>
      </c>
      <c r="I34" s="166">
        <v>402</v>
      </c>
      <c r="J34" s="166">
        <v>305</v>
      </c>
      <c r="K34" s="166">
        <v>274</v>
      </c>
      <c r="L34" s="166">
        <v>268</v>
      </c>
      <c r="M34" s="166">
        <v>241</v>
      </c>
      <c r="N34" s="166"/>
      <c r="O34" s="166"/>
      <c r="P34" s="166">
        <f t="shared" si="2"/>
        <v>2760</v>
      </c>
      <c r="Q34" s="167">
        <f t="shared" si="0"/>
        <v>3.248664045763789E-2</v>
      </c>
      <c r="R34" s="130"/>
      <c r="S34" s="130"/>
      <c r="T34" s="130"/>
      <c r="U34" s="130"/>
      <c r="V34" s="130"/>
      <c r="W34" s="130"/>
      <c r="X34" s="130"/>
      <c r="Y34" s="130"/>
      <c r="Z34" s="130"/>
      <c r="AA34" s="130"/>
    </row>
    <row r="35" spans="1:27" s="140" customFormat="1" ht="23.25" customHeight="1" x14ac:dyDescent="0.3">
      <c r="A35" s="163">
        <v>20</v>
      </c>
      <c r="B35" s="164" t="s">
        <v>142</v>
      </c>
      <c r="C35" s="165"/>
      <c r="D35" s="166">
        <v>66</v>
      </c>
      <c r="E35" s="166">
        <v>56</v>
      </c>
      <c r="F35" s="166">
        <v>74</v>
      </c>
      <c r="G35" s="166">
        <v>258</v>
      </c>
      <c r="H35" s="166">
        <v>153</v>
      </c>
      <c r="I35" s="166">
        <v>253</v>
      </c>
      <c r="J35" s="166">
        <v>144</v>
      </c>
      <c r="K35" s="166">
        <v>203</v>
      </c>
      <c r="L35" s="166">
        <v>237</v>
      </c>
      <c r="M35" s="166">
        <v>156</v>
      </c>
      <c r="N35" s="166"/>
      <c r="O35" s="166"/>
      <c r="P35" s="166">
        <f t="shared" si="2"/>
        <v>1600</v>
      </c>
      <c r="Q35" s="167">
        <f t="shared" si="0"/>
        <v>1.8832835047906026E-2</v>
      </c>
      <c r="R35" s="130"/>
      <c r="S35" s="130"/>
      <c r="T35" s="130"/>
      <c r="U35" s="130"/>
      <c r="V35" s="130"/>
      <c r="W35" s="130"/>
      <c r="X35" s="130"/>
      <c r="Y35" s="130"/>
      <c r="Z35" s="130"/>
      <c r="AA35" s="130"/>
    </row>
    <row r="36" spans="1:27" s="140" customFormat="1" ht="23.25" customHeight="1" x14ac:dyDescent="0.3">
      <c r="A36" s="163">
        <v>21</v>
      </c>
      <c r="B36" s="164" t="s">
        <v>143</v>
      </c>
      <c r="C36" s="165"/>
      <c r="D36" s="166">
        <v>77</v>
      </c>
      <c r="E36" s="166">
        <v>113</v>
      </c>
      <c r="F36" s="166">
        <v>225</v>
      </c>
      <c r="G36" s="166">
        <v>299</v>
      </c>
      <c r="H36" s="166">
        <v>255</v>
      </c>
      <c r="I36" s="166">
        <v>325</v>
      </c>
      <c r="J36" s="166">
        <v>207</v>
      </c>
      <c r="K36" s="166">
        <v>189</v>
      </c>
      <c r="L36" s="166">
        <v>572</v>
      </c>
      <c r="M36" s="166">
        <v>415</v>
      </c>
      <c r="N36" s="166"/>
      <c r="O36" s="166"/>
      <c r="P36" s="166">
        <f t="shared" si="2"/>
        <v>2677</v>
      </c>
      <c r="Q36" s="167">
        <f t="shared" si="0"/>
        <v>3.1509687139527766E-2</v>
      </c>
      <c r="R36" s="130"/>
      <c r="S36" s="130"/>
      <c r="T36" s="130"/>
      <c r="U36" s="130"/>
      <c r="V36" s="130"/>
      <c r="W36" s="130"/>
      <c r="X36" s="130"/>
      <c r="Y36" s="130"/>
      <c r="Z36" s="130"/>
      <c r="AA36" s="130"/>
    </row>
    <row r="37" spans="1:27" s="140" customFormat="1" ht="23.25" customHeight="1" x14ac:dyDescent="0.3">
      <c r="A37" s="163">
        <v>22</v>
      </c>
      <c r="B37" s="164" t="s">
        <v>144</v>
      </c>
      <c r="C37" s="165"/>
      <c r="D37" s="166">
        <v>50</v>
      </c>
      <c r="E37" s="166">
        <v>130</v>
      </c>
      <c r="F37" s="166">
        <v>395</v>
      </c>
      <c r="G37" s="166">
        <v>249</v>
      </c>
      <c r="H37" s="166">
        <v>243</v>
      </c>
      <c r="I37" s="166">
        <v>304</v>
      </c>
      <c r="J37" s="166">
        <v>348</v>
      </c>
      <c r="K37" s="166">
        <v>476</v>
      </c>
      <c r="L37" s="166">
        <v>413</v>
      </c>
      <c r="M37" s="166">
        <v>738</v>
      </c>
      <c r="N37" s="166"/>
      <c r="O37" s="166"/>
      <c r="P37" s="166">
        <f t="shared" si="2"/>
        <v>3346</v>
      </c>
      <c r="Q37" s="167">
        <f t="shared" si="0"/>
        <v>3.9384166293933473E-2</v>
      </c>
      <c r="R37" s="130"/>
      <c r="S37" s="130"/>
      <c r="T37" s="130"/>
      <c r="U37" s="130"/>
      <c r="V37" s="130"/>
      <c r="W37" s="130"/>
      <c r="X37" s="130"/>
      <c r="Y37" s="130"/>
      <c r="Z37" s="130"/>
      <c r="AA37" s="130"/>
    </row>
    <row r="38" spans="1:27" s="140" customFormat="1" ht="23.25" customHeight="1" x14ac:dyDescent="0.3">
      <c r="A38" s="163">
        <v>23</v>
      </c>
      <c r="B38" s="164" t="s">
        <v>145</v>
      </c>
      <c r="C38" s="165"/>
      <c r="D38" s="166">
        <v>36</v>
      </c>
      <c r="E38" s="166">
        <v>74</v>
      </c>
      <c r="F38" s="166">
        <v>118</v>
      </c>
      <c r="G38" s="166">
        <v>157</v>
      </c>
      <c r="H38" s="166">
        <v>646</v>
      </c>
      <c r="I38" s="166">
        <v>341</v>
      </c>
      <c r="J38" s="166">
        <v>218</v>
      </c>
      <c r="K38" s="166">
        <v>131</v>
      </c>
      <c r="L38" s="166">
        <v>152</v>
      </c>
      <c r="M38" s="166">
        <v>188</v>
      </c>
      <c r="N38" s="166"/>
      <c r="O38" s="166"/>
      <c r="P38" s="166">
        <f t="shared" si="2"/>
        <v>2061</v>
      </c>
      <c r="Q38" s="167">
        <f t="shared" si="0"/>
        <v>2.4259045646083947E-2</v>
      </c>
      <c r="R38" s="130"/>
      <c r="S38" s="130"/>
      <c r="T38" s="130"/>
      <c r="U38" s="130"/>
      <c r="V38" s="130"/>
      <c r="W38" s="130"/>
      <c r="X38" s="130"/>
      <c r="Y38" s="130"/>
      <c r="Z38" s="130"/>
      <c r="AA38" s="130"/>
    </row>
    <row r="39" spans="1:27" s="140" customFormat="1" ht="23.25" customHeight="1" x14ac:dyDescent="0.3">
      <c r="A39" s="163">
        <v>24</v>
      </c>
      <c r="B39" s="164" t="s">
        <v>146</v>
      </c>
      <c r="C39" s="165"/>
      <c r="D39" s="166">
        <v>61</v>
      </c>
      <c r="E39" s="166">
        <v>99</v>
      </c>
      <c r="F39" s="166">
        <v>197</v>
      </c>
      <c r="G39" s="166">
        <v>129</v>
      </c>
      <c r="H39" s="166">
        <v>218</v>
      </c>
      <c r="I39" s="166">
        <v>140</v>
      </c>
      <c r="J39" s="166">
        <v>99</v>
      </c>
      <c r="K39" s="166">
        <v>178</v>
      </c>
      <c r="L39" s="166">
        <v>216</v>
      </c>
      <c r="M39" s="166">
        <v>212</v>
      </c>
      <c r="N39" s="166"/>
      <c r="O39" s="166"/>
      <c r="P39" s="166">
        <f>+SUM(D39:O39)</f>
        <v>1549</v>
      </c>
      <c r="Q39" s="167">
        <f t="shared" si="0"/>
        <v>1.8232538430754019E-2</v>
      </c>
      <c r="R39" s="130"/>
      <c r="S39" s="130"/>
      <c r="T39" s="130"/>
      <c r="U39" s="130"/>
      <c r="V39" s="130"/>
      <c r="W39" s="130"/>
      <c r="X39" s="130"/>
      <c r="Y39" s="130"/>
      <c r="Z39" s="130"/>
      <c r="AA39" s="130"/>
    </row>
    <row r="40" spans="1:27" s="140" customFormat="1" ht="23.25" customHeight="1" x14ac:dyDescent="0.3">
      <c r="A40" s="163">
        <v>25</v>
      </c>
      <c r="B40" s="164" t="s">
        <v>147</v>
      </c>
      <c r="C40" s="165"/>
      <c r="D40" s="166">
        <v>13</v>
      </c>
      <c r="E40" s="166">
        <v>97</v>
      </c>
      <c r="F40" s="166">
        <v>309</v>
      </c>
      <c r="G40" s="166">
        <v>179</v>
      </c>
      <c r="H40" s="166">
        <v>364</v>
      </c>
      <c r="I40" s="166">
        <v>827</v>
      </c>
      <c r="J40" s="166">
        <v>950</v>
      </c>
      <c r="K40" s="166">
        <v>164</v>
      </c>
      <c r="L40" s="166">
        <v>320</v>
      </c>
      <c r="M40" s="166">
        <v>319</v>
      </c>
      <c r="N40" s="166"/>
      <c r="O40" s="166"/>
      <c r="P40" s="166">
        <f>+SUM(D40:O40)</f>
        <v>3542</v>
      </c>
      <c r="Q40" s="167">
        <f t="shared" si="0"/>
        <v>4.1691188587301961E-2</v>
      </c>
      <c r="R40" s="130"/>
      <c r="S40" s="130"/>
      <c r="T40" s="130"/>
      <c r="U40" s="130"/>
      <c r="V40" s="130"/>
      <c r="W40" s="130"/>
      <c r="X40" s="130"/>
      <c r="Y40" s="130"/>
      <c r="Z40" s="130"/>
      <c r="AA40" s="130"/>
    </row>
    <row r="41" spans="1:27" s="140" customFormat="1" ht="23.25" customHeight="1" x14ac:dyDescent="0.3">
      <c r="A41" s="163">
        <v>26</v>
      </c>
      <c r="B41" s="164" t="s">
        <v>148</v>
      </c>
      <c r="C41" s="165"/>
      <c r="D41" s="166">
        <v>29</v>
      </c>
      <c r="E41" s="166">
        <v>74</v>
      </c>
      <c r="F41" s="166">
        <v>124</v>
      </c>
      <c r="G41" s="166">
        <v>146</v>
      </c>
      <c r="H41" s="166">
        <v>166</v>
      </c>
      <c r="I41" s="166">
        <v>297</v>
      </c>
      <c r="J41" s="166">
        <v>259</v>
      </c>
      <c r="K41" s="166">
        <v>367</v>
      </c>
      <c r="L41" s="166">
        <v>620</v>
      </c>
      <c r="M41" s="166">
        <v>362</v>
      </c>
      <c r="N41" s="166"/>
      <c r="O41" s="166"/>
      <c r="P41" s="166">
        <f>+SUM(D41:O41)</f>
        <v>2444</v>
      </c>
      <c r="Q41" s="167">
        <f t="shared" si="0"/>
        <v>2.876715553567645E-2</v>
      </c>
      <c r="R41" s="130"/>
      <c r="S41" s="130"/>
      <c r="T41" s="130"/>
      <c r="U41" s="130"/>
      <c r="V41" s="130"/>
      <c r="W41" s="130"/>
      <c r="X41" s="130"/>
      <c r="Y41" s="130"/>
      <c r="Z41" s="130"/>
      <c r="AA41" s="130"/>
    </row>
    <row r="42" spans="1:27" s="140" customFormat="1" ht="23.25" customHeight="1" x14ac:dyDescent="0.3">
      <c r="A42" s="163">
        <v>27</v>
      </c>
      <c r="B42" s="164" t="s">
        <v>149</v>
      </c>
      <c r="C42" s="165"/>
      <c r="D42" s="203">
        <v>0</v>
      </c>
      <c r="E42" s="203">
        <v>0</v>
      </c>
      <c r="F42" s="166">
        <v>149</v>
      </c>
      <c r="G42" s="166">
        <v>1014</v>
      </c>
      <c r="H42" s="166">
        <v>198</v>
      </c>
      <c r="I42" s="166">
        <v>1375</v>
      </c>
      <c r="J42" s="166">
        <v>265</v>
      </c>
      <c r="K42" s="166">
        <v>614</v>
      </c>
      <c r="L42" s="166">
        <v>0</v>
      </c>
      <c r="M42" s="166">
        <v>0</v>
      </c>
      <c r="N42" s="166"/>
      <c r="O42" s="166"/>
      <c r="P42" s="166">
        <f t="shared" si="2"/>
        <v>3615</v>
      </c>
      <c r="Q42" s="167">
        <f t="shared" si="0"/>
        <v>4.2550436686362672E-2</v>
      </c>
      <c r="R42" s="130"/>
      <c r="S42" s="130"/>
      <c r="T42" s="130"/>
      <c r="U42" s="130"/>
      <c r="V42" s="130"/>
      <c r="W42" s="130"/>
      <c r="X42" s="130"/>
      <c r="Y42" s="130"/>
      <c r="Z42" s="130"/>
      <c r="AA42" s="130"/>
    </row>
    <row r="43" spans="1:27" s="140" customFormat="1" ht="23.25" customHeight="1" x14ac:dyDescent="0.3">
      <c r="A43" s="163">
        <v>28</v>
      </c>
      <c r="B43" s="164" t="s">
        <v>150</v>
      </c>
      <c r="C43" s="165"/>
      <c r="D43" s="203">
        <v>0</v>
      </c>
      <c r="E43" s="203">
        <v>0</v>
      </c>
      <c r="F43" s="166">
        <v>161</v>
      </c>
      <c r="G43" s="166">
        <v>1149</v>
      </c>
      <c r="H43" s="166">
        <v>367</v>
      </c>
      <c r="I43" s="166">
        <v>890</v>
      </c>
      <c r="J43" s="166">
        <v>42</v>
      </c>
      <c r="K43" s="166">
        <v>1009</v>
      </c>
      <c r="L43" s="166">
        <v>0</v>
      </c>
      <c r="M43" s="166">
        <v>0</v>
      </c>
      <c r="N43" s="166"/>
      <c r="O43" s="166"/>
      <c r="P43" s="166">
        <f t="shared" si="2"/>
        <v>3618</v>
      </c>
      <c r="Q43" s="167">
        <f t="shared" si="0"/>
        <v>4.2585748252077497E-2</v>
      </c>
      <c r="R43" s="130"/>
      <c r="S43" s="130"/>
      <c r="T43" s="130"/>
      <c r="U43" s="130"/>
      <c r="V43" s="130"/>
      <c r="W43" s="130"/>
      <c r="X43" s="130"/>
      <c r="Y43" s="130"/>
      <c r="Z43" s="130"/>
      <c r="AA43" s="130"/>
    </row>
    <row r="44" spans="1:27" s="140" customFormat="1" ht="23.25" customHeight="1" x14ac:dyDescent="0.3">
      <c r="A44" s="163">
        <v>29</v>
      </c>
      <c r="B44" s="164" t="s">
        <v>151</v>
      </c>
      <c r="C44" s="165"/>
      <c r="D44" s="203">
        <v>0</v>
      </c>
      <c r="E44" s="203">
        <v>0</v>
      </c>
      <c r="F44" s="166">
        <v>677</v>
      </c>
      <c r="G44" s="166">
        <v>722</v>
      </c>
      <c r="H44" s="166">
        <v>487</v>
      </c>
      <c r="I44" s="166">
        <v>887</v>
      </c>
      <c r="J44" s="166">
        <v>1193</v>
      </c>
      <c r="K44" s="166">
        <v>574</v>
      </c>
      <c r="L44" s="166">
        <v>60</v>
      </c>
      <c r="M44" s="166">
        <v>479</v>
      </c>
      <c r="N44" s="166"/>
      <c r="O44" s="166"/>
      <c r="P44" s="166">
        <f t="shared" si="2"/>
        <v>5079</v>
      </c>
      <c r="Q44" s="167">
        <f t="shared" si="0"/>
        <v>5.9782480755196689E-2</v>
      </c>
      <c r="R44" s="130"/>
      <c r="S44" s="130"/>
      <c r="T44" s="130"/>
      <c r="U44" s="130"/>
      <c r="V44" s="130"/>
      <c r="W44" s="130"/>
      <c r="X44" s="130"/>
      <c r="Y44" s="130"/>
      <c r="Z44" s="130"/>
      <c r="AA44" s="130"/>
    </row>
    <row r="45" spans="1:27" s="140" customFormat="1" ht="23.25" customHeight="1" x14ac:dyDescent="0.3">
      <c r="A45" s="163">
        <v>30</v>
      </c>
      <c r="B45" s="164" t="s">
        <v>152</v>
      </c>
      <c r="C45" s="165"/>
      <c r="D45" s="203">
        <v>0</v>
      </c>
      <c r="E45" s="203">
        <v>0</v>
      </c>
      <c r="F45" s="166">
        <v>235</v>
      </c>
      <c r="G45" s="166">
        <v>883</v>
      </c>
      <c r="H45" s="166">
        <v>287</v>
      </c>
      <c r="I45" s="166">
        <v>857</v>
      </c>
      <c r="J45" s="166">
        <v>583</v>
      </c>
      <c r="K45" s="166">
        <v>174</v>
      </c>
      <c r="L45" s="166">
        <v>456</v>
      </c>
      <c r="M45" s="166">
        <v>1303</v>
      </c>
      <c r="N45" s="166"/>
      <c r="O45" s="166"/>
      <c r="P45" s="166">
        <f>+SUM(D45:O45)</f>
        <v>4778</v>
      </c>
      <c r="Q45" s="167">
        <f t="shared" si="0"/>
        <v>5.6239553661809362E-2</v>
      </c>
      <c r="R45" s="130"/>
      <c r="S45" s="130"/>
      <c r="T45" s="130"/>
      <c r="U45" s="130"/>
      <c r="V45" s="130"/>
      <c r="W45" s="130"/>
      <c r="X45" s="130"/>
      <c r="Y45" s="130"/>
      <c r="Z45" s="130"/>
      <c r="AA45" s="130"/>
    </row>
    <row r="46" spans="1:27" s="140" customFormat="1" ht="23.25" customHeight="1" x14ac:dyDescent="0.3">
      <c r="A46" s="204" t="s">
        <v>27</v>
      </c>
      <c r="B46" s="205"/>
      <c r="C46" s="206"/>
      <c r="D46" s="207">
        <f>+SUM(D16:D45)</f>
        <v>1961</v>
      </c>
      <c r="E46" s="207">
        <f t="shared" ref="E46:O46" si="3">+SUM(E16:E45)</f>
        <v>3024</v>
      </c>
      <c r="F46" s="207">
        <f t="shared" si="3"/>
        <v>7196</v>
      </c>
      <c r="G46" s="207">
        <f t="shared" si="3"/>
        <v>9447</v>
      </c>
      <c r="H46" s="207">
        <f t="shared" si="3"/>
        <v>8996</v>
      </c>
      <c r="I46" s="207">
        <f t="shared" si="3"/>
        <v>12039</v>
      </c>
      <c r="J46" s="207">
        <f t="shared" si="3"/>
        <v>10477</v>
      </c>
      <c r="K46" s="207">
        <f t="shared" si="3"/>
        <v>11201</v>
      </c>
      <c r="L46" s="207">
        <f t="shared" si="3"/>
        <v>8876</v>
      </c>
      <c r="M46" s="207">
        <f t="shared" si="3"/>
        <v>11741</v>
      </c>
      <c r="N46" s="207">
        <f t="shared" si="3"/>
        <v>0</v>
      </c>
      <c r="O46" s="207">
        <f t="shared" si="3"/>
        <v>0</v>
      </c>
      <c r="P46" s="207">
        <f>+SUM(P16:P45)</f>
        <v>84958</v>
      </c>
      <c r="Q46" s="208">
        <v>1</v>
      </c>
      <c r="R46" s="130"/>
      <c r="S46" s="130"/>
      <c r="T46" s="130"/>
      <c r="U46" s="130"/>
      <c r="V46" s="130"/>
      <c r="W46" s="130"/>
      <c r="X46" s="130"/>
      <c r="Y46" s="130"/>
      <c r="Z46" s="130"/>
      <c r="AA46" s="130"/>
    </row>
    <row r="47" spans="1:27" s="140" customFormat="1" ht="23.25" customHeight="1" x14ac:dyDescent="0.3">
      <c r="A47" s="209" t="s">
        <v>153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</row>
    <row r="48" spans="1:27" s="140" customFormat="1" ht="3" customHeight="1" x14ac:dyDescent="0.3">
      <c r="A48" s="210"/>
      <c r="B48" s="210"/>
      <c r="C48" s="210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2"/>
      <c r="R48" s="130"/>
      <c r="S48" s="130"/>
      <c r="T48" s="130"/>
      <c r="U48" s="130"/>
      <c r="V48" s="130"/>
      <c r="W48" s="130"/>
      <c r="X48" s="130"/>
      <c r="Y48" s="130"/>
      <c r="Z48" s="130"/>
    </row>
    <row r="49" spans="1:28" s="140" customFormat="1" ht="3" customHeight="1" x14ac:dyDescent="0.3">
      <c r="A49" s="210"/>
      <c r="B49" s="210"/>
      <c r="C49" s="210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2"/>
      <c r="R49" s="130"/>
      <c r="S49" s="130"/>
      <c r="T49" s="130"/>
      <c r="U49" s="130"/>
      <c r="V49" s="130"/>
      <c r="W49" s="130"/>
      <c r="X49" s="130"/>
      <c r="Y49" s="130"/>
      <c r="Z49" s="130"/>
    </row>
    <row r="50" spans="1:28" s="140" customFormat="1" ht="3" customHeight="1" x14ac:dyDescent="0.3">
      <c r="A50" s="210"/>
      <c r="B50" s="210"/>
      <c r="C50" s="210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2"/>
      <c r="R50" s="130"/>
      <c r="S50" s="130"/>
      <c r="T50" s="130"/>
      <c r="U50" s="130"/>
      <c r="V50" s="130"/>
      <c r="W50" s="130"/>
      <c r="X50" s="130"/>
      <c r="Y50" s="130"/>
      <c r="Z50" s="130"/>
    </row>
    <row r="51" spans="1:28" s="140" customFormat="1" ht="3" customHeight="1" x14ac:dyDescent="0.3">
      <c r="A51" s="210"/>
      <c r="B51" s="210"/>
      <c r="C51" s="210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2"/>
      <c r="R51" s="130"/>
      <c r="S51" s="130"/>
      <c r="T51" s="130"/>
      <c r="U51" s="130"/>
      <c r="V51" s="130"/>
      <c r="W51" s="130"/>
      <c r="X51" s="130"/>
      <c r="Y51" s="130"/>
      <c r="Z51" s="130"/>
    </row>
    <row r="52" spans="1:28" s="140" customFormat="1" ht="3" customHeight="1" x14ac:dyDescent="0.3">
      <c r="A52" s="210"/>
      <c r="B52" s="210"/>
      <c r="C52" s="210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2"/>
      <c r="R52" s="130"/>
      <c r="S52" s="130"/>
      <c r="T52" s="130"/>
      <c r="U52" s="130"/>
      <c r="V52" s="130"/>
      <c r="W52" s="130"/>
      <c r="X52" s="130"/>
      <c r="Y52" s="130"/>
      <c r="Z52" s="130"/>
    </row>
    <row r="53" spans="1:28" s="140" customFormat="1" ht="3" customHeight="1" x14ac:dyDescent="0.3">
      <c r="A53" s="210"/>
      <c r="B53" s="210"/>
      <c r="C53" s="210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2"/>
      <c r="R53" s="130"/>
      <c r="S53" s="130"/>
      <c r="T53" s="130"/>
      <c r="U53" s="130"/>
      <c r="V53" s="130"/>
      <c r="W53" s="130"/>
      <c r="X53" s="130"/>
      <c r="Y53" s="130"/>
      <c r="Z53" s="130"/>
    </row>
    <row r="54" spans="1:28" s="140" customFormat="1" ht="27" customHeight="1" x14ac:dyDescent="0.3">
      <c r="L54" s="213"/>
      <c r="M54" s="213"/>
      <c r="Q54" s="130"/>
      <c r="R54" s="130"/>
      <c r="S54" s="130"/>
      <c r="T54" s="130"/>
      <c r="V54" s="213"/>
      <c r="W54" s="213"/>
      <c r="X54" s="213"/>
      <c r="Y54" s="213"/>
      <c r="Z54" s="213"/>
      <c r="AA54" s="130"/>
      <c r="AB54" s="130"/>
    </row>
    <row r="55" spans="1:28" s="140" customFormat="1" ht="27" customHeight="1" x14ac:dyDescent="0.3">
      <c r="A55" s="141" t="s">
        <v>154</v>
      </c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130"/>
      <c r="M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</row>
    <row r="56" spans="1:28" s="140" customFormat="1" ht="27" customHeight="1" x14ac:dyDescent="0.3">
      <c r="A56" s="214" t="s">
        <v>8</v>
      </c>
      <c r="B56" s="214" t="s">
        <v>27</v>
      </c>
      <c r="C56" s="214" t="s">
        <v>155</v>
      </c>
      <c r="D56" s="214"/>
      <c r="E56" s="214" t="s">
        <v>156</v>
      </c>
      <c r="F56" s="214"/>
      <c r="G56" s="214" t="s">
        <v>157</v>
      </c>
      <c r="H56" s="214"/>
      <c r="I56" s="214" t="s">
        <v>158</v>
      </c>
      <c r="J56" s="214"/>
      <c r="K56" s="213"/>
      <c r="L56" s="213"/>
      <c r="M56" s="213"/>
      <c r="Q56" s="130"/>
      <c r="R56" s="130"/>
      <c r="S56" s="130"/>
      <c r="T56" s="130"/>
      <c r="U56" s="141" t="s">
        <v>159</v>
      </c>
      <c r="AA56" s="130"/>
      <c r="AB56" s="130"/>
    </row>
    <row r="57" spans="1:28" s="140" customFormat="1" ht="43.5" customHeight="1" x14ac:dyDescent="0.3">
      <c r="A57" s="215"/>
      <c r="B57" s="215"/>
      <c r="C57" s="215"/>
      <c r="D57" s="215"/>
      <c r="E57" s="215"/>
      <c r="F57" s="215"/>
      <c r="G57" s="215"/>
      <c r="H57" s="215"/>
      <c r="I57" s="215"/>
      <c r="J57" s="215"/>
      <c r="K57" s="213"/>
      <c r="L57" s="213"/>
      <c r="M57" s="213"/>
      <c r="Q57" s="130"/>
      <c r="R57" s="130"/>
      <c r="S57" s="130"/>
      <c r="T57" s="130"/>
      <c r="U57" s="216" t="s">
        <v>8</v>
      </c>
      <c r="V57" s="216" t="s">
        <v>27</v>
      </c>
      <c r="W57" s="217" t="s">
        <v>160</v>
      </c>
      <c r="X57" s="217"/>
      <c r="Y57" s="217" t="s">
        <v>14</v>
      </c>
      <c r="Z57" s="217"/>
      <c r="AA57" s="130"/>
      <c r="AB57" s="130"/>
    </row>
    <row r="58" spans="1:28" s="140" customFormat="1" ht="23.25" customHeight="1" x14ac:dyDescent="0.3">
      <c r="A58" s="218" t="s">
        <v>15</v>
      </c>
      <c r="B58" s="219">
        <f t="shared" ref="B58:B69" si="4">+SUM(C58:J58)</f>
        <v>1961</v>
      </c>
      <c r="C58" s="220">
        <v>718</v>
      </c>
      <c r="D58" s="221"/>
      <c r="E58" s="220">
        <v>892</v>
      </c>
      <c r="F58" s="221"/>
      <c r="G58" s="220">
        <v>341</v>
      </c>
      <c r="H58" s="221"/>
      <c r="I58" s="220">
        <v>10</v>
      </c>
      <c r="J58" s="222"/>
      <c r="K58" s="213"/>
      <c r="L58" s="213"/>
      <c r="M58" s="213"/>
      <c r="N58" s="130"/>
      <c r="O58" s="130"/>
      <c r="P58" s="130"/>
      <c r="Q58" s="130"/>
      <c r="R58" s="130"/>
      <c r="S58" s="130"/>
      <c r="T58" s="130"/>
      <c r="U58" s="218" t="s">
        <v>15</v>
      </c>
      <c r="V58" s="219">
        <f t="shared" ref="V58:V69" si="5">+W58+Y58</f>
        <v>1961</v>
      </c>
      <c r="W58" s="220">
        <v>855</v>
      </c>
      <c r="X58" s="221"/>
      <c r="Y58" s="220">
        <v>1106</v>
      </c>
      <c r="Z58" s="222"/>
      <c r="AA58" s="130"/>
      <c r="AB58" s="130"/>
    </row>
    <row r="59" spans="1:28" s="140" customFormat="1" ht="23.25" customHeight="1" x14ac:dyDescent="0.3">
      <c r="A59" s="223" t="s">
        <v>16</v>
      </c>
      <c r="B59" s="224">
        <f t="shared" si="4"/>
        <v>3024</v>
      </c>
      <c r="C59" s="225">
        <v>871</v>
      </c>
      <c r="D59" s="226"/>
      <c r="E59" s="225">
        <v>1487</v>
      </c>
      <c r="F59" s="226"/>
      <c r="G59" s="225">
        <v>647</v>
      </c>
      <c r="H59" s="226"/>
      <c r="I59" s="225">
        <v>19</v>
      </c>
      <c r="J59" s="227"/>
      <c r="K59" s="213"/>
      <c r="L59" s="213"/>
      <c r="M59" s="213"/>
      <c r="N59" s="130"/>
      <c r="O59" s="130"/>
      <c r="P59" s="130"/>
      <c r="Q59" s="130"/>
      <c r="R59" s="130"/>
      <c r="S59" s="130"/>
      <c r="T59" s="130"/>
      <c r="U59" s="223" t="s">
        <v>16</v>
      </c>
      <c r="V59" s="224">
        <f t="shared" si="5"/>
        <v>3024</v>
      </c>
      <c r="W59" s="228">
        <v>1626</v>
      </c>
      <c r="X59" s="229"/>
      <c r="Y59" s="228">
        <v>1398</v>
      </c>
      <c r="Z59" s="230"/>
      <c r="AA59" s="130"/>
      <c r="AB59" s="130"/>
    </row>
    <row r="60" spans="1:28" s="140" customFormat="1" ht="23.25" customHeight="1" x14ac:dyDescent="0.3">
      <c r="A60" s="231" t="s">
        <v>17</v>
      </c>
      <c r="B60" s="232">
        <f t="shared" si="4"/>
        <v>7196</v>
      </c>
      <c r="C60" s="220">
        <v>848</v>
      </c>
      <c r="D60" s="221"/>
      <c r="E60" s="220">
        <v>5569</v>
      </c>
      <c r="F60" s="221"/>
      <c r="G60" s="220">
        <v>764</v>
      </c>
      <c r="H60" s="221"/>
      <c r="I60" s="220">
        <v>15</v>
      </c>
      <c r="J60" s="222"/>
      <c r="K60" s="213"/>
      <c r="L60" s="213"/>
      <c r="M60" s="213"/>
      <c r="N60" s="130"/>
      <c r="O60" s="130"/>
      <c r="P60" s="130"/>
      <c r="Q60" s="130"/>
      <c r="R60" s="130"/>
      <c r="S60" s="130"/>
      <c r="T60" s="130"/>
      <c r="U60" s="231" t="s">
        <v>17</v>
      </c>
      <c r="V60" s="232">
        <f t="shared" si="5"/>
        <v>7196</v>
      </c>
      <c r="W60" s="220">
        <v>4843</v>
      </c>
      <c r="X60" s="221"/>
      <c r="Y60" s="220">
        <v>2353</v>
      </c>
      <c r="Z60" s="222"/>
      <c r="AA60" s="130"/>
      <c r="AB60" s="130"/>
    </row>
    <row r="61" spans="1:28" s="140" customFormat="1" ht="23.25" customHeight="1" x14ac:dyDescent="0.3">
      <c r="A61" s="223" t="s">
        <v>18</v>
      </c>
      <c r="B61" s="224">
        <f t="shared" si="4"/>
        <v>9447</v>
      </c>
      <c r="C61" s="225">
        <v>1296</v>
      </c>
      <c r="D61" s="226"/>
      <c r="E61" s="225">
        <v>6409</v>
      </c>
      <c r="F61" s="226"/>
      <c r="G61" s="225">
        <v>1742</v>
      </c>
      <c r="H61" s="226"/>
      <c r="I61" s="225">
        <v>0</v>
      </c>
      <c r="J61" s="227"/>
      <c r="K61" s="213"/>
      <c r="L61" s="213"/>
      <c r="M61" s="213"/>
      <c r="N61" s="130"/>
      <c r="O61" s="130"/>
      <c r="P61" s="130"/>
      <c r="Q61" s="130"/>
      <c r="R61" s="130"/>
      <c r="S61" s="130"/>
      <c r="T61" s="130"/>
      <c r="U61" s="223" t="s">
        <v>18</v>
      </c>
      <c r="V61" s="224">
        <f t="shared" si="5"/>
        <v>9447</v>
      </c>
      <c r="W61" s="228">
        <v>5110</v>
      </c>
      <c r="X61" s="229"/>
      <c r="Y61" s="228">
        <v>4337</v>
      </c>
      <c r="Z61" s="230"/>
      <c r="AA61" s="130"/>
      <c r="AB61" s="130"/>
    </row>
    <row r="62" spans="1:28" s="140" customFormat="1" ht="23.25" customHeight="1" x14ac:dyDescent="0.3">
      <c r="A62" s="231" t="s">
        <v>19</v>
      </c>
      <c r="B62" s="232">
        <f t="shared" si="4"/>
        <v>8996</v>
      </c>
      <c r="C62" s="220">
        <v>1298</v>
      </c>
      <c r="D62" s="221"/>
      <c r="E62" s="220">
        <v>6162</v>
      </c>
      <c r="F62" s="221"/>
      <c r="G62" s="220">
        <v>1536</v>
      </c>
      <c r="H62" s="221"/>
      <c r="I62" s="220">
        <v>0</v>
      </c>
      <c r="J62" s="222"/>
      <c r="K62" s="213"/>
      <c r="L62" s="213"/>
      <c r="M62" s="213"/>
      <c r="N62" s="130"/>
      <c r="O62" s="130"/>
      <c r="P62" s="130"/>
      <c r="Q62" s="130"/>
      <c r="R62" s="130"/>
      <c r="S62" s="130"/>
      <c r="T62" s="130"/>
      <c r="U62" s="231" t="s">
        <v>19</v>
      </c>
      <c r="V62" s="232">
        <f t="shared" si="5"/>
        <v>8996</v>
      </c>
      <c r="W62" s="220">
        <v>4723</v>
      </c>
      <c r="X62" s="221"/>
      <c r="Y62" s="220">
        <v>4273</v>
      </c>
      <c r="Z62" s="222"/>
      <c r="AA62" s="130"/>
      <c r="AB62" s="130"/>
    </row>
    <row r="63" spans="1:28" s="140" customFormat="1" ht="23.25" customHeight="1" x14ac:dyDescent="0.3">
      <c r="A63" s="223" t="s">
        <v>20</v>
      </c>
      <c r="B63" s="224">
        <f t="shared" si="4"/>
        <v>12039</v>
      </c>
      <c r="C63" s="225">
        <v>1410</v>
      </c>
      <c r="D63" s="226"/>
      <c r="E63" s="225">
        <v>9084</v>
      </c>
      <c r="F63" s="226"/>
      <c r="G63" s="225">
        <v>1545</v>
      </c>
      <c r="H63" s="226"/>
      <c r="I63" s="225">
        <v>0</v>
      </c>
      <c r="J63" s="227"/>
      <c r="K63" s="213"/>
      <c r="L63" s="213"/>
      <c r="M63" s="213"/>
      <c r="N63" s="130"/>
      <c r="O63" s="130"/>
      <c r="P63" s="130"/>
      <c r="Q63" s="130"/>
      <c r="R63" s="130"/>
      <c r="S63" s="130"/>
      <c r="T63" s="130"/>
      <c r="U63" s="223" t="s">
        <v>20</v>
      </c>
      <c r="V63" s="224">
        <f t="shared" si="5"/>
        <v>12039</v>
      </c>
      <c r="W63" s="228">
        <v>6687</v>
      </c>
      <c r="X63" s="229"/>
      <c r="Y63" s="228">
        <v>5352</v>
      </c>
      <c r="Z63" s="230"/>
      <c r="AA63" s="130"/>
      <c r="AB63" s="130"/>
    </row>
    <row r="64" spans="1:28" s="140" customFormat="1" ht="23.25" customHeight="1" x14ac:dyDescent="0.3">
      <c r="A64" s="231" t="s">
        <v>21</v>
      </c>
      <c r="B64" s="232">
        <f t="shared" si="4"/>
        <v>10477</v>
      </c>
      <c r="C64" s="220">
        <v>1128</v>
      </c>
      <c r="D64" s="221"/>
      <c r="E64" s="220">
        <v>7825</v>
      </c>
      <c r="F64" s="221"/>
      <c r="G64" s="220">
        <v>1524</v>
      </c>
      <c r="H64" s="221"/>
      <c r="I64" s="220">
        <v>0</v>
      </c>
      <c r="J64" s="222"/>
      <c r="K64" s="213"/>
      <c r="L64" s="213"/>
      <c r="M64" s="213"/>
      <c r="N64" s="130"/>
      <c r="O64" s="130"/>
      <c r="P64" s="130"/>
      <c r="Q64" s="130"/>
      <c r="R64" s="130"/>
      <c r="S64" s="130"/>
      <c r="T64" s="130"/>
      <c r="U64" s="231" t="s">
        <v>21</v>
      </c>
      <c r="V64" s="232">
        <f t="shared" si="5"/>
        <v>10477</v>
      </c>
      <c r="W64" s="220">
        <v>5724</v>
      </c>
      <c r="X64" s="221"/>
      <c r="Y64" s="220">
        <v>4753</v>
      </c>
      <c r="Z64" s="222"/>
      <c r="AA64" s="130"/>
      <c r="AB64" s="130"/>
    </row>
    <row r="65" spans="1:28" s="140" customFormat="1" ht="23.25" customHeight="1" x14ac:dyDescent="0.3">
      <c r="A65" s="223" t="s">
        <v>22</v>
      </c>
      <c r="B65" s="224">
        <f t="shared" si="4"/>
        <v>11201</v>
      </c>
      <c r="C65" s="225">
        <v>1277</v>
      </c>
      <c r="D65" s="226"/>
      <c r="E65" s="225">
        <v>8163</v>
      </c>
      <c r="F65" s="226"/>
      <c r="G65" s="225">
        <v>1761</v>
      </c>
      <c r="H65" s="226"/>
      <c r="I65" s="225">
        <v>0</v>
      </c>
      <c r="J65" s="227"/>
      <c r="K65" s="213"/>
      <c r="L65" s="213"/>
      <c r="M65" s="213"/>
      <c r="N65" s="130"/>
      <c r="O65" s="130"/>
      <c r="P65" s="130"/>
      <c r="Q65" s="130"/>
      <c r="R65" s="130"/>
      <c r="S65" s="130"/>
      <c r="T65" s="130"/>
      <c r="U65" s="223" t="s">
        <v>22</v>
      </c>
      <c r="V65" s="224">
        <f t="shared" si="5"/>
        <v>11201</v>
      </c>
      <c r="W65" s="228">
        <v>6213</v>
      </c>
      <c r="X65" s="229"/>
      <c r="Y65" s="228">
        <v>4988</v>
      </c>
      <c r="Z65" s="230"/>
      <c r="AA65" s="130"/>
      <c r="AB65" s="130"/>
    </row>
    <row r="66" spans="1:28" s="140" customFormat="1" ht="23.25" customHeight="1" x14ac:dyDescent="0.3">
      <c r="A66" s="231" t="s">
        <v>84</v>
      </c>
      <c r="B66" s="232">
        <f t="shared" si="4"/>
        <v>8876</v>
      </c>
      <c r="C66" s="220">
        <v>1494</v>
      </c>
      <c r="D66" s="221"/>
      <c r="E66" s="220">
        <v>6292</v>
      </c>
      <c r="F66" s="221"/>
      <c r="G66" s="220">
        <v>1090</v>
      </c>
      <c r="H66" s="221"/>
      <c r="I66" s="220">
        <v>0</v>
      </c>
      <c r="J66" s="222"/>
      <c r="K66" s="213"/>
      <c r="L66" s="213"/>
      <c r="M66" s="213"/>
      <c r="N66" s="130"/>
      <c r="O66" s="130"/>
      <c r="P66" s="130"/>
      <c r="Q66" s="130"/>
      <c r="R66" s="130"/>
      <c r="S66" s="130"/>
      <c r="T66" s="130"/>
      <c r="U66" s="231" t="s">
        <v>84</v>
      </c>
      <c r="V66" s="232">
        <f t="shared" si="5"/>
        <v>8876</v>
      </c>
      <c r="W66" s="220">
        <v>4960</v>
      </c>
      <c r="X66" s="221"/>
      <c r="Y66" s="220">
        <v>3916</v>
      </c>
      <c r="Z66" s="222"/>
      <c r="AA66" s="130"/>
      <c r="AB66" s="130"/>
    </row>
    <row r="67" spans="1:28" s="140" customFormat="1" ht="23.25" customHeight="1" x14ac:dyDescent="0.3">
      <c r="A67" s="223" t="s">
        <v>24</v>
      </c>
      <c r="B67" s="224">
        <f t="shared" si="4"/>
        <v>11741</v>
      </c>
      <c r="C67" s="225">
        <v>716</v>
      </c>
      <c r="D67" s="226"/>
      <c r="E67" s="225">
        <v>10055</v>
      </c>
      <c r="F67" s="226"/>
      <c r="G67" s="225">
        <v>970</v>
      </c>
      <c r="H67" s="226"/>
      <c r="I67" s="225">
        <v>0</v>
      </c>
      <c r="J67" s="227"/>
      <c r="K67" s="213"/>
      <c r="L67" s="213"/>
      <c r="M67" s="213"/>
      <c r="N67" s="130"/>
      <c r="O67" s="130"/>
      <c r="P67" s="130"/>
      <c r="Q67" s="130"/>
      <c r="R67" s="130"/>
      <c r="S67" s="130"/>
      <c r="T67" s="130"/>
      <c r="U67" s="223" t="s">
        <v>24</v>
      </c>
      <c r="V67" s="224">
        <f t="shared" si="5"/>
        <v>11741</v>
      </c>
      <c r="W67" s="228">
        <v>7182</v>
      </c>
      <c r="X67" s="229"/>
      <c r="Y67" s="228">
        <v>4559</v>
      </c>
      <c r="Z67" s="230"/>
      <c r="AA67" s="130"/>
      <c r="AB67" s="130"/>
    </row>
    <row r="68" spans="1:28" s="140" customFormat="1" ht="23.25" customHeight="1" x14ac:dyDescent="0.3">
      <c r="A68" s="231" t="s">
        <v>25</v>
      </c>
      <c r="B68" s="232">
        <f t="shared" si="4"/>
        <v>0</v>
      </c>
      <c r="C68" s="220"/>
      <c r="D68" s="221"/>
      <c r="E68" s="220"/>
      <c r="F68" s="221"/>
      <c r="G68" s="220"/>
      <c r="H68" s="221"/>
      <c r="I68" s="220"/>
      <c r="J68" s="222"/>
      <c r="K68" s="213"/>
      <c r="L68" s="213"/>
      <c r="M68" s="213"/>
      <c r="N68" s="130"/>
      <c r="O68" s="130"/>
      <c r="P68" s="130"/>
      <c r="Q68" s="130"/>
      <c r="R68" s="130"/>
      <c r="S68" s="130"/>
      <c r="T68" s="130"/>
      <c r="U68" s="231" t="s">
        <v>25</v>
      </c>
      <c r="V68" s="232">
        <f t="shared" si="5"/>
        <v>0</v>
      </c>
      <c r="W68" s="220"/>
      <c r="X68" s="221"/>
      <c r="Y68" s="220"/>
      <c r="Z68" s="222"/>
      <c r="AA68" s="130"/>
      <c r="AB68" s="130"/>
    </row>
    <row r="69" spans="1:28" s="140" customFormat="1" ht="23.25" customHeight="1" x14ac:dyDescent="0.3">
      <c r="A69" s="223" t="s">
        <v>26</v>
      </c>
      <c r="B69" s="224">
        <f t="shared" si="4"/>
        <v>0</v>
      </c>
      <c r="C69" s="228"/>
      <c r="D69" s="229"/>
      <c r="E69" s="228"/>
      <c r="F69" s="229"/>
      <c r="G69" s="228"/>
      <c r="H69" s="229"/>
      <c r="I69" s="228"/>
      <c r="J69" s="230"/>
      <c r="K69" s="213"/>
      <c r="L69" s="213"/>
      <c r="M69" s="213"/>
      <c r="N69" s="130"/>
      <c r="O69" s="130"/>
      <c r="P69" s="130"/>
      <c r="Q69" s="130"/>
      <c r="R69" s="130"/>
      <c r="S69" s="130"/>
      <c r="T69" s="130"/>
      <c r="U69" s="223" t="s">
        <v>26</v>
      </c>
      <c r="V69" s="224">
        <f t="shared" si="5"/>
        <v>0</v>
      </c>
      <c r="W69" s="228"/>
      <c r="X69" s="229"/>
      <c r="Y69" s="228"/>
      <c r="Z69" s="230"/>
      <c r="AA69" s="130"/>
      <c r="AB69" s="130"/>
    </row>
    <row r="70" spans="1:28" s="140" customFormat="1" ht="23.25" customHeight="1" x14ac:dyDescent="0.3">
      <c r="A70" s="233" t="s">
        <v>27</v>
      </c>
      <c r="B70" s="234">
        <f>+SUM(B58:B69)</f>
        <v>84958</v>
      </c>
      <c r="C70" s="235">
        <f t="shared" ref="C70:I70" si="6">+SUM(C58:C69)</f>
        <v>11056</v>
      </c>
      <c r="D70" s="236"/>
      <c r="E70" s="235">
        <f t="shared" si="6"/>
        <v>61938</v>
      </c>
      <c r="F70" s="236"/>
      <c r="G70" s="235">
        <f t="shared" si="6"/>
        <v>11920</v>
      </c>
      <c r="H70" s="236"/>
      <c r="I70" s="235">
        <f t="shared" si="6"/>
        <v>44</v>
      </c>
      <c r="J70" s="236"/>
      <c r="K70" s="213"/>
      <c r="L70" s="213"/>
      <c r="M70" s="213"/>
      <c r="N70" s="130"/>
      <c r="O70" s="130"/>
      <c r="P70" s="130"/>
      <c r="Q70" s="130"/>
      <c r="R70" s="130"/>
      <c r="S70" s="130"/>
      <c r="T70" s="130"/>
      <c r="U70" s="233" t="s">
        <v>27</v>
      </c>
      <c r="V70" s="234">
        <f>+SUM(V58:V69)</f>
        <v>84958</v>
      </c>
      <c r="W70" s="235">
        <f>+SUM(W58:W69)</f>
        <v>47923</v>
      </c>
      <c r="X70" s="236"/>
      <c r="Y70" s="235">
        <f>+SUM(Y58:Y69)</f>
        <v>37035</v>
      </c>
      <c r="Z70" s="236"/>
      <c r="AA70" s="130"/>
      <c r="AB70" s="130"/>
    </row>
    <row r="71" spans="1:28" s="140" customFormat="1" ht="23.25" customHeight="1" x14ac:dyDescent="0.3">
      <c r="A71" s="237" t="s">
        <v>161</v>
      </c>
      <c r="B71" s="238">
        <v>1</v>
      </c>
      <c r="C71" s="239">
        <f>+C70/B70</f>
        <v>0.13013489018103064</v>
      </c>
      <c r="D71" s="239"/>
      <c r="E71" s="239">
        <f>+E70/B70</f>
        <v>0.72904258574825209</v>
      </c>
      <c r="F71" s="239"/>
      <c r="G71" s="239">
        <f>+G70/B70</f>
        <v>0.14030462110689987</v>
      </c>
      <c r="H71" s="239"/>
      <c r="I71" s="239">
        <f>+I70/B70</f>
        <v>5.1790296381741562E-4</v>
      </c>
      <c r="J71" s="239"/>
      <c r="K71" s="213"/>
      <c r="L71" s="213"/>
      <c r="M71" s="213"/>
      <c r="N71" s="130"/>
      <c r="O71" s="130"/>
      <c r="P71" s="130"/>
      <c r="Q71" s="130"/>
      <c r="R71" s="130"/>
      <c r="S71" s="130"/>
      <c r="T71" s="130"/>
      <c r="U71" s="237" t="s">
        <v>162</v>
      </c>
      <c r="V71" s="238">
        <v>1</v>
      </c>
      <c r="W71" s="240">
        <f>+W70/V70</f>
        <v>0.56407872125050029</v>
      </c>
      <c r="X71" s="240"/>
      <c r="Y71" s="240">
        <f>+Y70/V70</f>
        <v>0.43592127874949976</v>
      </c>
      <c r="Z71" s="240"/>
      <c r="AA71" s="130"/>
      <c r="AB71" s="130"/>
    </row>
    <row r="72" spans="1:28" s="140" customFormat="1" ht="23.25" customHeight="1" x14ac:dyDescent="0.3">
      <c r="A72" s="241"/>
      <c r="B72" s="242"/>
      <c r="C72" s="243"/>
      <c r="D72" s="243"/>
      <c r="E72" s="243"/>
      <c r="F72" s="243"/>
      <c r="G72" s="243"/>
      <c r="H72" s="243"/>
      <c r="I72" s="243"/>
      <c r="J72" s="243"/>
      <c r="K72" s="213"/>
      <c r="L72" s="213"/>
      <c r="M72" s="213"/>
      <c r="N72" s="130"/>
      <c r="O72" s="130"/>
      <c r="P72" s="130"/>
      <c r="Q72" s="130"/>
      <c r="R72" s="130"/>
      <c r="S72" s="130"/>
      <c r="T72" s="130"/>
      <c r="U72" s="241"/>
      <c r="V72" s="242"/>
      <c r="W72" s="242"/>
      <c r="X72" s="242"/>
      <c r="Y72" s="242"/>
      <c r="Z72" s="242"/>
      <c r="AA72" s="130"/>
      <c r="AB72" s="130"/>
    </row>
    <row r="73" spans="1:28" s="140" customFormat="1" ht="23.25" customHeight="1" x14ac:dyDescent="0.3">
      <c r="A73" s="241"/>
      <c r="B73" s="242"/>
      <c r="C73" s="243"/>
      <c r="D73" s="243"/>
      <c r="E73" s="243"/>
      <c r="F73" s="243"/>
      <c r="G73" s="243"/>
      <c r="H73" s="243"/>
      <c r="I73" s="243"/>
      <c r="J73" s="243"/>
      <c r="K73" s="213"/>
      <c r="L73" s="213"/>
      <c r="M73" s="213"/>
      <c r="N73" s="130"/>
      <c r="O73" s="130"/>
      <c r="P73" s="130"/>
      <c r="Q73" s="130"/>
      <c r="R73" s="130"/>
      <c r="S73" s="130"/>
      <c r="T73" s="130"/>
      <c r="U73" s="241"/>
      <c r="V73" s="242"/>
      <c r="W73" s="242"/>
      <c r="X73" s="242"/>
      <c r="Y73" s="242"/>
      <c r="Z73" s="242"/>
      <c r="AA73" s="130"/>
      <c r="AB73" s="130"/>
    </row>
    <row r="74" spans="1:28" s="140" customFormat="1" ht="23.25" customHeight="1" x14ac:dyDescent="0.3">
      <c r="A74" s="244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</row>
    <row r="75" spans="1:28" s="140" customFormat="1" ht="23.25" customHeight="1" thickBot="1" x14ac:dyDescent="0.35">
      <c r="A75" s="245" t="s">
        <v>163</v>
      </c>
      <c r="B75" s="246"/>
      <c r="C75" s="246"/>
      <c r="D75" s="246"/>
      <c r="E75" s="246"/>
      <c r="F75" s="246"/>
      <c r="G75" s="246"/>
      <c r="H75" s="246"/>
      <c r="I75" s="246"/>
      <c r="J75" s="246"/>
      <c r="K75" s="246"/>
      <c r="L75" s="246"/>
      <c r="M75" s="246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</row>
    <row r="76" spans="1:28" s="140" customFormat="1" ht="23.25" customHeight="1" thickTop="1" x14ac:dyDescent="0.3">
      <c r="A76" s="244"/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247"/>
      <c r="O76" s="247"/>
      <c r="P76" s="247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</row>
    <row r="77" spans="1:28" s="140" customFormat="1" ht="94.5" customHeight="1" x14ac:dyDescent="0.3">
      <c r="A77" s="248" t="s">
        <v>8</v>
      </c>
      <c r="B77" s="249" t="s">
        <v>27</v>
      </c>
      <c r="C77" s="250" t="s">
        <v>164</v>
      </c>
      <c r="D77" s="251"/>
      <c r="E77" s="250" t="s">
        <v>165</v>
      </c>
      <c r="F77" s="251"/>
      <c r="G77" s="250" t="s">
        <v>166</v>
      </c>
      <c r="H77" s="251"/>
      <c r="I77" s="250" t="s">
        <v>167</v>
      </c>
      <c r="J77" s="251"/>
      <c r="K77" s="250" t="s">
        <v>168</v>
      </c>
      <c r="L77" s="251"/>
      <c r="M77" s="250" t="s">
        <v>169</v>
      </c>
      <c r="N77" s="251"/>
      <c r="O77" s="250" t="s">
        <v>170</v>
      </c>
      <c r="P77" s="251"/>
      <c r="Q77" s="130"/>
      <c r="R77" s="130"/>
      <c r="S77" s="130"/>
      <c r="T77" s="130"/>
      <c r="U77" s="130"/>
      <c r="V77" s="130"/>
      <c r="W77" s="252"/>
      <c r="X77" s="252"/>
      <c r="Y77" s="252"/>
      <c r="Z77" s="252"/>
      <c r="AA77" s="252"/>
      <c r="AB77" s="2"/>
    </row>
    <row r="78" spans="1:28" s="140" customFormat="1" ht="23.25" customHeight="1" x14ac:dyDescent="0.3">
      <c r="A78" s="218" t="s">
        <v>15</v>
      </c>
      <c r="B78" s="219">
        <f t="shared" ref="B78:B89" si="7">+SUM(C78:P78)</f>
        <v>1961</v>
      </c>
      <c r="C78" s="253">
        <v>718</v>
      </c>
      <c r="D78" s="254"/>
      <c r="E78" s="253">
        <v>319</v>
      </c>
      <c r="F78" s="254"/>
      <c r="G78" s="253">
        <v>544</v>
      </c>
      <c r="H78" s="254"/>
      <c r="I78" s="253">
        <v>269</v>
      </c>
      <c r="J78" s="254"/>
      <c r="K78" s="253">
        <v>72</v>
      </c>
      <c r="L78" s="254"/>
      <c r="M78" s="253">
        <v>39</v>
      </c>
      <c r="N78" s="254"/>
      <c r="O78" s="253">
        <v>0</v>
      </c>
      <c r="P78" s="255"/>
      <c r="Q78" s="130"/>
      <c r="R78" s="130"/>
      <c r="S78" s="130"/>
      <c r="T78" s="130"/>
      <c r="U78" s="130"/>
      <c r="V78" s="130"/>
      <c r="W78" s="252"/>
      <c r="X78" s="252"/>
      <c r="Y78" s="252"/>
      <c r="Z78" s="252"/>
      <c r="AA78" s="252"/>
      <c r="AB78" s="2"/>
    </row>
    <row r="79" spans="1:28" s="140" customFormat="1" ht="23.25" customHeight="1" x14ac:dyDescent="0.3">
      <c r="A79" s="223" t="s">
        <v>16</v>
      </c>
      <c r="B79" s="224">
        <f t="shared" si="7"/>
        <v>3024</v>
      </c>
      <c r="C79" s="256">
        <v>801</v>
      </c>
      <c r="D79" s="257"/>
      <c r="E79" s="256">
        <v>235</v>
      </c>
      <c r="F79" s="257"/>
      <c r="G79" s="256">
        <v>1213</v>
      </c>
      <c r="H79" s="257"/>
      <c r="I79" s="256">
        <v>383</v>
      </c>
      <c r="J79" s="257"/>
      <c r="K79" s="256">
        <v>286</v>
      </c>
      <c r="L79" s="257"/>
      <c r="M79" s="256">
        <v>87</v>
      </c>
      <c r="N79" s="257"/>
      <c r="O79" s="256">
        <v>19</v>
      </c>
      <c r="P79" s="258"/>
      <c r="Q79" s="130"/>
      <c r="R79" s="130"/>
      <c r="S79" s="130"/>
      <c r="T79" s="130"/>
      <c r="U79" s="130"/>
      <c r="V79" s="130"/>
      <c r="W79" s="252"/>
      <c r="X79" s="252"/>
      <c r="Y79" s="252"/>
      <c r="Z79" s="252"/>
      <c r="AA79" s="252"/>
      <c r="AB79" s="2"/>
    </row>
    <row r="80" spans="1:28" s="140" customFormat="1" ht="23.25" customHeight="1" x14ac:dyDescent="0.3">
      <c r="A80" s="231" t="s">
        <v>17</v>
      </c>
      <c r="B80" s="232">
        <f t="shared" si="7"/>
        <v>7196</v>
      </c>
      <c r="C80" s="253">
        <v>749</v>
      </c>
      <c r="D80" s="254"/>
      <c r="E80" s="253">
        <v>2821</v>
      </c>
      <c r="F80" s="254"/>
      <c r="G80" s="253">
        <v>2728</v>
      </c>
      <c r="H80" s="254"/>
      <c r="I80" s="253">
        <v>471</v>
      </c>
      <c r="J80" s="254"/>
      <c r="K80" s="253">
        <v>325</v>
      </c>
      <c r="L80" s="254"/>
      <c r="M80" s="253">
        <v>102</v>
      </c>
      <c r="N80" s="254"/>
      <c r="O80" s="253">
        <v>0</v>
      </c>
      <c r="P80" s="255"/>
      <c r="Q80" s="130"/>
      <c r="R80" s="130"/>
      <c r="S80" s="130"/>
      <c r="T80" s="130"/>
      <c r="U80" s="130"/>
      <c r="V80" s="130"/>
      <c r="W80" s="252"/>
      <c r="X80" s="252"/>
      <c r="Y80" s="252"/>
      <c r="Z80" s="252"/>
      <c r="AA80" s="252"/>
      <c r="AB80" s="2"/>
    </row>
    <row r="81" spans="1:28" s="140" customFormat="1" ht="23.25" customHeight="1" x14ac:dyDescent="0.3">
      <c r="A81" s="223" t="s">
        <v>18</v>
      </c>
      <c r="B81" s="224">
        <f t="shared" si="7"/>
        <v>9447</v>
      </c>
      <c r="C81" s="256">
        <v>1286</v>
      </c>
      <c r="D81" s="257"/>
      <c r="E81" s="256">
        <v>1385</v>
      </c>
      <c r="F81" s="257"/>
      <c r="G81" s="256">
        <v>4753</v>
      </c>
      <c r="H81" s="257"/>
      <c r="I81" s="256">
        <v>1069</v>
      </c>
      <c r="J81" s="257"/>
      <c r="K81" s="256">
        <v>651</v>
      </c>
      <c r="L81" s="257"/>
      <c r="M81" s="256">
        <v>285</v>
      </c>
      <c r="N81" s="257"/>
      <c r="O81" s="256">
        <v>18</v>
      </c>
      <c r="P81" s="258"/>
      <c r="Q81" s="130"/>
      <c r="R81" s="130"/>
      <c r="S81" s="130"/>
      <c r="T81" s="130"/>
      <c r="U81" s="130"/>
      <c r="V81" s="130"/>
      <c r="W81" s="252"/>
      <c r="X81" s="252"/>
      <c r="Y81" s="252"/>
      <c r="Z81" s="252"/>
      <c r="AA81" s="252"/>
      <c r="AB81" s="2"/>
    </row>
    <row r="82" spans="1:28" s="140" customFormat="1" ht="23.25" customHeight="1" x14ac:dyDescent="0.3">
      <c r="A82" s="231" t="s">
        <v>19</v>
      </c>
      <c r="B82" s="232">
        <f t="shared" si="7"/>
        <v>8996</v>
      </c>
      <c r="C82" s="253">
        <v>1361</v>
      </c>
      <c r="D82" s="254"/>
      <c r="E82" s="253">
        <v>1621</v>
      </c>
      <c r="F82" s="254"/>
      <c r="G82" s="253">
        <v>4200</v>
      </c>
      <c r="H82" s="254"/>
      <c r="I82" s="253">
        <v>1175</v>
      </c>
      <c r="J82" s="254"/>
      <c r="K82" s="253">
        <v>350</v>
      </c>
      <c r="L82" s="254"/>
      <c r="M82" s="253">
        <v>289</v>
      </c>
      <c r="N82" s="254"/>
      <c r="O82" s="253">
        <v>0</v>
      </c>
      <c r="P82" s="255"/>
      <c r="Q82" s="130"/>
      <c r="R82" s="130"/>
      <c r="S82" s="130"/>
      <c r="T82" s="130"/>
      <c r="U82" s="130"/>
      <c r="V82" s="130"/>
      <c r="W82" s="252"/>
      <c r="X82" s="252"/>
      <c r="Y82" s="252"/>
      <c r="Z82" s="252"/>
      <c r="AA82" s="252"/>
      <c r="AB82" s="2"/>
    </row>
    <row r="83" spans="1:28" s="140" customFormat="1" ht="23.25" customHeight="1" x14ac:dyDescent="0.3">
      <c r="A83" s="223" t="s">
        <v>20</v>
      </c>
      <c r="B83" s="224">
        <f t="shared" si="7"/>
        <v>12039</v>
      </c>
      <c r="C83" s="256">
        <v>1384</v>
      </c>
      <c r="D83" s="257"/>
      <c r="E83" s="256">
        <v>2618</v>
      </c>
      <c r="F83" s="257"/>
      <c r="G83" s="256">
        <v>5883</v>
      </c>
      <c r="H83" s="257"/>
      <c r="I83" s="256">
        <v>922</v>
      </c>
      <c r="J83" s="257"/>
      <c r="K83" s="256">
        <v>633</v>
      </c>
      <c r="L83" s="257"/>
      <c r="M83" s="256">
        <v>599</v>
      </c>
      <c r="N83" s="257"/>
      <c r="O83" s="256">
        <v>0</v>
      </c>
      <c r="P83" s="258"/>
      <c r="Q83" s="130"/>
      <c r="R83" s="130"/>
      <c r="S83" s="130"/>
      <c r="T83" s="130"/>
      <c r="U83" s="130"/>
      <c r="V83" s="130"/>
      <c r="W83" s="252"/>
      <c r="X83" s="252"/>
      <c r="Y83" s="252"/>
      <c r="Z83" s="252"/>
      <c r="AA83" s="252"/>
      <c r="AB83" s="2"/>
    </row>
    <row r="84" spans="1:28" s="140" customFormat="1" ht="23.25" customHeight="1" x14ac:dyDescent="0.3">
      <c r="A84" s="231" t="s">
        <v>21</v>
      </c>
      <c r="B84" s="232">
        <f t="shared" si="7"/>
        <v>10477</v>
      </c>
      <c r="C84" s="253">
        <v>1128</v>
      </c>
      <c r="D84" s="254"/>
      <c r="E84" s="253">
        <v>3357</v>
      </c>
      <c r="F84" s="254"/>
      <c r="G84" s="253">
        <v>3994</v>
      </c>
      <c r="H84" s="254"/>
      <c r="I84" s="253">
        <v>1050</v>
      </c>
      <c r="J84" s="254"/>
      <c r="K84" s="253">
        <v>474</v>
      </c>
      <c r="L84" s="254"/>
      <c r="M84" s="253">
        <v>474</v>
      </c>
      <c r="N84" s="254"/>
      <c r="O84" s="253">
        <v>0</v>
      </c>
      <c r="P84" s="255"/>
      <c r="Q84" s="130"/>
      <c r="R84" s="130"/>
      <c r="S84" s="130"/>
      <c r="T84" s="130"/>
      <c r="U84" s="130"/>
      <c r="V84" s="130"/>
      <c r="W84" s="252"/>
      <c r="X84" s="252"/>
      <c r="Y84" s="252"/>
      <c r="Z84" s="252"/>
      <c r="AA84" s="252"/>
      <c r="AB84" s="2"/>
    </row>
    <row r="85" spans="1:28" s="140" customFormat="1" ht="23.25" customHeight="1" x14ac:dyDescent="0.3">
      <c r="A85" s="223" t="s">
        <v>22</v>
      </c>
      <c r="B85" s="224">
        <f t="shared" si="7"/>
        <v>11201</v>
      </c>
      <c r="C85" s="256">
        <v>1277</v>
      </c>
      <c r="D85" s="257"/>
      <c r="E85" s="256">
        <v>3795</v>
      </c>
      <c r="F85" s="257"/>
      <c r="G85" s="256">
        <v>3865</v>
      </c>
      <c r="H85" s="257"/>
      <c r="I85" s="256">
        <v>1314</v>
      </c>
      <c r="J85" s="257"/>
      <c r="K85" s="256">
        <v>447</v>
      </c>
      <c r="L85" s="257"/>
      <c r="M85" s="256">
        <v>503</v>
      </c>
      <c r="N85" s="257"/>
      <c r="O85" s="256">
        <v>0</v>
      </c>
      <c r="P85" s="258"/>
      <c r="Q85" s="130"/>
      <c r="R85" s="130"/>
      <c r="S85" s="130"/>
      <c r="T85" s="130"/>
      <c r="U85" s="130"/>
      <c r="V85" s="130"/>
      <c r="W85" s="252"/>
      <c r="X85" s="252"/>
      <c r="Y85" s="252"/>
      <c r="Z85" s="252"/>
      <c r="AA85" s="252"/>
      <c r="AB85" s="2"/>
    </row>
    <row r="86" spans="1:28" s="140" customFormat="1" ht="23.25" customHeight="1" x14ac:dyDescent="0.3">
      <c r="A86" s="231" t="s">
        <v>84</v>
      </c>
      <c r="B86" s="232">
        <f t="shared" si="7"/>
        <v>8876</v>
      </c>
      <c r="C86" s="253">
        <v>1494</v>
      </c>
      <c r="D86" s="254"/>
      <c r="E86" s="253">
        <v>2865</v>
      </c>
      <c r="F86" s="254"/>
      <c r="G86" s="253">
        <v>3269</v>
      </c>
      <c r="H86" s="254"/>
      <c r="I86" s="253">
        <v>697</v>
      </c>
      <c r="J86" s="254"/>
      <c r="K86" s="253">
        <v>393</v>
      </c>
      <c r="L86" s="254"/>
      <c r="M86" s="253">
        <v>158</v>
      </c>
      <c r="N86" s="254"/>
      <c r="O86" s="253">
        <v>0</v>
      </c>
      <c r="P86" s="255"/>
      <c r="Q86" s="130"/>
      <c r="R86" s="130"/>
      <c r="S86" s="130"/>
      <c r="T86" s="130"/>
      <c r="U86" s="130"/>
      <c r="V86" s="130"/>
      <c r="W86" s="252"/>
      <c r="X86" s="252"/>
      <c r="Y86" s="252"/>
      <c r="Z86" s="252"/>
      <c r="AA86" s="252"/>
      <c r="AB86" s="2"/>
    </row>
    <row r="87" spans="1:28" s="140" customFormat="1" ht="23.25" customHeight="1" x14ac:dyDescent="0.3">
      <c r="A87" s="223" t="s">
        <v>24</v>
      </c>
      <c r="B87" s="224">
        <f t="shared" si="7"/>
        <v>11741</v>
      </c>
      <c r="C87" s="256">
        <v>716</v>
      </c>
      <c r="D87" s="257"/>
      <c r="E87" s="256">
        <v>5300</v>
      </c>
      <c r="F87" s="257"/>
      <c r="G87" s="256">
        <v>4513</v>
      </c>
      <c r="H87" s="257"/>
      <c r="I87" s="256">
        <v>871</v>
      </c>
      <c r="J87" s="257"/>
      <c r="K87" s="256">
        <v>120</v>
      </c>
      <c r="L87" s="257"/>
      <c r="M87" s="256">
        <v>221</v>
      </c>
      <c r="N87" s="257"/>
      <c r="O87" s="256">
        <v>0</v>
      </c>
      <c r="P87" s="258"/>
      <c r="Q87" s="130"/>
      <c r="R87" s="130"/>
      <c r="S87" s="130"/>
      <c r="T87" s="130"/>
      <c r="U87" s="130"/>
      <c r="V87" s="130"/>
      <c r="W87" s="252"/>
      <c r="X87" s="252"/>
      <c r="Y87" s="252"/>
      <c r="Z87" s="252"/>
      <c r="AA87" s="252"/>
      <c r="AB87" s="2"/>
    </row>
    <row r="88" spans="1:28" s="140" customFormat="1" ht="23.25" customHeight="1" x14ac:dyDescent="0.3">
      <c r="A88" s="231" t="s">
        <v>25</v>
      </c>
      <c r="B88" s="232">
        <f t="shared" si="7"/>
        <v>0</v>
      </c>
      <c r="C88" s="253"/>
      <c r="D88" s="254"/>
      <c r="E88" s="253"/>
      <c r="F88" s="254"/>
      <c r="G88" s="253"/>
      <c r="H88" s="254"/>
      <c r="I88" s="253"/>
      <c r="J88" s="254"/>
      <c r="K88" s="253"/>
      <c r="L88" s="254"/>
      <c r="M88" s="253"/>
      <c r="N88" s="254"/>
      <c r="O88" s="253"/>
      <c r="P88" s="255"/>
      <c r="Q88" s="130"/>
      <c r="R88" s="130"/>
      <c r="S88" s="130"/>
      <c r="T88" s="130"/>
      <c r="U88" s="130"/>
      <c r="V88" s="130"/>
      <c r="W88" s="252"/>
      <c r="X88" s="252"/>
      <c r="Y88" s="252"/>
      <c r="Z88" s="252"/>
      <c r="AA88" s="252"/>
      <c r="AB88" s="2"/>
    </row>
    <row r="89" spans="1:28" s="140" customFormat="1" ht="23.25" customHeight="1" x14ac:dyDescent="0.3">
      <c r="A89" s="223" t="s">
        <v>26</v>
      </c>
      <c r="B89" s="224">
        <f t="shared" si="7"/>
        <v>0</v>
      </c>
      <c r="C89" s="256"/>
      <c r="D89" s="257"/>
      <c r="E89" s="256"/>
      <c r="F89" s="257"/>
      <c r="G89" s="256"/>
      <c r="H89" s="257"/>
      <c r="I89" s="256"/>
      <c r="J89" s="257"/>
      <c r="K89" s="256"/>
      <c r="L89" s="257"/>
      <c r="M89" s="256"/>
      <c r="N89" s="257"/>
      <c r="O89" s="256"/>
      <c r="P89" s="258"/>
      <c r="Q89" s="130"/>
      <c r="R89" s="130"/>
      <c r="S89" s="130"/>
      <c r="T89" s="130"/>
      <c r="U89" s="130"/>
      <c r="V89" s="130"/>
      <c r="W89" s="252"/>
      <c r="X89" s="252"/>
      <c r="Y89" s="252"/>
      <c r="Z89" s="252"/>
      <c r="AA89" s="252"/>
      <c r="AB89" s="2"/>
    </row>
    <row r="90" spans="1:28" s="140" customFormat="1" ht="23.25" customHeight="1" x14ac:dyDescent="0.3">
      <c r="A90" s="233" t="s">
        <v>27</v>
      </c>
      <c r="B90" s="234">
        <f>+SUM(B78:B89)</f>
        <v>84958</v>
      </c>
      <c r="C90" s="235">
        <f t="shared" ref="C90:O90" si="8">+SUM(C78:C89)</f>
        <v>10914</v>
      </c>
      <c r="D90" s="236"/>
      <c r="E90" s="235">
        <f t="shared" si="8"/>
        <v>24316</v>
      </c>
      <c r="F90" s="236"/>
      <c r="G90" s="235">
        <f t="shared" si="8"/>
        <v>34962</v>
      </c>
      <c r="H90" s="236"/>
      <c r="I90" s="235">
        <f t="shared" si="8"/>
        <v>8221</v>
      </c>
      <c r="J90" s="236"/>
      <c r="K90" s="235">
        <f t="shared" si="8"/>
        <v>3751</v>
      </c>
      <c r="L90" s="236"/>
      <c r="M90" s="235">
        <f t="shared" si="8"/>
        <v>2757</v>
      </c>
      <c r="N90" s="236"/>
      <c r="O90" s="235">
        <f t="shared" si="8"/>
        <v>37</v>
      </c>
      <c r="P90" s="236"/>
      <c r="Q90" s="130"/>
      <c r="R90" s="130"/>
      <c r="S90" s="130"/>
      <c r="T90" s="130"/>
      <c r="U90" s="130"/>
      <c r="V90" s="130"/>
      <c r="W90" s="259"/>
      <c r="X90" s="259"/>
      <c r="Y90" s="259"/>
      <c r="Z90" s="259"/>
      <c r="AA90" s="259"/>
      <c r="AB90" s="130"/>
    </row>
    <row r="91" spans="1:28" s="140" customFormat="1" ht="23.25" customHeight="1" x14ac:dyDescent="0.3">
      <c r="A91" s="237" t="s">
        <v>161</v>
      </c>
      <c r="B91" s="238">
        <v>1</v>
      </c>
      <c r="C91" s="240">
        <f>+C90/$B$90</f>
        <v>0.12846347607052896</v>
      </c>
      <c r="D91" s="240"/>
      <c r="E91" s="240">
        <f>+E90/$B$90</f>
        <v>0.28621201064055179</v>
      </c>
      <c r="F91" s="240"/>
      <c r="G91" s="240">
        <f>+G90/$B$90</f>
        <v>0.41152098684055649</v>
      </c>
      <c r="H91" s="240"/>
      <c r="I91" s="240">
        <f>+I90/$B$90</f>
        <v>9.6765460580522142E-2</v>
      </c>
      <c r="J91" s="240"/>
      <c r="K91" s="240">
        <f>+K90/$B$90</f>
        <v>4.4151227665434688E-2</v>
      </c>
      <c r="L91" s="240"/>
      <c r="M91" s="240">
        <f>+M90/$B$90</f>
        <v>3.2451328891923065E-2</v>
      </c>
      <c r="N91" s="240"/>
      <c r="O91" s="240">
        <f>+O90/$B$90</f>
        <v>4.3550931048282683E-4</v>
      </c>
      <c r="P91" s="240"/>
      <c r="Q91" s="130"/>
      <c r="R91" s="130"/>
      <c r="S91" s="130"/>
      <c r="T91" s="130"/>
      <c r="U91" s="130"/>
      <c r="V91" s="130"/>
      <c r="W91" s="259"/>
      <c r="X91" s="259"/>
      <c r="Y91" s="259"/>
      <c r="Z91" s="259"/>
      <c r="AA91" s="259"/>
      <c r="AB91" s="130"/>
    </row>
    <row r="92" spans="1:28" s="140" customFormat="1" ht="18.75" customHeight="1" x14ac:dyDescent="0.3">
      <c r="A92" s="241"/>
      <c r="B92" s="242"/>
      <c r="C92" s="242"/>
      <c r="D92" s="242"/>
      <c r="E92" s="242"/>
      <c r="F92" s="242"/>
      <c r="G92" s="242"/>
      <c r="H92" s="242"/>
      <c r="I92" s="242"/>
      <c r="J92" s="242"/>
      <c r="K92" s="242"/>
      <c r="L92" s="242"/>
      <c r="M92" s="242"/>
      <c r="N92" s="242"/>
      <c r="O92" s="242"/>
      <c r="P92" s="242"/>
      <c r="Q92" s="130"/>
      <c r="R92" s="130"/>
      <c r="S92" s="130"/>
      <c r="T92" s="130"/>
      <c r="U92" s="130"/>
      <c r="V92" s="130"/>
      <c r="W92" s="259"/>
      <c r="X92" s="259"/>
      <c r="Y92" s="259"/>
      <c r="Z92" s="259"/>
      <c r="AA92" s="259"/>
      <c r="AB92" s="130"/>
    </row>
    <row r="93" spans="1:28" s="140" customFormat="1" ht="18.75" customHeight="1" x14ac:dyDescent="0.3">
      <c r="A93" s="241"/>
      <c r="B93" s="242"/>
      <c r="C93" s="242"/>
      <c r="D93" s="242"/>
      <c r="E93" s="242"/>
      <c r="F93" s="242"/>
      <c r="G93" s="242"/>
      <c r="H93" s="242"/>
      <c r="I93" s="242"/>
      <c r="J93" s="242"/>
      <c r="K93" s="242"/>
      <c r="L93" s="242"/>
      <c r="M93" s="242"/>
      <c r="N93" s="242"/>
      <c r="O93" s="242"/>
      <c r="P93" s="242"/>
      <c r="Q93" s="130"/>
      <c r="R93" s="130"/>
      <c r="S93" s="130"/>
      <c r="T93" s="130"/>
      <c r="U93" s="130"/>
      <c r="V93" s="130"/>
      <c r="W93" s="259"/>
      <c r="X93" s="259"/>
      <c r="Y93" s="259"/>
      <c r="Z93" s="259"/>
      <c r="AA93" s="259"/>
      <c r="AB93" s="130"/>
    </row>
    <row r="94" spans="1:28" s="140" customFormat="1" ht="23.25" customHeight="1" x14ac:dyDescent="0.3">
      <c r="A94" s="260" t="s">
        <v>171</v>
      </c>
      <c r="B94" s="242"/>
      <c r="C94" s="242"/>
      <c r="D94" s="242"/>
      <c r="E94" s="242"/>
      <c r="F94" s="242"/>
      <c r="G94" s="242"/>
      <c r="H94" s="242"/>
      <c r="I94" s="242"/>
      <c r="J94" s="242"/>
      <c r="K94" s="242"/>
      <c r="L94" s="242"/>
      <c r="M94" s="242"/>
      <c r="N94" s="242"/>
      <c r="O94" s="242"/>
      <c r="P94" s="242"/>
      <c r="Q94" s="130"/>
      <c r="R94" s="130"/>
      <c r="S94" s="130"/>
      <c r="T94" s="130"/>
      <c r="U94" s="130"/>
      <c r="V94" s="130"/>
      <c r="W94" s="259"/>
      <c r="X94" s="259"/>
      <c r="Y94" s="259"/>
      <c r="Z94" s="259"/>
      <c r="AA94" s="259"/>
      <c r="AB94" s="130"/>
    </row>
    <row r="95" spans="1:28" s="140" customFormat="1" ht="23.25" customHeight="1" x14ac:dyDescent="0.3">
      <c r="A95" s="125" t="s">
        <v>172</v>
      </c>
      <c r="B95" s="261"/>
      <c r="C95" s="261"/>
      <c r="D95" s="261"/>
      <c r="E95" s="261"/>
      <c r="F95" s="261"/>
      <c r="G95" s="261"/>
      <c r="H95" s="262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</row>
    <row r="96" spans="1:28" s="140" customFormat="1" ht="23.25" customHeight="1" x14ac:dyDescent="0.3">
      <c r="A96" s="125" t="s">
        <v>86</v>
      </c>
      <c r="B96" s="261"/>
      <c r="C96" s="261"/>
      <c r="D96" s="261"/>
      <c r="E96" s="261"/>
      <c r="F96" s="261"/>
      <c r="G96" s="261"/>
      <c r="H96" s="262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</row>
  </sheetData>
  <mergeCells count="259">
    <mergeCell ref="O91:P91"/>
    <mergeCell ref="C91:D91"/>
    <mergeCell ref="E91:F91"/>
    <mergeCell ref="G91:H91"/>
    <mergeCell ref="I91:J91"/>
    <mergeCell ref="K91:L91"/>
    <mergeCell ref="M91:N91"/>
    <mergeCell ref="O89:P89"/>
    <mergeCell ref="C90:D90"/>
    <mergeCell ref="E90:F90"/>
    <mergeCell ref="G90:H90"/>
    <mergeCell ref="I90:J90"/>
    <mergeCell ref="K90:L90"/>
    <mergeCell ref="M90:N90"/>
    <mergeCell ref="O90:P90"/>
    <mergeCell ref="C89:D89"/>
    <mergeCell ref="E89:F89"/>
    <mergeCell ref="G89:H89"/>
    <mergeCell ref="I89:J89"/>
    <mergeCell ref="K89:L89"/>
    <mergeCell ref="M89:N89"/>
    <mergeCell ref="O87:P87"/>
    <mergeCell ref="C88:D88"/>
    <mergeCell ref="E88:F88"/>
    <mergeCell ref="G88:H88"/>
    <mergeCell ref="I88:J88"/>
    <mergeCell ref="K88:L88"/>
    <mergeCell ref="M88:N88"/>
    <mergeCell ref="O88:P88"/>
    <mergeCell ref="C87:D87"/>
    <mergeCell ref="E87:F87"/>
    <mergeCell ref="G87:H87"/>
    <mergeCell ref="I87:J87"/>
    <mergeCell ref="K87:L87"/>
    <mergeCell ref="M87:N87"/>
    <mergeCell ref="O85:P85"/>
    <mergeCell ref="C86:D86"/>
    <mergeCell ref="E86:F86"/>
    <mergeCell ref="G86:H86"/>
    <mergeCell ref="I86:J86"/>
    <mergeCell ref="K86:L86"/>
    <mergeCell ref="M86:N86"/>
    <mergeCell ref="O86:P86"/>
    <mergeCell ref="C85:D85"/>
    <mergeCell ref="E85:F85"/>
    <mergeCell ref="G85:H85"/>
    <mergeCell ref="I85:J85"/>
    <mergeCell ref="K85:L85"/>
    <mergeCell ref="M85:N85"/>
    <mergeCell ref="O83:P83"/>
    <mergeCell ref="C84:D84"/>
    <mergeCell ref="E84:F84"/>
    <mergeCell ref="G84:H84"/>
    <mergeCell ref="I84:J84"/>
    <mergeCell ref="K84:L84"/>
    <mergeCell ref="M84:N84"/>
    <mergeCell ref="O84:P84"/>
    <mergeCell ref="C83:D83"/>
    <mergeCell ref="E83:F83"/>
    <mergeCell ref="G83:H83"/>
    <mergeCell ref="I83:J83"/>
    <mergeCell ref="K83:L83"/>
    <mergeCell ref="M83:N83"/>
    <mergeCell ref="O81:P81"/>
    <mergeCell ref="C82:D82"/>
    <mergeCell ref="E82:F82"/>
    <mergeCell ref="G82:H82"/>
    <mergeCell ref="I82:J82"/>
    <mergeCell ref="K82:L82"/>
    <mergeCell ref="M82:N82"/>
    <mergeCell ref="O82:P82"/>
    <mergeCell ref="C81:D81"/>
    <mergeCell ref="E81:F81"/>
    <mergeCell ref="G81:H81"/>
    <mergeCell ref="I81:J81"/>
    <mergeCell ref="K81:L81"/>
    <mergeCell ref="M81:N81"/>
    <mergeCell ref="O79:P79"/>
    <mergeCell ref="C80:D80"/>
    <mergeCell ref="E80:F80"/>
    <mergeCell ref="G80:H80"/>
    <mergeCell ref="I80:J80"/>
    <mergeCell ref="K80:L80"/>
    <mergeCell ref="M80:N80"/>
    <mergeCell ref="O80:P80"/>
    <mergeCell ref="C79:D79"/>
    <mergeCell ref="E79:F79"/>
    <mergeCell ref="G79:H79"/>
    <mergeCell ref="I79:J79"/>
    <mergeCell ref="K79:L79"/>
    <mergeCell ref="M79:N79"/>
    <mergeCell ref="O77:P77"/>
    <mergeCell ref="C78:D78"/>
    <mergeCell ref="E78:F78"/>
    <mergeCell ref="G78:H78"/>
    <mergeCell ref="I78:J78"/>
    <mergeCell ref="K78:L78"/>
    <mergeCell ref="M78:N78"/>
    <mergeCell ref="O78:P78"/>
    <mergeCell ref="C77:D77"/>
    <mergeCell ref="E77:F77"/>
    <mergeCell ref="G77:H77"/>
    <mergeCell ref="I77:J77"/>
    <mergeCell ref="K77:L77"/>
    <mergeCell ref="M77:N77"/>
    <mergeCell ref="C71:D71"/>
    <mergeCell ref="E71:F71"/>
    <mergeCell ref="G71:H71"/>
    <mergeCell ref="I71:J71"/>
    <mergeCell ref="W71:X71"/>
    <mergeCell ref="Y71:Z71"/>
    <mergeCell ref="C70:D70"/>
    <mergeCell ref="E70:F70"/>
    <mergeCell ref="G70:H70"/>
    <mergeCell ref="I70:J70"/>
    <mergeCell ref="W70:X70"/>
    <mergeCell ref="Y70:Z70"/>
    <mergeCell ref="C69:D69"/>
    <mergeCell ref="E69:F69"/>
    <mergeCell ref="G69:H69"/>
    <mergeCell ref="I69:J69"/>
    <mergeCell ref="W69:X69"/>
    <mergeCell ref="Y69:Z69"/>
    <mergeCell ref="C68:D68"/>
    <mergeCell ref="E68:F68"/>
    <mergeCell ref="G68:H68"/>
    <mergeCell ref="I68:J68"/>
    <mergeCell ref="W68:X68"/>
    <mergeCell ref="Y68:Z68"/>
    <mergeCell ref="C67:D67"/>
    <mergeCell ref="E67:F67"/>
    <mergeCell ref="G67:H67"/>
    <mergeCell ref="I67:J67"/>
    <mergeCell ref="W67:X67"/>
    <mergeCell ref="Y67:Z67"/>
    <mergeCell ref="C66:D66"/>
    <mergeCell ref="E66:F66"/>
    <mergeCell ref="G66:H66"/>
    <mergeCell ref="I66:J66"/>
    <mergeCell ref="W66:X66"/>
    <mergeCell ref="Y66:Z66"/>
    <mergeCell ref="C65:D65"/>
    <mergeCell ref="E65:F65"/>
    <mergeCell ref="G65:H65"/>
    <mergeCell ref="I65:J65"/>
    <mergeCell ref="W65:X65"/>
    <mergeCell ref="Y65:Z65"/>
    <mergeCell ref="C64:D64"/>
    <mergeCell ref="E64:F64"/>
    <mergeCell ref="G64:H64"/>
    <mergeCell ref="I64:J64"/>
    <mergeCell ref="W64:X64"/>
    <mergeCell ref="Y64:Z64"/>
    <mergeCell ref="C63:D63"/>
    <mergeCell ref="E63:F63"/>
    <mergeCell ref="G63:H63"/>
    <mergeCell ref="I63:J63"/>
    <mergeCell ref="W63:X63"/>
    <mergeCell ref="Y63:Z63"/>
    <mergeCell ref="C62:D62"/>
    <mergeCell ref="E62:F62"/>
    <mergeCell ref="G62:H62"/>
    <mergeCell ref="I62:J62"/>
    <mergeCell ref="W62:X62"/>
    <mergeCell ref="Y62:Z62"/>
    <mergeCell ref="C61:D61"/>
    <mergeCell ref="E61:F61"/>
    <mergeCell ref="G61:H61"/>
    <mergeCell ref="I61:J61"/>
    <mergeCell ref="W61:X61"/>
    <mergeCell ref="Y61:Z61"/>
    <mergeCell ref="C60:D60"/>
    <mergeCell ref="E60:F60"/>
    <mergeCell ref="G60:H60"/>
    <mergeCell ref="I60:J60"/>
    <mergeCell ref="W60:X60"/>
    <mergeCell ref="Y60:Z60"/>
    <mergeCell ref="Y58:Z58"/>
    <mergeCell ref="C59:D59"/>
    <mergeCell ref="E59:F59"/>
    <mergeCell ref="G59:H59"/>
    <mergeCell ref="I59:J59"/>
    <mergeCell ref="W59:X59"/>
    <mergeCell ref="Y59:Z59"/>
    <mergeCell ref="E56:F57"/>
    <mergeCell ref="G56:H57"/>
    <mergeCell ref="I56:J57"/>
    <mergeCell ref="W57:X57"/>
    <mergeCell ref="Y57:Z57"/>
    <mergeCell ref="C58:D58"/>
    <mergeCell ref="E58:F58"/>
    <mergeCell ref="G58:H58"/>
    <mergeCell ref="I58:J58"/>
    <mergeCell ref="W58:X58"/>
    <mergeCell ref="B43:C43"/>
    <mergeCell ref="B44:C44"/>
    <mergeCell ref="B45:C45"/>
    <mergeCell ref="A46:C46"/>
    <mergeCell ref="A56:A57"/>
    <mergeCell ref="B56:B57"/>
    <mergeCell ref="C56:D57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22:C22"/>
    <mergeCell ref="Z22:AA22"/>
    <mergeCell ref="B23:C23"/>
    <mergeCell ref="Z23:AA23"/>
    <mergeCell ref="B24:C24"/>
    <mergeCell ref="Z24:AA24"/>
    <mergeCell ref="B19:C19"/>
    <mergeCell ref="Z19:AA19"/>
    <mergeCell ref="B20:C20"/>
    <mergeCell ref="Z20:AA20"/>
    <mergeCell ref="B21:C21"/>
    <mergeCell ref="Z21:AA21"/>
    <mergeCell ref="B16:C16"/>
    <mergeCell ref="Z16:AA16"/>
    <mergeCell ref="B17:C17"/>
    <mergeCell ref="Z17:AA17"/>
    <mergeCell ref="B18:C18"/>
    <mergeCell ref="Z18:AA18"/>
    <mergeCell ref="O14:O15"/>
    <mergeCell ref="P14:P15"/>
    <mergeCell ref="Q14:Q15"/>
    <mergeCell ref="U14:W15"/>
    <mergeCell ref="X14:Y15"/>
    <mergeCell ref="Z14:AA15"/>
    <mergeCell ref="I14:I15"/>
    <mergeCell ref="J14:J15"/>
    <mergeCell ref="K14:K15"/>
    <mergeCell ref="L14:L15"/>
    <mergeCell ref="M14:M15"/>
    <mergeCell ref="N14:N15"/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H14:H15"/>
  </mergeCells>
  <printOptions horizontalCentered="1"/>
  <pageMargins left="0" right="0" top="0.47244094488188981" bottom="0.39370078740157483" header="0.27559055118110237" footer="0.31496062992125984"/>
  <pageSetup paperSize="9" scale="42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53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Casos</vt:lpstr>
      <vt:lpstr>ER AER</vt:lpstr>
      <vt:lpstr>'ER AER'!Área_de_impresión</vt:lpstr>
      <vt:lpstr>'ER Casos'!Área_de_impresión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2018-11-19T15:27:24Z</dcterms:created>
  <dcterms:modified xsi:type="dcterms:W3CDTF">2018-11-19T15:28:28Z</dcterms:modified>
</cp:coreProperties>
</file>