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8\NOVIEMBRE\Boletines y Resúmenes estadísticos\"/>
    </mc:Choice>
  </mc:AlternateContent>
  <bookViews>
    <workbookView xWindow="0" yWindow="0" windowWidth="28800" windowHeight="11430" tabRatio="569"/>
  </bookViews>
  <sheets>
    <sheet name="ER Casos" sheetId="21" r:id="rId1"/>
    <sheet name="ER AER" sheetId="2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'ER AER'!$A$5:$A$102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1">'ER AER'!$A$1:$AB$102</definedName>
    <definedName name="_xlnm.Print_Area" localSheetId="0">'ER Casos'!$A$1:$V$116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1">[7]Participantes!#REF!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22" l="1"/>
  <c r="P53" i="22"/>
  <c r="I76" i="22"/>
  <c r="G76" i="22"/>
  <c r="E76" i="22"/>
  <c r="C76" i="22"/>
  <c r="D57" i="22"/>
  <c r="E57" i="22"/>
  <c r="F57" i="22"/>
  <c r="G57" i="22"/>
  <c r="H57" i="22"/>
  <c r="I57" i="22"/>
  <c r="J57" i="22"/>
  <c r="K57" i="22"/>
  <c r="L57" i="22"/>
  <c r="M57" i="22"/>
  <c r="N57" i="22"/>
  <c r="O57" i="22"/>
  <c r="P45" i="22"/>
  <c r="P46" i="22"/>
  <c r="P47" i="22"/>
  <c r="P48" i="22"/>
  <c r="P49" i="22"/>
  <c r="P50" i="22"/>
  <c r="P51" i="22"/>
  <c r="P52" i="22"/>
  <c r="P54" i="22"/>
  <c r="P55" i="22"/>
  <c r="D113" i="21" l="1"/>
  <c r="E113" i="21" s="1"/>
  <c r="E28" i="21"/>
  <c r="C28" i="21"/>
  <c r="O96" i="22" l="1"/>
  <c r="M96" i="22"/>
  <c r="K96" i="22"/>
  <c r="I96" i="22"/>
  <c r="G96" i="22"/>
  <c r="E96" i="22"/>
  <c r="C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Y76" i="22"/>
  <c r="W76" i="22"/>
  <c r="V75" i="22"/>
  <c r="B75" i="22"/>
  <c r="V74" i="22"/>
  <c r="B74" i="22"/>
  <c r="V73" i="22"/>
  <c r="B73" i="22"/>
  <c r="V72" i="22"/>
  <c r="B72" i="22"/>
  <c r="V71" i="22"/>
  <c r="B71" i="22"/>
  <c r="V70" i="22"/>
  <c r="B70" i="22"/>
  <c r="V69" i="22"/>
  <c r="B69" i="22"/>
  <c r="V68" i="22"/>
  <c r="B68" i="22"/>
  <c r="V67" i="22"/>
  <c r="B67" i="22"/>
  <c r="V66" i="22"/>
  <c r="B66" i="22"/>
  <c r="V65" i="22"/>
  <c r="B65" i="22"/>
  <c r="V64" i="22"/>
  <c r="B64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X24" i="22"/>
  <c r="Z22" i="22" s="1"/>
  <c r="P24" i="22"/>
  <c r="P23" i="22"/>
  <c r="P22" i="22"/>
  <c r="P21" i="22"/>
  <c r="P20" i="22"/>
  <c r="P19" i="22"/>
  <c r="P18" i="22"/>
  <c r="P17" i="22"/>
  <c r="P16" i="22"/>
  <c r="C113" i="21"/>
  <c r="E112" i="21"/>
  <c r="E111" i="21"/>
  <c r="E110" i="21"/>
  <c r="E109" i="21"/>
  <c r="E108" i="21"/>
  <c r="E107" i="21"/>
  <c r="E106" i="21"/>
  <c r="E105" i="21"/>
  <c r="E104" i="21"/>
  <c r="E103" i="21"/>
  <c r="E102" i="21"/>
  <c r="E101" i="21"/>
  <c r="T92" i="21"/>
  <c r="S92" i="21"/>
  <c r="R92" i="21"/>
  <c r="Q92" i="21"/>
  <c r="P92" i="21"/>
  <c r="O92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V69" i="21"/>
  <c r="U69" i="21"/>
  <c r="T69" i="21"/>
  <c r="S69" i="21"/>
  <c r="R69" i="21"/>
  <c r="Q69" i="21"/>
  <c r="P69" i="21"/>
  <c r="O69" i="21"/>
  <c r="N69" i="21"/>
  <c r="M69" i="21"/>
  <c r="F69" i="21"/>
  <c r="E69" i="21"/>
  <c r="D69" i="21"/>
  <c r="C69" i="21"/>
  <c r="B68" i="21"/>
  <c r="B67" i="21"/>
  <c r="B66" i="21"/>
  <c r="B65" i="21"/>
  <c r="B64" i="21"/>
  <c r="B63" i="21"/>
  <c r="B62" i="21"/>
  <c r="B61" i="21"/>
  <c r="B60" i="21"/>
  <c r="B59" i="21"/>
  <c r="B58" i="21"/>
  <c r="B57" i="21"/>
  <c r="H48" i="21"/>
  <c r="G48" i="21"/>
  <c r="L48" i="21" s="1"/>
  <c r="F48" i="21"/>
  <c r="E48" i="21"/>
  <c r="L41" i="21" s="1"/>
  <c r="D48" i="21"/>
  <c r="C48" i="21"/>
  <c r="L35" i="21" s="1"/>
  <c r="B47" i="21"/>
  <c r="B46" i="21"/>
  <c r="B45" i="21"/>
  <c r="B44" i="21"/>
  <c r="B43" i="21"/>
  <c r="B42" i="21"/>
  <c r="B41" i="21"/>
  <c r="B40" i="21"/>
  <c r="B39" i="21"/>
  <c r="B38" i="21"/>
  <c r="B37" i="21"/>
  <c r="B36" i="21"/>
  <c r="O28" i="21"/>
  <c r="N28" i="21"/>
  <c r="D28" i="21"/>
  <c r="M27" i="21"/>
  <c r="B27" i="21"/>
  <c r="M26" i="21"/>
  <c r="B26" i="21"/>
  <c r="M25" i="21"/>
  <c r="B25" i="21"/>
  <c r="M24" i="21"/>
  <c r="B24" i="21"/>
  <c r="M23" i="21"/>
  <c r="B23" i="21"/>
  <c r="M22" i="21"/>
  <c r="B22" i="21"/>
  <c r="M21" i="21"/>
  <c r="B21" i="21"/>
  <c r="M20" i="21"/>
  <c r="B20" i="21"/>
  <c r="M19" i="21"/>
  <c r="B19" i="21"/>
  <c r="M18" i="21"/>
  <c r="B18" i="21"/>
  <c r="M17" i="21"/>
  <c r="B17" i="21"/>
  <c r="M16" i="21"/>
  <c r="M28" i="21" s="1"/>
  <c r="B16" i="21"/>
  <c r="P57" i="22" l="1"/>
  <c r="B96" i="22"/>
  <c r="O97" i="22" s="1"/>
  <c r="Z18" i="22"/>
  <c r="Z16" i="22"/>
  <c r="B76" i="22"/>
  <c r="C77" i="22" s="1"/>
  <c r="V76" i="22"/>
  <c r="Y77" i="22" s="1"/>
  <c r="Z20" i="22"/>
  <c r="Z17" i="22"/>
  <c r="Z19" i="22"/>
  <c r="Z21" i="22"/>
  <c r="Z23" i="22"/>
  <c r="O29" i="21"/>
  <c r="B92" i="21"/>
  <c r="N93" i="21" s="1"/>
  <c r="B69" i="21"/>
  <c r="R70" i="21" s="1"/>
  <c r="B48" i="21"/>
  <c r="N48" i="21" s="1"/>
  <c r="U70" i="21"/>
  <c r="N29" i="21"/>
  <c r="M29" i="21"/>
  <c r="B28" i="21"/>
  <c r="D29" i="21" s="1"/>
  <c r="I93" i="21"/>
  <c r="D70" i="21"/>
  <c r="N41" i="21" l="1"/>
  <c r="L93" i="21"/>
  <c r="E70" i="21"/>
  <c r="B70" i="21"/>
  <c r="P70" i="21"/>
  <c r="F70" i="21"/>
  <c r="C93" i="21"/>
  <c r="M70" i="21"/>
  <c r="N35" i="21"/>
  <c r="O70" i="21"/>
  <c r="S70" i="21"/>
  <c r="Q70" i="21"/>
  <c r="C70" i="21"/>
  <c r="P93" i="21"/>
  <c r="V70" i="21"/>
  <c r="T70" i="21"/>
  <c r="N70" i="21"/>
  <c r="Q33" i="22"/>
  <c r="Q56" i="22"/>
  <c r="E97" i="22"/>
  <c r="C97" i="22"/>
  <c r="K97" i="22"/>
  <c r="M97" i="22"/>
  <c r="G97" i="22"/>
  <c r="I97" i="22"/>
  <c r="Q43" i="22"/>
  <c r="Q50" i="22"/>
  <c r="Q45" i="22"/>
  <c r="Q51" i="22"/>
  <c r="Q55" i="22"/>
  <c r="Q46" i="22"/>
  <c r="Q47" i="22"/>
  <c r="Q53" i="22"/>
  <c r="Q52" i="22"/>
  <c r="Q54" i="22"/>
  <c r="Q49" i="22"/>
  <c r="Q48" i="22"/>
  <c r="Q26" i="22"/>
  <c r="Q40" i="22"/>
  <c r="Q20" i="22"/>
  <c r="G77" i="22"/>
  <c r="Q36" i="22"/>
  <c r="Q19" i="22"/>
  <c r="Q18" i="22"/>
  <c r="Q42" i="22"/>
  <c r="Q25" i="22"/>
  <c r="E77" i="22"/>
  <c r="Q38" i="22"/>
  <c r="Q22" i="22"/>
  <c r="Q31" i="22"/>
  <c r="Q44" i="22"/>
  <c r="I77" i="22"/>
  <c r="W77" i="22"/>
  <c r="Q23" i="22"/>
  <c r="Q29" i="22"/>
  <c r="Q39" i="22"/>
  <c r="Q35" i="22"/>
  <c r="Q32" i="22"/>
  <c r="Q34" i="22"/>
  <c r="Q37" i="22"/>
  <c r="Q21" i="22"/>
  <c r="Q16" i="22"/>
  <c r="Q27" i="22"/>
  <c r="Q28" i="22"/>
  <c r="Q30" i="22"/>
  <c r="Q17" i="22"/>
  <c r="Q24" i="22"/>
  <c r="Q41" i="22"/>
  <c r="D93" i="21"/>
  <c r="R93" i="21"/>
  <c r="G93" i="21"/>
  <c r="M93" i="21"/>
  <c r="H93" i="21"/>
  <c r="S93" i="21"/>
  <c r="J93" i="21"/>
  <c r="F93" i="21"/>
  <c r="E93" i="21"/>
  <c r="T93" i="21"/>
  <c r="O93" i="21"/>
  <c r="K93" i="21"/>
  <c r="B93" i="21"/>
  <c r="Q93" i="21"/>
  <c r="B29" i="21"/>
  <c r="E29" i="21"/>
  <c r="C29" i="21"/>
</calcChain>
</file>

<file path=xl/sharedStrings.xml><?xml version="1.0" encoding="utf-8"?>
<sst xmlns="http://schemas.openxmlformats.org/spreadsheetml/2006/main" count="334" uniqueCount="182">
  <si>
    <t>Mes</t>
  </si>
  <si>
    <t>Otro</t>
  </si>
  <si>
    <t>Ene</t>
  </si>
  <si>
    <t>Feb</t>
  </si>
  <si>
    <t>Mujer</t>
  </si>
  <si>
    <t>Hombre</t>
  </si>
  <si>
    <t>PROGRAMA NACIONAL CONTRA LA VIOLENCIA FAMILIAR Y SEXUAL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</si>
  <si>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</si>
  <si>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</si>
  <si>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</si>
  <si>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</si>
  <si>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</si>
  <si>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</si>
  <si>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</si>
  <si>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</si>
  <si>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</si>
  <si>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</si>
  <si>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</si>
  <si>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Adolescentes</t>
  </si>
  <si>
    <t>Violencia psicológica</t>
  </si>
  <si>
    <t>Violencia física</t>
  </si>
  <si>
    <t>Violencia sexual</t>
  </si>
  <si>
    <t>Elaboración: Unidad de Generación de Información y Gestión del Conocimiento - PNCVFS</t>
  </si>
  <si>
    <t>%</t>
  </si>
  <si>
    <t>Set</t>
  </si>
  <si>
    <t xml:space="preserve">Mes </t>
  </si>
  <si>
    <t>Grupo de Edad</t>
  </si>
  <si>
    <t>Conviviente</t>
  </si>
  <si>
    <t>Otro Familiar</t>
  </si>
  <si>
    <t>Variación %</t>
  </si>
  <si>
    <t>Otros</t>
  </si>
  <si>
    <t>DEMUNA</t>
  </si>
  <si>
    <t>Fiscalía</t>
  </si>
  <si>
    <t>Casos nuevos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</si>
  <si>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</si>
  <si>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</si>
  <si>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</si>
  <si>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</si>
  <si>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</si>
  <si>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</si>
  <si>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</si>
  <si>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</si>
  <si>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</si>
  <si>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</si>
  <si>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</si>
  <si>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</si>
  <si>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</si>
  <si>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 xml:space="preserve">Mujer </t>
  </si>
  <si>
    <t>Sin información</t>
  </si>
  <si>
    <t>Infancia</t>
  </si>
  <si>
    <t>Niñez</t>
  </si>
  <si>
    <t>Jóvenes</t>
  </si>
  <si>
    <t>Adultos</t>
  </si>
  <si>
    <t>N°</t>
  </si>
  <si>
    <t>Comisaría</t>
  </si>
  <si>
    <t>% Acción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</si>
  <si>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</si>
  <si>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</si>
  <si>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</si>
  <si>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</si>
  <si>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</si>
  <si>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</si>
  <si>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</si>
  <si>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</si>
  <si>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</si>
  <si>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 xml:space="preserve">% </t>
  </si>
  <si>
    <r>
      <t>REPORTE ESTADÍSTICO DE CASOS</t>
    </r>
    <r>
      <rPr>
        <b/>
        <sz val="17.5"/>
        <color theme="0"/>
        <rFont val="Arial Narrow"/>
        <family val="2"/>
      </rPr>
      <t xml:space="preserve"> DERIVADOS AL SISTEMA LOCAL DE ATENCIÓN Y PROTECCIÓN EN ZONA RURAL</t>
    </r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</si>
  <si>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</si>
  <si>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</si>
  <si>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</si>
  <si>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</si>
  <si>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</si>
  <si>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</si>
  <si>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</si>
  <si>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</si>
  <si>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</si>
  <si>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</si>
  <si>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</si>
  <si>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</si>
  <si>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</si>
  <si>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</si>
  <si>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</si>
  <si>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</si>
  <si>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</si>
  <si>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</si>
  <si>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</si>
  <si>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</si>
  <si>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</si>
  <si>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</si>
  <si>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</si>
  <si>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</si>
  <si>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</si>
  <si>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</si>
  <si>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</si>
  <si>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</si>
  <si>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</si>
  <si>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</si>
  <si>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</si>
  <si>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</si>
  <si>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</si>
  <si>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</si>
  <si>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</si>
  <si>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</si>
  <si>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</si>
  <si>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</si>
  <si>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</si>
  <si>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</si>
  <si>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</si>
  <si>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</si>
  <si>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</si>
  <si>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</si>
  <si>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</si>
  <si>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</si>
  <si>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</si>
  <si>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</si>
  <si>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</si>
  <si>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</si>
  <si>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</si>
  <si>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Cuadro N° 2: Participantes según grupos de edad</t>
  </si>
  <si>
    <t>Estrategia Rural</t>
  </si>
  <si>
    <t>Participantes de las acciones</t>
  </si>
  <si>
    <t>Ayna</t>
  </si>
  <si>
    <t>Cenepa</t>
  </si>
  <si>
    <t>Chaglla</t>
  </si>
  <si>
    <t>Challhuahuacho</t>
  </si>
  <si>
    <t>Chongoyape</t>
  </si>
  <si>
    <t>Chumuch</t>
  </si>
  <si>
    <t>Coporaque</t>
  </si>
  <si>
    <t>Corani</t>
  </si>
  <si>
    <t>Cristo nos valga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</si>
  <si>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</si>
  <si>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</si>
  <si>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</si>
  <si>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</si>
  <si>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</si>
  <si>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</si>
  <si>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</si>
  <si>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</si>
  <si>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</si>
  <si>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</si>
  <si>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</si>
  <si>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</si>
  <si>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</si>
  <si>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</si>
  <si>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</si>
  <si>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</si>
  <si>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</si>
  <si>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</si>
  <si>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</si>
  <si>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</si>
  <si>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</si>
  <si>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</si>
  <si>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</si>
  <si>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</si>
  <si>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</si>
  <si>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</si>
  <si>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</si>
  <si>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</si>
  <si>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</si>
  <si>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</si>
  <si>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1/ Incluye a la persona que participo una o mas veces en las acciones de la ER</t>
  </si>
  <si>
    <t>Fuente: Sistema de Registro de Acciones de la Estrategia Rural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</si>
  <si>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</si>
  <si>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r>
      <t xml:space="preserve">SECCIÓN I : CARACTERÍSTICAS DE LAS PERSONAS VÍCTIMAS </t>
    </r>
    <r>
      <rPr>
        <b/>
        <vertAlign val="superscript"/>
        <sz val="15"/>
        <color theme="0"/>
        <rFont val="Arial Narrow"/>
        <family val="2"/>
      </rPr>
      <t>1</t>
    </r>
  </si>
  <si>
    <t>Período: ENERO - NOVIEMBRE 2018 (Preliminar)</t>
  </si>
  <si>
    <t>Pias Lago Titicaca</t>
  </si>
  <si>
    <t>Pias Putumayo</t>
  </si>
  <si>
    <t>Pias Morona</t>
  </si>
  <si>
    <t>Pias Napo</t>
  </si>
  <si>
    <t>Periodo:  ENERO - NOVIEMBRE 2018 (Preliminar)</t>
  </si>
  <si>
    <t>El Parco</t>
  </si>
  <si>
    <t>Imaza</t>
  </si>
  <si>
    <t>Molino</t>
  </si>
  <si>
    <t>Tuman</t>
  </si>
  <si>
    <t>Coasa</t>
  </si>
  <si>
    <t>Palca - Tacna</t>
  </si>
  <si>
    <t>Bernal</t>
  </si>
  <si>
    <t>Palca - Tarma</t>
  </si>
  <si>
    <t>La Peca</t>
  </si>
  <si>
    <t>Pongo de Caynarachi</t>
  </si>
  <si>
    <t>Anco</t>
  </si>
  <si>
    <t>Oyolo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</si>
</sst>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theme="0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7.5"/>
      <color theme="0"/>
      <name val="Arial Narrow"/>
      <family val="2"/>
    </font>
    <font>
      <sz val="20"/>
      <color theme="0"/>
      <name val="Arial Narrow"/>
      <family val="2"/>
    </font>
    <font>
      <b/>
      <sz val="18"/>
      <color theme="0"/>
      <name val="Arial Narrow"/>
      <family val="2"/>
    </font>
    <font>
      <sz val="14"/>
      <color theme="0"/>
      <name val="Arial Narrow"/>
      <family val="2"/>
    </font>
    <font>
      <sz val="10"/>
      <color theme="0"/>
      <name val="Arial Narrow"/>
      <family val="2"/>
    </font>
    <font>
      <sz val="10"/>
      <color indexed="10"/>
      <name val="Arial Narrow"/>
      <family val="2"/>
    </font>
    <font>
      <b/>
      <sz val="15"/>
      <color theme="0"/>
      <name val="Arial Narrow"/>
      <family val="2"/>
    </font>
    <font>
      <b/>
      <vertAlign val="superscript"/>
      <sz val="15"/>
      <color theme="0"/>
      <name val="Arial Narrow"/>
      <family val="2"/>
    </font>
    <font>
      <b/>
      <i/>
      <u/>
      <sz val="12"/>
      <name val="Arial Narrow"/>
      <family val="2"/>
    </font>
    <font>
      <b/>
      <i/>
      <sz val="14"/>
      <name val="Arial Narrow"/>
      <family val="2"/>
    </font>
    <font>
      <b/>
      <sz val="14"/>
      <color theme="9" tint="-0.499984740745262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i/>
      <u/>
      <sz val="10"/>
      <name val="Arial Narrow"/>
      <family val="2"/>
    </font>
    <font>
      <b/>
      <sz val="14"/>
      <color indexed="9"/>
      <name val="Arial Narrow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u/>
      <sz val="12"/>
      <color theme="9" tint="-0.499984740745262"/>
      <name val="Arial Narrow"/>
      <family val="2"/>
    </font>
    <font>
      <b/>
      <i/>
      <u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5"/>
      <color theme="1"/>
      <name val="Arial Narrow"/>
      <family val="2"/>
    </font>
    <font>
      <sz val="9"/>
      <color theme="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1"/>
      <name val="Arial Narrow"/>
      <family val="2"/>
    </font>
    <font>
      <b/>
      <sz val="14"/>
      <color theme="9"/>
      <name val="Arial Narrow"/>
      <family val="2"/>
    </font>
    <font>
      <sz val="14"/>
      <color rgb="FFFF8080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4"/>
      <color theme="3"/>
      <name val="Arial Narrow"/>
      <family val="2"/>
    </font>
    <font>
      <b/>
      <sz val="9"/>
      <color theme="1"/>
      <name val="Arial Narrow"/>
      <family val="2"/>
    </font>
    <font>
      <b/>
      <sz val="11"/>
      <color indexed="8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0" tint="-0.14999847407452621"/>
        <bgColor indexed="9"/>
      </patternFill>
    </fill>
  </fills>
  <borders count="6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3" fillId="0" borderId="0" applyBorder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</cellStyleXfs>
  <cellXfs count="258">
    <xf numFmtId="0" fontId="0" fillId="0" borderId="0" xfId="0"/>
    <xf numFmtId="0" fontId="1" fillId="6" borderId="0" xfId="0" applyFont="1" applyFill="1"/>
    <xf numFmtId="0" fontId="1" fillId="2" borderId="0" xfId="0" applyFont="1" applyFill="1"/>
    <xf numFmtId="0" fontId="1" fillId="0" borderId="0" xfId="0" applyFont="1"/>
    <xf numFmtId="0" fontId="9" fillId="4" borderId="0" xfId="11" applyFont="1" applyFill="1" applyBorder="1" applyAlignment="1" applyProtection="1">
      <alignment horizontal="centerContinuous" vertical="center" wrapText="1"/>
    </xf>
    <xf numFmtId="0" fontId="9" fillId="4" borderId="0" xfId="11" applyFont="1" applyFill="1" applyBorder="1" applyAlignment="1" applyProtection="1">
      <alignment vertical="center" wrapText="1"/>
    </xf>
    <xf numFmtId="0" fontId="16" fillId="4" borderId="0" xfId="0" applyFont="1" applyFill="1" applyBorder="1" applyAlignment="1" applyProtection="1">
      <alignment horizontal="centerContinuous" vertical="center"/>
    </xf>
    <xf numFmtId="0" fontId="13" fillId="4" borderId="0" xfId="0" applyFont="1" applyFill="1" applyBorder="1" applyAlignment="1" applyProtection="1">
      <alignment horizontal="centerContinuous" vertical="center"/>
    </xf>
    <xf numFmtId="0" fontId="17" fillId="4" borderId="0" xfId="0" applyFont="1" applyFill="1" applyBorder="1" applyAlignment="1" applyProtection="1">
      <alignment horizontal="centerContinuous" vertical="center"/>
    </xf>
    <xf numFmtId="0" fontId="18" fillId="4" borderId="0" xfId="0" applyFont="1" applyFill="1" applyBorder="1" applyAlignment="1" applyProtection="1">
      <alignment horizontal="centerContinuous" vertical="center"/>
    </xf>
    <xf numFmtId="0" fontId="19" fillId="4" borderId="0" xfId="0" applyFont="1" applyFill="1" applyBorder="1" applyAlignment="1" applyProtection="1">
      <alignment horizontal="centerContinuous"/>
    </xf>
    <xf numFmtId="0" fontId="13" fillId="4" borderId="0" xfId="0" applyFont="1" applyFill="1" applyBorder="1" applyAlignment="1" applyProtection="1">
      <alignment horizontal="centerContinuous"/>
    </xf>
    <xf numFmtId="0" fontId="20" fillId="4" borderId="0" xfId="0" applyFont="1" applyFill="1" applyBorder="1" applyAlignment="1" applyProtection="1">
      <alignment horizontal="centerContinuous"/>
    </xf>
    <xf numFmtId="0" fontId="1" fillId="6" borderId="0" xfId="0" applyFont="1" applyFill="1" applyProtection="1"/>
    <xf numFmtId="0" fontId="21" fillId="6" borderId="0" xfId="0" applyFont="1" applyFill="1" applyProtection="1"/>
    <xf numFmtId="0" fontId="22" fillId="3" borderId="12" xfId="0" applyFont="1" applyFill="1" applyBorder="1" applyAlignment="1" applyProtection="1">
      <alignment horizontal="centerContinuous" vertical="center" wrapText="1"/>
    </xf>
    <xf numFmtId="0" fontId="13" fillId="3" borderId="13" xfId="0" applyFont="1" applyFill="1" applyBorder="1" applyAlignment="1" applyProtection="1">
      <alignment horizontal="centerContinuous" vertical="center" wrapText="1"/>
    </xf>
    <xf numFmtId="0" fontId="13" fillId="3" borderId="14" xfId="0" applyFont="1" applyFill="1" applyBorder="1" applyAlignment="1" applyProtection="1">
      <alignment horizontal="centerContinuous" vertical="center" wrapText="1"/>
    </xf>
    <xf numFmtId="0" fontId="24" fillId="2" borderId="0" xfId="0" applyFont="1" applyFill="1" applyBorder="1" applyAlignment="1" applyProtection="1">
      <alignment horizontal="centerContinuous"/>
    </xf>
    <xf numFmtId="0" fontId="25" fillId="2" borderId="0" xfId="0" applyFont="1" applyFill="1" applyBorder="1" applyAlignment="1" applyProtection="1">
      <alignment horizontal="centerContinuous"/>
    </xf>
    <xf numFmtId="0" fontId="26" fillId="2" borderId="0" xfId="0" applyFont="1" applyFill="1" applyBorder="1" applyAlignment="1" applyProtection="1">
      <alignment horizontal="centerContinuous"/>
    </xf>
    <xf numFmtId="0" fontId="26" fillId="2" borderId="0" xfId="0" applyFont="1" applyFill="1" applyBorder="1" applyAlignment="1" applyProtection="1"/>
    <xf numFmtId="0" fontId="24" fillId="2" borderId="0" xfId="0" applyFont="1" applyFill="1" applyBorder="1" applyAlignment="1" applyProtection="1">
      <alignment horizontal="centerContinuous" vertical="center" wrapText="1"/>
    </xf>
    <xf numFmtId="0" fontId="27" fillId="6" borderId="0" xfId="0" applyFont="1" applyFill="1" applyAlignment="1">
      <alignment horizontal="centerContinuous" vertical="center" wrapText="1"/>
    </xf>
    <xf numFmtId="0" fontId="1" fillId="2" borderId="0" xfId="0" applyFont="1" applyFill="1" applyProtection="1"/>
    <xf numFmtId="0" fontId="7" fillId="7" borderId="15" xfId="0" applyFont="1" applyFill="1" applyBorder="1" applyAlignment="1" applyProtection="1">
      <alignment horizontal="center" vertical="center" wrapText="1"/>
    </xf>
    <xf numFmtId="0" fontId="7" fillId="7" borderId="16" xfId="0" applyFont="1" applyFill="1" applyBorder="1" applyAlignment="1" applyProtection="1">
      <alignment horizontal="center" vertical="center" wrapText="1"/>
    </xf>
    <xf numFmtId="0" fontId="7" fillId="7" borderId="15" xfId="0" applyFont="1" applyFill="1" applyBorder="1" applyAlignment="1" applyProtection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</xf>
    <xf numFmtId="3" fontId="6" fillId="6" borderId="15" xfId="0" applyNumberFormat="1" applyFont="1" applyFill="1" applyBorder="1" applyAlignment="1" applyProtection="1">
      <alignment horizontal="center" vertical="center"/>
    </xf>
    <xf numFmtId="3" fontId="6" fillId="6" borderId="16" xfId="0" applyNumberFormat="1" applyFont="1" applyFill="1" applyBorder="1" applyAlignment="1" applyProtection="1">
      <alignment horizontal="center" vertical="center"/>
    </xf>
    <xf numFmtId="3" fontId="6" fillId="2" borderId="16" xfId="0" applyNumberFormat="1" applyFont="1" applyFill="1" applyBorder="1" applyAlignment="1" applyProtection="1">
      <alignment horizontal="center" vertical="center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28" fillId="13" borderId="15" xfId="0" applyFont="1" applyFill="1" applyBorder="1" applyAlignment="1" applyProtection="1">
      <alignment horizontal="center" vertical="center"/>
    </xf>
    <xf numFmtId="3" fontId="28" fillId="13" borderId="15" xfId="0" applyNumberFormat="1" applyFont="1" applyFill="1" applyBorder="1" applyAlignment="1" applyProtection="1">
      <alignment horizontal="center" vertical="center"/>
    </xf>
    <xf numFmtId="0" fontId="29" fillId="13" borderId="15" xfId="0" applyFont="1" applyFill="1" applyBorder="1" applyAlignment="1" applyProtection="1">
      <alignment horizontal="center" vertical="center"/>
    </xf>
    <xf numFmtId="164" fontId="15" fillId="13" borderId="15" xfId="1" applyNumberFormat="1" applyFont="1" applyFill="1" applyBorder="1" applyAlignment="1" applyProtection="1">
      <alignment horizontal="center" vertical="center"/>
    </xf>
    <xf numFmtId="9" fontId="15" fillId="13" borderId="15" xfId="1" applyNumberFormat="1" applyFont="1" applyFill="1" applyBorder="1" applyAlignment="1" applyProtection="1">
      <alignment horizontal="center" vertical="center"/>
    </xf>
    <xf numFmtId="9" fontId="15" fillId="13" borderId="15" xfId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Continuous" vertical="center"/>
    </xf>
    <xf numFmtId="0" fontId="1" fillId="6" borderId="0" xfId="0" applyFont="1" applyFill="1" applyAlignment="1" applyProtection="1">
      <alignment horizontal="centerContinuous" vertical="center"/>
    </xf>
    <xf numFmtId="0" fontId="24" fillId="2" borderId="0" xfId="0" applyFont="1" applyFill="1" applyBorder="1" applyAlignment="1" applyProtection="1">
      <alignment horizontal="centerContinuous" wrapText="1"/>
    </xf>
    <xf numFmtId="0" fontId="30" fillId="6" borderId="0" xfId="0" applyFont="1" applyFill="1" applyAlignment="1" applyProtection="1">
      <alignment horizontal="centerContinuous" vertical="center"/>
    </xf>
    <xf numFmtId="0" fontId="27" fillId="6" borderId="0" xfId="0" applyFont="1" applyFill="1" applyAlignment="1" applyProtection="1">
      <alignment horizontal="centerContinuous" vertical="center"/>
    </xf>
    <xf numFmtId="0" fontId="1" fillId="6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/>
    </xf>
    <xf numFmtId="0" fontId="31" fillId="6" borderId="0" xfId="0" applyFont="1" applyFill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32" fillId="7" borderId="15" xfId="0" applyFont="1" applyFill="1" applyBorder="1" applyAlignment="1" applyProtection="1">
      <alignment horizontal="center" vertical="center" wrapText="1"/>
    </xf>
    <xf numFmtId="0" fontId="33" fillId="2" borderId="0" xfId="0" applyFont="1" applyFill="1" applyAlignment="1">
      <alignment horizontal="center"/>
    </xf>
    <xf numFmtId="3" fontId="34" fillId="2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164" fontId="34" fillId="2" borderId="0" xfId="1" applyNumberFormat="1" applyFont="1" applyFill="1" applyAlignment="1">
      <alignment horizont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/>
    <xf numFmtId="0" fontId="28" fillId="2" borderId="0" xfId="0" applyFont="1" applyFill="1" applyBorder="1" applyAlignment="1" applyProtection="1">
      <alignment horizontal="center" vertical="center"/>
    </xf>
    <xf numFmtId="3" fontId="28" fillId="2" borderId="0" xfId="0" applyNumberFormat="1" applyFont="1" applyFill="1" applyBorder="1" applyAlignment="1" applyProtection="1">
      <alignment horizontal="center" vertical="center"/>
    </xf>
    <xf numFmtId="0" fontId="1" fillId="6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6" borderId="0" xfId="0" applyFont="1" applyFill="1" applyAlignment="1">
      <alignment horizontal="centerContinuous" wrapText="1"/>
    </xf>
    <xf numFmtId="0" fontId="1" fillId="2" borderId="0" xfId="0" applyFont="1" applyFill="1" applyAlignment="1">
      <alignment horizontal="centerContinuous" wrapText="1"/>
    </xf>
    <xf numFmtId="0" fontId="1" fillId="6" borderId="0" xfId="0" applyFont="1" applyFill="1" applyAlignment="1">
      <alignment horizontal="left"/>
    </xf>
    <xf numFmtId="0" fontId="6" fillId="6" borderId="17" xfId="0" applyFont="1" applyFill="1" applyBorder="1" applyAlignment="1" applyProtection="1">
      <alignment horizontal="center" vertical="center"/>
    </xf>
    <xf numFmtId="3" fontId="6" fillId="6" borderId="17" xfId="0" applyNumberFormat="1" applyFont="1" applyFill="1" applyBorder="1" applyAlignment="1" applyProtection="1">
      <alignment horizontal="center" vertical="center"/>
    </xf>
    <xf numFmtId="0" fontId="28" fillId="13" borderId="3" xfId="0" applyFont="1" applyFill="1" applyBorder="1" applyAlignment="1" applyProtection="1">
      <alignment horizontal="center" vertical="center"/>
    </xf>
    <xf numFmtId="3" fontId="28" fillId="13" borderId="3" xfId="0" applyNumberFormat="1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Continuous"/>
    </xf>
    <xf numFmtId="0" fontId="15" fillId="6" borderId="0" xfId="0" applyFont="1" applyFill="1" applyAlignment="1" applyProtection="1">
      <alignment horizontal="centerContinuous"/>
    </xf>
    <xf numFmtId="0" fontId="37" fillId="2" borderId="0" xfId="0" applyFont="1" applyFill="1" applyBorder="1" applyAlignment="1" applyProtection="1">
      <alignment horizontal="centerContinuous" vertical="center"/>
    </xf>
    <xf numFmtId="0" fontId="32" fillId="7" borderId="15" xfId="0" applyFont="1" applyFill="1" applyBorder="1" applyAlignment="1" applyProtection="1">
      <alignment horizontal="center" vertical="center" textRotation="90" wrapText="1"/>
    </xf>
    <xf numFmtId="165" fontId="1" fillId="0" borderId="0" xfId="0" applyNumberFormat="1" applyFont="1"/>
    <xf numFmtId="9" fontId="6" fillId="13" borderId="15" xfId="1" applyFont="1" applyFill="1" applyBorder="1" applyAlignment="1" applyProtection="1">
      <alignment horizontal="center" vertical="center"/>
    </xf>
    <xf numFmtId="0" fontId="1" fillId="6" borderId="0" xfId="0" applyFont="1" applyFill="1" applyAlignment="1">
      <alignment horizontal="centerContinuous" vertical="center"/>
    </xf>
    <xf numFmtId="0" fontId="26" fillId="2" borderId="0" xfId="0" applyFont="1" applyFill="1" applyBorder="1" applyAlignment="1" applyProtection="1">
      <alignment horizontal="centerContinuous" vertical="center" wrapText="1"/>
    </xf>
    <xf numFmtId="0" fontId="1" fillId="2" borderId="0" xfId="0" applyFont="1" applyFill="1" applyAlignment="1" applyProtection="1">
      <alignment horizontal="centerContinuous" vertical="center"/>
    </xf>
    <xf numFmtId="0" fontId="1" fillId="2" borderId="0" xfId="0" applyFont="1" applyFill="1" applyBorder="1"/>
    <xf numFmtId="0" fontId="1" fillId="0" borderId="0" xfId="0" applyFont="1" applyAlignment="1">
      <alignment horizontal="centerContinuous" vertical="center"/>
    </xf>
    <xf numFmtId="0" fontId="32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36" fillId="2" borderId="0" xfId="0" applyFont="1" applyFill="1" applyBorder="1" applyAlignment="1" applyProtection="1">
      <alignment vertical="center" wrapText="1"/>
    </xf>
    <xf numFmtId="0" fontId="38" fillId="6" borderId="0" xfId="0" applyFont="1" applyFill="1" applyAlignment="1">
      <alignment horizontal="centerContinuous" vertical="center" wrapText="1"/>
    </xf>
    <xf numFmtId="0" fontId="1" fillId="2" borderId="0" xfId="0" applyFont="1" applyFill="1" applyBorder="1" applyAlignment="1"/>
    <xf numFmtId="0" fontId="39" fillId="2" borderId="0" xfId="0" applyFont="1" applyFill="1" applyBorder="1" applyAlignment="1">
      <alignment horizontal="center"/>
    </xf>
    <xf numFmtId="3" fontId="39" fillId="2" borderId="0" xfId="0" applyNumberFormat="1" applyFont="1" applyFill="1" applyBorder="1" applyAlignment="1">
      <alignment horizontal="center"/>
    </xf>
    <xf numFmtId="0" fontId="24" fillId="2" borderId="0" xfId="0" applyFont="1" applyFill="1" applyBorder="1" applyAlignment="1" applyProtection="1">
      <alignment vertical="center" wrapText="1"/>
    </xf>
    <xf numFmtId="0" fontId="38" fillId="6" borderId="0" xfId="0" applyFont="1" applyFill="1" applyAlignment="1">
      <alignment vertical="center" wrapText="1"/>
    </xf>
    <xf numFmtId="0" fontId="1" fillId="6" borderId="0" xfId="0" applyFont="1" applyFill="1" applyAlignment="1"/>
    <xf numFmtId="0" fontId="6" fillId="2" borderId="1" xfId="6" applyFont="1" applyFill="1" applyBorder="1" applyAlignment="1">
      <alignment vertical="center" wrapText="1"/>
    </xf>
    <xf numFmtId="0" fontId="39" fillId="2" borderId="1" xfId="6" applyFont="1" applyFill="1" applyBorder="1" applyAlignment="1">
      <alignment horizontal="center" vertical="center" wrapText="1"/>
    </xf>
    <xf numFmtId="164" fontId="39" fillId="2" borderId="1" xfId="1" applyNumberFormat="1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vertical="center" wrapText="1"/>
    </xf>
    <xf numFmtId="0" fontId="39" fillId="2" borderId="2" xfId="6" applyFont="1" applyFill="1" applyBorder="1" applyAlignment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center"/>
    </xf>
    <xf numFmtId="9" fontId="39" fillId="2" borderId="0" xfId="0" applyNumberFormat="1" applyFont="1" applyFill="1" applyBorder="1" applyAlignment="1">
      <alignment horizontal="center"/>
    </xf>
    <xf numFmtId="9" fontId="39" fillId="2" borderId="0" xfId="1" applyFont="1" applyFill="1" applyBorder="1" applyAlignment="1"/>
    <xf numFmtId="0" fontId="41" fillId="2" borderId="0" xfId="0" applyFont="1" applyFill="1" applyBorder="1" applyAlignment="1">
      <alignment horizontal="center"/>
    </xf>
    <xf numFmtId="0" fontId="24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Continuous"/>
    </xf>
    <xf numFmtId="0" fontId="24" fillId="2" borderId="0" xfId="0" applyFont="1" applyFill="1" applyBorder="1" applyAlignment="1" applyProtection="1">
      <alignment vertical="center"/>
    </xf>
    <xf numFmtId="9" fontId="6" fillId="2" borderId="0" xfId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6" fillId="2" borderId="0" xfId="6" applyFont="1" applyFill="1" applyBorder="1" applyAlignment="1">
      <alignment vertical="center" wrapText="1"/>
    </xf>
    <xf numFmtId="0" fontId="39" fillId="2" borderId="0" xfId="6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164" fontId="28" fillId="13" borderId="15" xfId="1" applyNumberFormat="1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3" fontId="7" fillId="2" borderId="0" xfId="0" applyNumberFormat="1" applyFont="1" applyFill="1" applyBorder="1" applyAlignment="1" applyProtection="1">
      <alignment horizontal="center" vertical="center"/>
    </xf>
    <xf numFmtId="0" fontId="42" fillId="6" borderId="0" xfId="0" applyFont="1" applyFill="1" applyAlignment="1">
      <alignment vertical="center"/>
    </xf>
    <xf numFmtId="0" fontId="43" fillId="8" borderId="0" xfId="0" applyFont="1" applyFill="1" applyAlignment="1">
      <alignment horizontal="centerContinuous" vertical="center"/>
    </xf>
    <xf numFmtId="0" fontId="44" fillId="8" borderId="0" xfId="0" applyFont="1" applyFill="1" applyAlignment="1">
      <alignment horizontal="centerContinuous" vertical="center"/>
    </xf>
    <xf numFmtId="0" fontId="45" fillId="8" borderId="0" xfId="0" applyFont="1" applyFill="1" applyAlignment="1">
      <alignment horizontal="centerContinuous" vertical="center"/>
    </xf>
    <xf numFmtId="0" fontId="44" fillId="8" borderId="0" xfId="0" applyFont="1" applyFill="1"/>
    <xf numFmtId="0" fontId="1" fillId="8" borderId="0" xfId="0" applyFont="1" applyFill="1"/>
    <xf numFmtId="0" fontId="5" fillId="10" borderId="10" xfId="0" applyFont="1" applyFill="1" applyBorder="1" applyAlignment="1">
      <alignment horizontal="centerContinuous" vertical="center" wrapText="1"/>
    </xf>
    <xf numFmtId="0" fontId="5" fillId="10" borderId="6" xfId="0" applyFont="1" applyFill="1" applyBorder="1" applyAlignment="1">
      <alignment horizontal="centerContinuous" vertical="center" wrapText="1"/>
    </xf>
    <xf numFmtId="0" fontId="49" fillId="10" borderId="6" xfId="0" applyFont="1" applyFill="1" applyBorder="1" applyAlignment="1">
      <alignment horizontal="centerContinuous" vertical="center" wrapText="1"/>
    </xf>
    <xf numFmtId="0" fontId="1" fillId="8" borderId="0" xfId="0" applyFont="1" applyFill="1" applyBorder="1"/>
    <xf numFmtId="0" fontId="50" fillId="8" borderId="0" xfId="0" applyFont="1" applyFill="1" applyBorder="1" applyAlignment="1">
      <alignment horizontal="left" vertical="center"/>
    </xf>
    <xf numFmtId="0" fontId="1" fillId="8" borderId="0" xfId="0" applyFont="1" applyFill="1" applyAlignment="1">
      <alignment horizontal="centerContinuous" vertical="center" wrapText="1"/>
    </xf>
    <xf numFmtId="0" fontId="51" fillId="9" borderId="0" xfId="0" applyFont="1" applyFill="1" applyBorder="1" applyAlignment="1">
      <alignment horizontal="left" vertical="center"/>
    </xf>
    <xf numFmtId="0" fontId="52" fillId="9" borderId="0" xfId="0" applyFont="1" applyFill="1" applyBorder="1" applyAlignment="1">
      <alignment horizontal="center" vertical="center"/>
    </xf>
    <xf numFmtId="0" fontId="1" fillId="9" borderId="0" xfId="0" applyFont="1" applyFill="1" applyBorder="1"/>
    <xf numFmtId="0" fontId="1" fillId="8" borderId="18" xfId="0" applyFont="1" applyFill="1" applyBorder="1"/>
    <xf numFmtId="0" fontId="28" fillId="9" borderId="0" xfId="0" applyFont="1" applyFill="1" applyBorder="1"/>
    <xf numFmtId="0" fontId="1" fillId="8" borderId="19" xfId="0" applyFont="1" applyFill="1" applyBorder="1"/>
    <xf numFmtId="0" fontId="7" fillId="9" borderId="0" xfId="0" applyFont="1" applyFill="1" applyBorder="1" applyAlignment="1">
      <alignment vertical="center" wrapText="1"/>
    </xf>
    <xf numFmtId="0" fontId="12" fillId="8" borderId="32" xfId="0" applyFont="1" applyFill="1" applyBorder="1" applyAlignment="1">
      <alignment horizontal="center" vertical="center"/>
    </xf>
    <xf numFmtId="3" fontId="8" fillId="8" borderId="34" xfId="0" quotePrefix="1" applyNumberFormat="1" applyFont="1" applyFill="1" applyBorder="1" applyAlignment="1">
      <alignment horizontal="center" vertical="center"/>
    </xf>
    <xf numFmtId="9" fontId="14" fillId="12" borderId="35" xfId="1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/>
    </xf>
    <xf numFmtId="3" fontId="8" fillId="9" borderId="0" xfId="0" applyNumberFormat="1" applyFont="1" applyFill="1" applyBorder="1" applyAlignment="1">
      <alignment horizontal="center"/>
    </xf>
    <xf numFmtId="0" fontId="53" fillId="8" borderId="36" xfId="0" applyFont="1" applyFill="1" applyBorder="1" applyAlignment="1">
      <alignment vertical="center"/>
    </xf>
    <xf numFmtId="0" fontId="11" fillId="8" borderId="36" xfId="0" applyFont="1" applyFill="1" applyBorder="1" applyAlignment="1">
      <alignment vertical="center"/>
    </xf>
    <xf numFmtId="0" fontId="42" fillId="8" borderId="37" xfId="0" applyFont="1" applyFill="1" applyBorder="1" applyAlignment="1">
      <alignment horizontal="center" vertical="center"/>
    </xf>
    <xf numFmtId="3" fontId="12" fillId="8" borderId="38" xfId="0" applyNumberFormat="1" applyFont="1" applyFill="1" applyBorder="1" applyAlignment="1">
      <alignment horizontal="centerContinuous" vertical="center"/>
    </xf>
    <xf numFmtId="3" fontId="12" fillId="9" borderId="0" xfId="0" applyNumberFormat="1" applyFont="1" applyFill="1" applyBorder="1" applyAlignment="1">
      <alignment vertical="center" wrapText="1"/>
    </xf>
    <xf numFmtId="0" fontId="53" fillId="14" borderId="2" xfId="0" applyFont="1" applyFill="1" applyBorder="1" applyAlignment="1">
      <alignment vertical="center"/>
    </xf>
    <xf numFmtId="0" fontId="11" fillId="14" borderId="2" xfId="0" applyFont="1" applyFill="1" applyBorder="1" applyAlignment="1">
      <alignment vertical="center"/>
    </xf>
    <xf numFmtId="0" fontId="42" fillId="14" borderId="40" xfId="0" applyFont="1" applyFill="1" applyBorder="1" applyAlignment="1">
      <alignment horizontal="center" vertical="center"/>
    </xf>
    <xf numFmtId="3" fontId="12" fillId="14" borderId="41" xfId="0" applyNumberFormat="1" applyFont="1" applyFill="1" applyBorder="1" applyAlignment="1">
      <alignment horizontal="centerContinuous" vertical="center"/>
    </xf>
    <xf numFmtId="0" fontId="53" fillId="8" borderId="2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0" fontId="42" fillId="8" borderId="40" xfId="0" applyFont="1" applyFill="1" applyBorder="1" applyAlignment="1">
      <alignment horizontal="center" vertical="center"/>
    </xf>
    <xf numFmtId="3" fontId="12" fillId="8" borderId="41" xfId="0" applyNumberFormat="1" applyFont="1" applyFill="1" applyBorder="1" applyAlignment="1">
      <alignment horizontal="centerContinuous" vertical="center"/>
    </xf>
    <xf numFmtId="0" fontId="14" fillId="15" borderId="43" xfId="0" applyFont="1" applyFill="1" applyBorder="1" applyAlignment="1">
      <alignment horizontal="centerContinuous" vertical="center"/>
    </xf>
    <xf numFmtId="0" fontId="53" fillId="15" borderId="44" xfId="0" applyFont="1" applyFill="1" applyBorder="1" applyAlignment="1">
      <alignment horizontal="centerContinuous" vertical="center"/>
    </xf>
    <xf numFmtId="0" fontId="14" fillId="15" borderId="44" xfId="0" applyFont="1" applyFill="1" applyBorder="1" applyAlignment="1">
      <alignment horizontal="centerContinuous" vertical="center"/>
    </xf>
    <xf numFmtId="3" fontId="14" fillId="15" borderId="44" xfId="0" applyNumberFormat="1" applyFont="1" applyFill="1" applyBorder="1" applyAlignment="1">
      <alignment horizontal="centerContinuous" vertical="center"/>
    </xf>
    <xf numFmtId="0" fontId="54" fillId="8" borderId="0" xfId="0" applyFont="1" applyFill="1" applyAlignment="1">
      <alignment horizontal="centerContinuous" vertical="center" wrapText="1"/>
    </xf>
    <xf numFmtId="0" fontId="9" fillId="9" borderId="0" xfId="0" applyFont="1" applyFill="1" applyBorder="1" applyAlignment="1">
      <alignment horizontal="center" vertical="center"/>
    </xf>
    <xf numFmtId="3" fontId="9" fillId="9" borderId="0" xfId="0" applyNumberFormat="1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vertical="center" wrapText="1"/>
    </xf>
    <xf numFmtId="3" fontId="9" fillId="9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/>
    </xf>
    <xf numFmtId="9" fontId="8" fillId="2" borderId="0" xfId="1" applyFont="1" applyFill="1" applyBorder="1" applyAlignment="1">
      <alignment horizontal="center"/>
    </xf>
    <xf numFmtId="9" fontId="8" fillId="2" borderId="0" xfId="1" applyFont="1" applyFill="1" applyBorder="1" applyAlignment="1"/>
    <xf numFmtId="0" fontId="55" fillId="5" borderId="46" xfId="0" applyFont="1" applyFill="1" applyBorder="1" applyAlignment="1">
      <alignment horizontal="center" vertical="center"/>
    </xf>
    <xf numFmtId="3" fontId="14" fillId="15" borderId="48" xfId="0" applyNumberFormat="1" applyFont="1" applyFill="1" applyBorder="1" applyAlignment="1">
      <alignment horizontal="center" vertical="center"/>
    </xf>
    <xf numFmtId="9" fontId="14" fillId="15" borderId="49" xfId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left" vertical="center"/>
    </xf>
    <xf numFmtId="3" fontId="8" fillId="8" borderId="0" xfId="0" quotePrefix="1" applyNumberFormat="1" applyFont="1" applyFill="1" applyBorder="1" applyAlignment="1">
      <alignment horizontal="center" vertical="center"/>
    </xf>
    <xf numFmtId="9" fontId="14" fillId="12" borderId="0" xfId="1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Continuous" vertical="center"/>
    </xf>
    <xf numFmtId="0" fontId="7" fillId="11" borderId="21" xfId="0" applyFont="1" applyFill="1" applyBorder="1" applyAlignment="1">
      <alignment horizontal="center" vertical="center" wrapText="1"/>
    </xf>
    <xf numFmtId="0" fontId="12" fillId="8" borderId="50" xfId="0" applyFont="1" applyFill="1" applyBorder="1" applyAlignment="1">
      <alignment horizontal="center" vertical="center"/>
    </xf>
    <xf numFmtId="3" fontId="8" fillId="8" borderId="51" xfId="0" applyNumberFormat="1" applyFont="1" applyFill="1" applyBorder="1" applyAlignment="1">
      <alignment horizontal="center" vertical="center"/>
    </xf>
    <xf numFmtId="0" fontId="12" fillId="16" borderId="40" xfId="0" applyFont="1" applyFill="1" applyBorder="1" applyAlignment="1">
      <alignment horizontal="center" vertical="center"/>
    </xf>
    <xf numFmtId="3" fontId="8" fillId="16" borderId="41" xfId="0" applyNumberFormat="1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3" fontId="8" fillId="8" borderId="41" xfId="0" applyNumberFormat="1" applyFont="1" applyFill="1" applyBorder="1" applyAlignment="1">
      <alignment horizontal="center" vertical="center"/>
    </xf>
    <xf numFmtId="0" fontId="14" fillId="15" borderId="56" xfId="0" applyFont="1" applyFill="1" applyBorder="1" applyAlignment="1">
      <alignment horizontal="center" vertical="center"/>
    </xf>
    <xf numFmtId="3" fontId="14" fillId="15" borderId="56" xfId="0" applyNumberFormat="1" applyFont="1" applyFill="1" applyBorder="1" applyAlignment="1">
      <alignment horizontal="center" vertical="center"/>
    </xf>
    <xf numFmtId="0" fontId="8" fillId="6" borderId="59" xfId="0" applyFont="1" applyFill="1" applyBorder="1" applyAlignment="1">
      <alignment horizontal="center" vertical="center"/>
    </xf>
    <xf numFmtId="9" fontId="8" fillId="6" borderId="59" xfId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9" fontId="8" fillId="6" borderId="0" xfId="1" applyFont="1" applyFill="1" applyBorder="1" applyAlignment="1">
      <alignment horizontal="center" vertical="center"/>
    </xf>
    <xf numFmtId="9" fontId="8" fillId="6" borderId="0" xfId="1" applyNumberFormat="1" applyFont="1" applyFill="1" applyBorder="1" applyAlignment="1">
      <alignment horizontal="center" vertical="center"/>
    </xf>
    <xf numFmtId="0" fontId="28" fillId="8" borderId="0" xfId="0" applyFont="1" applyFill="1"/>
    <xf numFmtId="0" fontId="50" fillId="8" borderId="60" xfId="0" applyFont="1" applyFill="1" applyBorder="1" applyAlignment="1">
      <alignment horizontal="left" vertical="center"/>
    </xf>
    <xf numFmtId="0" fontId="52" fillId="8" borderId="60" xfId="0" applyFont="1" applyFill="1" applyBorder="1" applyAlignment="1">
      <alignment horizontal="center" vertical="center"/>
    </xf>
    <xf numFmtId="0" fontId="1" fillId="8" borderId="61" xfId="0" applyFont="1" applyFill="1" applyBorder="1"/>
    <xf numFmtId="0" fontId="7" fillId="11" borderId="62" xfId="0" applyFont="1" applyFill="1" applyBorder="1" applyAlignment="1">
      <alignment horizontal="center" vertical="center" wrapText="1"/>
    </xf>
    <xf numFmtId="0" fontId="7" fillId="11" borderId="6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8" borderId="0" xfId="0" applyFont="1" applyFill="1" applyAlignment="1">
      <alignment horizontal="left"/>
    </xf>
    <xf numFmtId="0" fontId="56" fillId="6" borderId="0" xfId="0" applyFont="1" applyFill="1" applyAlignment="1">
      <alignment vertical="center"/>
    </xf>
    <xf numFmtId="9" fontId="57" fillId="8" borderId="0" xfId="13" applyFont="1" applyFill="1" applyBorder="1" applyAlignment="1">
      <alignment horizontal="center"/>
    </xf>
    <xf numFmtId="0" fontId="57" fillId="12" borderId="0" xfId="0" applyFont="1" applyFill="1" applyBorder="1"/>
    <xf numFmtId="164" fontId="15" fillId="13" borderId="16" xfId="1" applyNumberFormat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7" fillId="7" borderId="15" xfId="0" applyFont="1" applyFill="1" applyBorder="1" applyAlignment="1" applyProtection="1">
      <alignment horizontal="center" vertical="center" wrapText="1"/>
    </xf>
    <xf numFmtId="0" fontId="6" fillId="6" borderId="0" xfId="0" applyFont="1" applyFill="1" applyAlignment="1" applyProtection="1">
      <alignment horizontal="left" wrapText="1"/>
    </xf>
    <xf numFmtId="9" fontId="8" fillId="6" borderId="59" xfId="1" applyFont="1" applyFill="1" applyBorder="1" applyAlignment="1">
      <alignment horizontal="center" vertical="center"/>
    </xf>
    <xf numFmtId="3" fontId="12" fillId="14" borderId="42" xfId="0" applyNumberFormat="1" applyFont="1" applyFill="1" applyBorder="1" applyAlignment="1">
      <alignment horizontal="center" vertical="center" wrapText="1"/>
    </xf>
    <xf numFmtId="3" fontId="12" fillId="14" borderId="2" xfId="0" applyNumberFormat="1" applyFont="1" applyFill="1" applyBorder="1" applyAlignment="1">
      <alignment horizontal="center" vertical="center" wrapText="1"/>
    </xf>
    <xf numFmtId="3" fontId="14" fillId="15" borderId="57" xfId="0" applyNumberFormat="1" applyFont="1" applyFill="1" applyBorder="1" applyAlignment="1">
      <alignment horizontal="center" vertical="center"/>
    </xf>
    <xf numFmtId="3" fontId="14" fillId="15" borderId="58" xfId="0" applyNumberFormat="1" applyFont="1" applyFill="1" applyBorder="1" applyAlignment="1">
      <alignment horizontal="center" vertical="center"/>
    </xf>
    <xf numFmtId="3" fontId="12" fillId="14" borderId="40" xfId="0" applyNumberFormat="1" applyFont="1" applyFill="1" applyBorder="1" applyAlignment="1">
      <alignment horizontal="center" vertical="center" wrapText="1"/>
    </xf>
    <xf numFmtId="3" fontId="12" fillId="8" borderId="52" xfId="0" applyNumberFormat="1" applyFont="1" applyFill="1" applyBorder="1" applyAlignment="1">
      <alignment horizontal="center" vertical="center" wrapText="1"/>
    </xf>
    <xf numFmtId="3" fontId="12" fillId="8" borderId="50" xfId="0" applyNumberFormat="1" applyFont="1" applyFill="1" applyBorder="1" applyAlignment="1">
      <alignment horizontal="center" vertical="center" wrapText="1"/>
    </xf>
    <xf numFmtId="3" fontId="12" fillId="8" borderId="53" xfId="0" applyNumberFormat="1" applyFont="1" applyFill="1" applyBorder="1" applyAlignment="1">
      <alignment horizontal="center" vertical="center" wrapText="1"/>
    </xf>
    <xf numFmtId="0" fontId="7" fillId="11" borderId="64" xfId="0" applyFont="1" applyFill="1" applyBorder="1" applyAlignment="1">
      <alignment horizontal="center" vertical="center" wrapText="1"/>
    </xf>
    <xf numFmtId="0" fontId="7" fillId="11" borderId="65" xfId="0" applyFont="1" applyFill="1" applyBorder="1" applyAlignment="1">
      <alignment horizontal="center" vertical="center" wrapText="1"/>
    </xf>
    <xf numFmtId="9" fontId="8" fillId="6" borderId="59" xfId="1" applyNumberFormat="1" applyFont="1" applyFill="1" applyBorder="1" applyAlignment="1">
      <alignment horizontal="center" vertical="center"/>
    </xf>
    <xf numFmtId="3" fontId="12" fillId="14" borderId="42" xfId="0" applyNumberFormat="1" applyFont="1" applyFill="1" applyBorder="1" applyAlignment="1">
      <alignment horizontal="center" vertical="center"/>
    </xf>
    <xf numFmtId="3" fontId="12" fillId="14" borderId="40" xfId="0" applyNumberFormat="1" applyFont="1" applyFill="1" applyBorder="1" applyAlignment="1">
      <alignment horizontal="center" vertical="center"/>
    </xf>
    <xf numFmtId="3" fontId="12" fillId="14" borderId="2" xfId="0" applyNumberFormat="1" applyFont="1" applyFill="1" applyBorder="1" applyAlignment="1">
      <alignment horizontal="center" vertical="center"/>
    </xf>
    <xf numFmtId="3" fontId="12" fillId="8" borderId="52" xfId="0" applyNumberFormat="1" applyFont="1" applyFill="1" applyBorder="1" applyAlignment="1">
      <alignment horizontal="center" vertical="center"/>
    </xf>
    <xf numFmtId="3" fontId="12" fillId="8" borderId="50" xfId="0" applyNumberFormat="1" applyFont="1" applyFill="1" applyBorder="1" applyAlignment="1">
      <alignment horizontal="center" vertical="center"/>
    </xf>
    <xf numFmtId="3" fontId="12" fillId="8" borderId="53" xfId="0" applyNumberFormat="1" applyFont="1" applyFill="1" applyBorder="1" applyAlignment="1">
      <alignment horizontal="center" vertical="center"/>
    </xf>
    <xf numFmtId="3" fontId="12" fillId="14" borderId="54" xfId="0" applyNumberFormat="1" applyFont="1" applyFill="1" applyBorder="1" applyAlignment="1">
      <alignment horizontal="center" vertical="center"/>
    </xf>
    <xf numFmtId="3" fontId="12" fillId="14" borderId="55" xfId="0" applyNumberFormat="1" applyFont="1" applyFill="1" applyBorder="1" applyAlignment="1">
      <alignment horizontal="center" vertical="center"/>
    </xf>
    <xf numFmtId="3" fontId="12" fillId="14" borderId="4" xfId="0" applyNumberFormat="1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12" fillId="8" borderId="32" xfId="0" applyFont="1" applyFill="1" applyBorder="1" applyAlignment="1">
      <alignment horizontal="left" vertical="center"/>
    </xf>
    <xf numFmtId="0" fontId="12" fillId="8" borderId="33" xfId="0" applyFont="1" applyFill="1" applyBorder="1" applyAlignment="1">
      <alignment horizontal="left" vertical="center"/>
    </xf>
    <xf numFmtId="0" fontId="14" fillId="15" borderId="32" xfId="0" applyFont="1" applyFill="1" applyBorder="1" applyAlignment="1">
      <alignment horizontal="center" vertical="center"/>
    </xf>
    <xf numFmtId="0" fontId="14" fillId="15" borderId="5" xfId="0" applyFont="1" applyFill="1" applyBorder="1" applyAlignment="1">
      <alignment horizontal="center" vertical="center"/>
    </xf>
    <xf numFmtId="0" fontId="14" fillId="15" borderId="47" xfId="0" applyFont="1" applyFill="1" applyBorder="1" applyAlignment="1">
      <alignment horizontal="center" vertical="center"/>
    </xf>
    <xf numFmtId="9" fontId="8" fillId="8" borderId="41" xfId="13" applyFont="1" applyFill="1" applyBorder="1" applyAlignment="1">
      <alignment horizontal="center" vertical="center"/>
    </xf>
    <xf numFmtId="9" fontId="8" fillId="8" borderId="42" xfId="13" applyFont="1" applyFill="1" applyBorder="1" applyAlignment="1">
      <alignment horizontal="center" vertical="center"/>
    </xf>
    <xf numFmtId="9" fontId="8" fillId="14" borderId="41" xfId="13" applyFont="1" applyFill="1" applyBorder="1" applyAlignment="1">
      <alignment horizontal="center" vertical="center"/>
    </xf>
    <xf numFmtId="9" fontId="8" fillId="14" borderId="42" xfId="13" applyFont="1" applyFill="1" applyBorder="1" applyAlignment="1">
      <alignment horizontal="center" vertical="center"/>
    </xf>
    <xf numFmtId="9" fontId="14" fillId="15" borderId="44" xfId="13" applyFont="1" applyFill="1" applyBorder="1" applyAlignment="1">
      <alignment horizontal="center" vertical="center"/>
    </xf>
    <xf numFmtId="9" fontId="14" fillId="15" borderId="45" xfId="13" applyFont="1" applyFill="1" applyBorder="1" applyAlignment="1">
      <alignment horizontal="center" vertical="center"/>
    </xf>
    <xf numFmtId="9" fontId="8" fillId="8" borderId="38" xfId="13" applyFont="1" applyFill="1" applyBorder="1" applyAlignment="1">
      <alignment horizontal="center" vertical="center"/>
    </xf>
    <xf numFmtId="9" fontId="8" fillId="8" borderId="39" xfId="13" applyFont="1" applyFill="1" applyBorder="1" applyAlignment="1">
      <alignment horizontal="center" vertical="center"/>
    </xf>
    <xf numFmtId="0" fontId="13" fillId="11" borderId="23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0" fontId="13" fillId="11" borderId="29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30" xfId="0" applyFont="1" applyFill="1" applyBorder="1" applyAlignment="1">
      <alignment horizontal="center" vertical="center" wrapText="1"/>
    </xf>
    <xf numFmtId="0" fontId="13" fillId="11" borderId="25" xfId="0" applyFont="1" applyFill="1" applyBorder="1" applyAlignment="1">
      <alignment horizontal="center" vertical="center" wrapText="1"/>
    </xf>
    <xf numFmtId="0" fontId="13" fillId="11" borderId="31" xfId="0" applyFont="1" applyFill="1" applyBorder="1" applyAlignment="1">
      <alignment horizontal="center" vertical="center" wrapText="1"/>
    </xf>
    <xf numFmtId="0" fontId="46" fillId="10" borderId="7" xfId="0" applyFont="1" applyFill="1" applyBorder="1" applyAlignment="1">
      <alignment horizontal="center" vertical="center" wrapText="1"/>
    </xf>
    <xf numFmtId="0" fontId="46" fillId="10" borderId="8" xfId="0" applyFont="1" applyFill="1" applyBorder="1" applyAlignment="1">
      <alignment horizontal="center" vertical="center" wrapText="1"/>
    </xf>
    <xf numFmtId="0" fontId="47" fillId="10" borderId="9" xfId="0" applyFont="1" applyFill="1" applyBorder="1" applyAlignment="1">
      <alignment horizontal="center" vertical="center" wrapText="1"/>
    </xf>
    <xf numFmtId="0" fontId="47" fillId="10" borderId="0" xfId="0" applyFont="1" applyFill="1" applyBorder="1" applyAlignment="1">
      <alignment horizontal="center" vertical="center" wrapText="1"/>
    </xf>
    <xf numFmtId="0" fontId="18" fillId="10" borderId="9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3" fillId="11" borderId="26" xfId="0" applyFont="1" applyFill="1" applyBorder="1" applyAlignment="1">
      <alignment horizontal="center" vertical="center" wrapText="1"/>
    </xf>
    <xf numFmtId="0" fontId="13" fillId="11" borderId="21" xfId="0" applyFont="1" applyFill="1" applyBorder="1" applyAlignment="1">
      <alignment horizontal="center" vertical="center" wrapText="1"/>
    </xf>
    <xf numFmtId="0" fontId="13" fillId="11" borderId="22" xfId="0" applyFont="1" applyFill="1" applyBorder="1" applyAlignment="1">
      <alignment horizontal="center" vertical="center" wrapText="1"/>
    </xf>
    <xf numFmtId="0" fontId="13" fillId="11" borderId="27" xfId="0" applyFont="1" applyFill="1" applyBorder="1" applyAlignment="1">
      <alignment horizontal="center" vertical="center" wrapText="1"/>
    </xf>
    <xf numFmtId="0" fontId="13" fillId="11" borderId="28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2"/>
    <cellStyle name="Normal 2 2" xfId="3"/>
    <cellStyle name="Normal 2 2 3" xfId="7"/>
    <cellStyle name="Normal 2 3" xfId="10"/>
    <cellStyle name="Normal 2 3 2" xfId="6"/>
    <cellStyle name="Normal 3 2" xfId="12"/>
    <cellStyle name="Normal_Directorio CEMs - agos - 2009 - UGTAI" xfId="11"/>
    <cellStyle name="Porcentaje" xfId="1" builtinId="5"/>
    <cellStyle name="Porcentaje 10" xfId="9"/>
    <cellStyle name="Porcentaje 2" xfId="5"/>
    <cellStyle name="Porcentaje 3 2" xfId="8"/>
    <cellStyle name="Porcentual 2" xfId="4"/>
    <cellStyle name="Porcentual 2 2" xfId="13"/>
  </cellStyles>
  <dxfs count="0"/>
  <tableStyles count="0" defaultTableStyle="TableStyleMedium2" defaultPivotStyle="PivotStyleLight16"/>
  <colors>
    <mruColors>
      <color rgb="FF434343"/>
      <color rgb="FF305496"/>
      <color rgb="FFFF3333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558-49E4-B51F-8BB14BFBD4F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58-49E4-B51F-8BB14BFBD4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558-49E4-B51F-8BB14BFBD4F1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58-49E4-B51F-8BB14BFBD4F1}"/>
                </c:ext>
              </c:extLst>
            </c:dLbl>
            <c:dLbl>
              <c:idx val="1"/>
              <c:layout>
                <c:manualLayout>
                  <c:x val="5.0706033715815675E-2"/>
                  <c:y val="0.18144275696832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58-49E4-B51F-8BB14BFBD4F1}"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58-49E4-B51F-8BB14BFBD4F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1393</c:v>
                </c:pt>
                <c:pt idx="1">
                  <c:v>96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58-49E4-B51F-8BB14BFBD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63B-4640-819C-45C473242457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63B-4640-819C-45C473242457}"/>
              </c:ext>
            </c:extLst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3B-4640-819C-45C473242457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3B-4640-819C-45C473242457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B-4640-819C-45C47324245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1316</c:v>
                </c:pt>
                <c:pt idx="1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3B-4640-819C-45C47324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D6-4832-ABC3-21A3974A697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D6-4832-ABC3-21A3974A6975}"/>
              </c:ext>
            </c:extLst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6D6-4832-ABC3-21A3974A69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D6D6-4832-ABC3-21A3974A6975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D6-4832-ABC3-21A3974A6975}"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D6-4832-ABC3-21A3974A6975}"/>
                </c:ext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D6-4832-ABC3-21A3974A69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'ER Casos'!$C$56:$F$56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Casos'!$C$69:$F$69</c:f>
              <c:numCache>
                <c:formatCode>#,##0</c:formatCode>
                <c:ptCount val="4"/>
                <c:pt idx="0">
                  <c:v>112</c:v>
                </c:pt>
                <c:pt idx="1">
                  <c:v>633</c:v>
                </c:pt>
                <c:pt idx="2">
                  <c:v>582</c:v>
                </c:pt>
                <c:pt idx="3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D6-4832-ABC3-21A3974A6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AER'!$A$64:$A$75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AER'!$B$64:$B$75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8996</c:v>
                </c:pt>
                <c:pt idx="5">
                  <c:v>12039</c:v>
                </c:pt>
                <c:pt idx="6">
                  <c:v>10477</c:v>
                </c:pt>
                <c:pt idx="7">
                  <c:v>11201</c:v>
                </c:pt>
                <c:pt idx="8">
                  <c:v>8919</c:v>
                </c:pt>
                <c:pt idx="9">
                  <c:v>13925</c:v>
                </c:pt>
                <c:pt idx="10">
                  <c:v>9902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F-4864-9F05-240D2E094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4673840"/>
        <c:axId val="874674400"/>
      </c:barChart>
      <c:catAx>
        <c:axId val="87467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4674400"/>
        <c:crosses val="autoZero"/>
        <c:auto val="1"/>
        <c:lblAlgn val="ctr"/>
        <c:lblOffset val="100"/>
        <c:noMultiLvlLbl val="0"/>
      </c:catAx>
      <c:valAx>
        <c:axId val="8746744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7467384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E5-4010-AE9A-A1BA4DF4A04B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E5-4010-AE9A-A1BA4DF4A04B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E5-4010-AE9A-A1BA4DF4A04B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0E5-4010-AE9A-A1BA4DF4A04B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E5-4010-AE9A-A1BA4DF4A04B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E5-4010-AE9A-A1BA4DF4A04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('ER AER'!$C$83,'ER AER'!$E$83,'ER AER'!$G$83,'ER AER'!$I$83,'ER AER'!$K$83,'ER AER'!$M$83,'ER AER'!$O$83)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AER'!$C$96,'ER AER'!$E$96,'ER AER'!$G$96,'ER AER'!$I$96,'ER AER'!$K$96,'ER AER'!$M$96,'ER AER'!$O$96)</c:f>
              <c:numCache>
                <c:formatCode>#,##0</c:formatCode>
                <c:ptCount val="7"/>
                <c:pt idx="0">
                  <c:v>12983</c:v>
                </c:pt>
                <c:pt idx="1">
                  <c:v>29575</c:v>
                </c:pt>
                <c:pt idx="2">
                  <c:v>38494</c:v>
                </c:pt>
                <c:pt idx="3">
                  <c:v>8820</c:v>
                </c:pt>
                <c:pt idx="4">
                  <c:v>3966</c:v>
                </c:pt>
                <c:pt idx="5">
                  <c:v>3212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E5-4010-AE9A-A1BA4DF4A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4676640"/>
        <c:axId val="874677200"/>
      </c:barChart>
      <c:catAx>
        <c:axId val="87467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74677200"/>
        <c:crosses val="autoZero"/>
        <c:auto val="1"/>
        <c:lblAlgn val="ctr"/>
        <c:lblOffset val="100"/>
        <c:noMultiLvlLbl val="0"/>
      </c:catAx>
      <c:valAx>
        <c:axId val="87467720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7467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CFB-4C57-AE2B-28889F958B7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FB-4C57-AE2B-28889F958B7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CFB-4C57-AE2B-28889F958B7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FB-4C57-AE2B-28889F958B7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CFB-4C57-AE2B-28889F958B7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FB-4C57-AE2B-28889F958B7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FB-4C57-AE2B-28889F958B7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FB-4C57-AE2B-28889F958B70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1503</c:v>
                </c:pt>
                <c:pt idx="1">
                  <c:v>15854</c:v>
                </c:pt>
                <c:pt idx="2">
                  <c:v>11347</c:v>
                </c:pt>
                <c:pt idx="3">
                  <c:v>8116</c:v>
                </c:pt>
                <c:pt idx="4">
                  <c:v>13981</c:v>
                </c:pt>
                <c:pt idx="5">
                  <c:v>40847</c:v>
                </c:pt>
                <c:pt idx="6">
                  <c:v>5182</c:v>
                </c:pt>
                <c:pt idx="7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FB-4C57-AE2B-28889F958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74679440"/>
        <c:axId val="874680000"/>
      </c:barChart>
      <c:catAx>
        <c:axId val="874679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4680000"/>
        <c:crosses val="autoZero"/>
        <c:auto val="1"/>
        <c:lblAlgn val="l"/>
        <c:lblOffset val="100"/>
        <c:noMultiLvlLbl val="0"/>
      </c:catAx>
      <c:valAx>
        <c:axId val="8746800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7467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317BBEF2-6D52-4D07-93BF-22120081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>
          <a:extLst>
            <a:ext uri="{FF2B5EF4-FFF2-40B4-BE49-F238E27FC236}">
              <a16:creationId xmlns:a16="http://schemas.microsoft.com/office/drawing/2014/main" id="{1BE48524-5206-4240-8A5E-2FD65E51B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>
          <a:extLst>
            <a:ext uri="{FF2B5EF4-FFF2-40B4-BE49-F238E27FC236}">
              <a16:creationId xmlns:a16="http://schemas.microsoft.com/office/drawing/2014/main" id="{B3B288C9-5925-4B97-87F6-88C0D9681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754381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id="{DAE2B03B-705F-4DFC-A258-C9DBAC34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7833360"/>
          <a:ext cx="769620" cy="104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6" name="Imagen 24">
          <a:extLst>
            <a:ext uri="{FF2B5EF4-FFF2-40B4-BE49-F238E27FC236}">
              <a16:creationId xmlns:a16="http://schemas.microsoft.com/office/drawing/2014/main" id="{9FEFF84F-F3B1-4F7B-B0A3-042B1585A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128760"/>
          <a:ext cx="81534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198118</xdr:rowOff>
    </xdr:to>
    <xdr:pic>
      <xdr:nvPicPr>
        <xdr:cNvPr id="7" name="Imagen 25">
          <a:extLst>
            <a:ext uri="{FF2B5EF4-FFF2-40B4-BE49-F238E27FC236}">
              <a16:creationId xmlns:a16="http://schemas.microsoft.com/office/drawing/2014/main" id="{1E58446D-439D-4656-838E-14AC126C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370820"/>
          <a:ext cx="632460" cy="1051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82671</xdr:rowOff>
    </xdr:to>
    <xdr:pic>
      <xdr:nvPicPr>
        <xdr:cNvPr id="8" name="Imagen 27" descr="http://images.gofreedownload.net/man-symbol-sign-clip-art-8030.jpg">
          <a:extLst>
            <a:ext uri="{FF2B5EF4-FFF2-40B4-BE49-F238E27FC236}">
              <a16:creationId xmlns:a16="http://schemas.microsoft.com/office/drawing/2014/main" id="{986D890C-A155-49EC-AFA5-9EFD4EBE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411980"/>
          <a:ext cx="350520" cy="867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9" name="Flecha derecha 8">
          <a:extLst>
            <a:ext uri="{FF2B5EF4-FFF2-40B4-BE49-F238E27FC236}">
              <a16:creationId xmlns:a16="http://schemas.microsoft.com/office/drawing/2014/main" id="{0327D0A3-77B4-476F-9694-28F5F34F426D}"/>
            </a:ext>
          </a:extLst>
        </xdr:cNvPr>
        <xdr:cNvSpPr/>
      </xdr:nvSpPr>
      <xdr:spPr>
        <a:xfrm>
          <a:off x="4609724" y="5121894"/>
          <a:ext cx="501852" cy="22210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0" name="Flecha derecha 9">
          <a:extLst>
            <a:ext uri="{FF2B5EF4-FFF2-40B4-BE49-F238E27FC236}">
              <a16:creationId xmlns:a16="http://schemas.microsoft.com/office/drawing/2014/main" id="{1B6DCF44-D39C-4395-846C-B4C0B0A1C44B}"/>
            </a:ext>
          </a:extLst>
        </xdr:cNvPr>
        <xdr:cNvSpPr/>
      </xdr:nvSpPr>
      <xdr:spPr>
        <a:xfrm>
          <a:off x="13175654" y="5109208"/>
          <a:ext cx="517955" cy="23479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1" name="Flecha derecha 10">
          <a:extLst>
            <a:ext uri="{FF2B5EF4-FFF2-40B4-BE49-F238E27FC236}">
              <a16:creationId xmlns:a16="http://schemas.microsoft.com/office/drawing/2014/main" id="{C72631C4-9E99-4C55-86C9-4E9C7089FE11}"/>
            </a:ext>
          </a:extLst>
        </xdr:cNvPr>
        <xdr:cNvSpPr/>
      </xdr:nvSpPr>
      <xdr:spPr>
        <a:xfrm>
          <a:off x="6916302" y="9576923"/>
          <a:ext cx="263599" cy="306927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BB02FC2D-ECD7-4DFA-B411-969FE44FDF2B}"/>
            </a:ext>
          </a:extLst>
        </xdr:cNvPr>
        <xdr:cNvSpPr txBox="1"/>
      </xdr:nvSpPr>
      <xdr:spPr>
        <a:xfrm>
          <a:off x="8376845" y="7945872"/>
          <a:ext cx="4138723" cy="675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8A542B8F-952C-4E0D-8917-B54A2517CC57}"/>
            </a:ext>
          </a:extLst>
        </xdr:cNvPr>
        <xdr:cNvSpPr txBox="1"/>
      </xdr:nvSpPr>
      <xdr:spPr>
        <a:xfrm>
          <a:off x="8377393" y="9198610"/>
          <a:ext cx="4138723" cy="59663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FD75D82E-06E9-4AE7-86A9-95BCC3803C66}"/>
            </a:ext>
          </a:extLst>
        </xdr:cNvPr>
        <xdr:cNvSpPr txBox="1"/>
      </xdr:nvSpPr>
      <xdr:spPr>
        <a:xfrm>
          <a:off x="8403974" y="10468611"/>
          <a:ext cx="4138723" cy="60821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EDBE7AC8-6C6A-415B-9371-D8D49BE62A81}"/>
            </a:ext>
          </a:extLst>
        </xdr:cNvPr>
        <xdr:cNvCxnSpPr/>
      </xdr:nvCxnSpPr>
      <xdr:spPr>
        <a:xfrm flipV="1">
          <a:off x="7083410" y="8994081"/>
          <a:ext cx="576692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2447B2F0-5B7B-42E6-88D7-780413DD2BAD}"/>
            </a:ext>
          </a:extLst>
        </xdr:cNvPr>
        <xdr:cNvCxnSpPr/>
      </xdr:nvCxnSpPr>
      <xdr:spPr>
        <a:xfrm flipV="1">
          <a:off x="7118852" y="10271228"/>
          <a:ext cx="5766925" cy="567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54</xdr:row>
      <xdr:rowOff>7620</xdr:rowOff>
    </xdr:from>
    <xdr:to>
      <xdr:col>10</xdr:col>
      <xdr:colOff>845820</xdr:colOff>
      <xdr:row>69</xdr:row>
      <xdr:rowOff>83820</xdr:rowOff>
    </xdr:to>
    <xdr:graphicFrame macro="">
      <xdr:nvGraphicFramePr>
        <xdr:cNvPr id="17" name="Gráfico 33">
          <a:extLst>
            <a:ext uri="{FF2B5EF4-FFF2-40B4-BE49-F238E27FC236}">
              <a16:creationId xmlns:a16="http://schemas.microsoft.com/office/drawing/2014/main" id="{0412A0CC-FC3F-42BB-9E26-713473C35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60</xdr:row>
      <xdr:rowOff>132167</xdr:rowOff>
    </xdr:from>
    <xdr:to>
      <xdr:col>6</xdr:col>
      <xdr:colOff>341069</xdr:colOff>
      <xdr:row>62</xdr:row>
      <xdr:rowOff>314</xdr:rowOff>
    </xdr:to>
    <xdr:sp macro="" textlink="">
      <xdr:nvSpPr>
        <xdr:cNvPr id="18" name="Flecha derecha 17">
          <a:extLst>
            <a:ext uri="{FF2B5EF4-FFF2-40B4-BE49-F238E27FC236}">
              <a16:creationId xmlns:a16="http://schemas.microsoft.com/office/drawing/2014/main" id="{7F8DCD27-218B-4573-A127-55CEC93ECD9F}"/>
            </a:ext>
          </a:extLst>
        </xdr:cNvPr>
        <xdr:cNvSpPr/>
      </xdr:nvSpPr>
      <xdr:spPr>
        <a:xfrm>
          <a:off x="5238041" y="14777807"/>
          <a:ext cx="277008" cy="218667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159691</xdr:rowOff>
    </xdr:to>
    <xdr:pic>
      <xdr:nvPicPr>
        <xdr:cNvPr id="19" name="Imagen 18" descr="http://pixabay.com/static/uploads/photo/2012/04/11/16/29/woman-28789_640.png">
          <a:extLst>
            <a:ext uri="{FF2B5EF4-FFF2-40B4-BE49-F238E27FC236}">
              <a16:creationId xmlns:a16="http://schemas.microsoft.com/office/drawing/2014/main" id="{03040ED8-557F-4247-B207-4A69A52A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677" y="5538788"/>
          <a:ext cx="431660" cy="869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483870</xdr:colOff>
      <xdr:row>61</xdr:row>
      <xdr:rowOff>142875</xdr:rowOff>
    </xdr:from>
    <xdr:to>
      <xdr:col>17</xdr:col>
      <xdr:colOff>547687</xdr:colOff>
      <xdr:row>76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67639C2-31A7-4F61-B6AE-31283929B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79</xdr:row>
      <xdr:rowOff>266700</xdr:rowOff>
    </xdr:from>
    <xdr:to>
      <xdr:col>27</xdr:col>
      <xdr:colOff>548640</xdr:colOff>
      <xdr:row>96</xdr:row>
      <xdr:rowOff>114300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8BB9100-EE70-414A-A1D3-58BEDDC2C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56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20ACF228-8346-4F52-82E1-2EB079C2C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259080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5669DF2A-3393-45D2-A902-0B5DE9F3F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K125"/>
  <sheetViews>
    <sheetView tabSelected="1" view="pageBreakPreview" zoomScale="70" zoomScaleNormal="70" zoomScaleSheetLayoutView="70" workbookViewId="0">
      <selection activeCell="N28" sqref="N28"/>
    </sheetView>
  </sheetViews>
  <sheetFormatPr baseColWidth="10" defaultColWidth="11.5703125" defaultRowHeight="16.5" x14ac:dyDescent="0.3"/>
  <cols>
    <col min="1" max="1" width="11.7109375" style="3" customWidth="1"/>
    <col min="2" max="2" width="11.5703125" style="3"/>
    <col min="3" max="3" width="13.28515625" style="3" customWidth="1"/>
    <col min="4" max="4" width="12.42578125" style="3" customWidth="1"/>
    <col min="5" max="5" width="13.28515625" style="3" customWidth="1"/>
    <col min="6" max="6" width="13.140625" style="3" customWidth="1"/>
    <col min="7" max="7" width="13.28515625" style="3" customWidth="1"/>
    <col min="8" max="8" width="11.5703125" style="3"/>
    <col min="9" max="10" width="12.5703125" style="3" customWidth="1"/>
    <col min="11" max="11" width="13.7109375" style="3" customWidth="1"/>
    <col min="12" max="12" width="12.5703125" style="3" customWidth="1"/>
    <col min="13" max="13" width="14.7109375" style="3" customWidth="1"/>
    <col min="14" max="15" width="11.5703125" style="3"/>
    <col min="16" max="16" width="13" style="3" customWidth="1"/>
    <col min="17" max="17" width="13.140625" style="3" customWidth="1"/>
    <col min="18" max="20" width="11.5703125" style="3"/>
    <col min="21" max="21" width="14.85546875" style="3" customWidth="1"/>
    <col min="22" max="22" width="13.7109375" style="2" customWidth="1"/>
    <col min="23" max="23" width="4.140625" style="3" customWidth="1"/>
    <col min="24" max="34" width="6.140625" style="3" customWidth="1"/>
    <col min="35" max="44" width="4.42578125" style="3" customWidth="1"/>
    <col min="45" max="16384" width="11.5703125" style="3"/>
  </cols>
  <sheetData>
    <row r="1" spans="1:22" ht="23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3">
      <c r="A3" s="4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6.5" customHeight="1" x14ac:dyDescent="0.3">
      <c r="A5" s="6" t="s">
        <v>66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</row>
    <row r="6" spans="1:22" ht="15" customHeight="1" x14ac:dyDescent="0.3">
      <c r="A6" s="6"/>
      <c r="B6" s="7"/>
      <c r="C6" s="7"/>
      <c r="D6" s="7"/>
      <c r="E6" s="7"/>
      <c r="F6" s="7"/>
      <c r="G6" s="7"/>
      <c r="H6" s="7"/>
      <c r="I6" s="7"/>
      <c r="J6" s="9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</row>
    <row r="7" spans="1:22" ht="20.25" customHeight="1" x14ac:dyDescent="0.3">
      <c r="A7" s="7" t="s">
        <v>164</v>
      </c>
      <c r="B7" s="6"/>
      <c r="C7" s="10"/>
      <c r="D7" s="11"/>
      <c r="E7" s="11"/>
      <c r="F7" s="11"/>
      <c r="G7" s="11"/>
      <c r="H7" s="10"/>
      <c r="I7" s="10"/>
      <c r="J7" s="10"/>
      <c r="K7" s="11"/>
      <c r="L7" s="11"/>
      <c r="M7" s="11"/>
      <c r="N7" s="11"/>
      <c r="O7" s="11"/>
      <c r="P7" s="10"/>
      <c r="Q7" s="12"/>
      <c r="R7" s="12"/>
      <c r="S7" s="12"/>
      <c r="T7" s="12"/>
      <c r="U7" s="12"/>
      <c r="V7" s="8"/>
    </row>
    <row r="8" spans="1:22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  <c r="P8" s="13"/>
      <c r="Q8" s="13"/>
      <c r="R8" s="13"/>
      <c r="S8" s="13"/>
      <c r="T8" s="13"/>
      <c r="U8" s="2"/>
    </row>
    <row r="9" spans="1:22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"/>
    </row>
    <row r="10" spans="1:22" ht="22.5" x14ac:dyDescent="0.3">
      <c r="A10" s="15" t="s">
        <v>163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  <c r="R10" s="16"/>
      <c r="S10" s="16"/>
      <c r="T10" s="16"/>
      <c r="U10" s="16"/>
      <c r="V10" s="16"/>
    </row>
    <row r="11" spans="1:2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9.5" customHeight="1" x14ac:dyDescent="0.3">
      <c r="A12" s="18" t="s">
        <v>67</v>
      </c>
      <c r="B12" s="19"/>
      <c r="C12" s="19"/>
      <c r="D12" s="19"/>
      <c r="E12" s="20"/>
      <c r="F12" s="21"/>
      <c r="G12" s="21"/>
      <c r="H12" s="21"/>
      <c r="I12" s="21"/>
      <c r="J12" s="21"/>
      <c r="L12" s="18" t="s">
        <v>68</v>
      </c>
      <c r="M12" s="19"/>
      <c r="N12" s="19"/>
      <c r="O12" s="19"/>
      <c r="P12" s="21"/>
      <c r="Q12" s="2"/>
      <c r="R12" s="2"/>
      <c r="S12" s="2"/>
      <c r="T12" s="2"/>
      <c r="U12" s="2"/>
    </row>
    <row r="13" spans="1:22" ht="47.25" x14ac:dyDescent="0.3">
      <c r="A13" s="22" t="s">
        <v>69</v>
      </c>
      <c r="B13" s="23"/>
      <c r="C13" s="23"/>
      <c r="D13" s="23"/>
      <c r="E13" s="20"/>
      <c r="F13" s="21"/>
      <c r="G13" s="21"/>
      <c r="H13" s="21"/>
      <c r="I13" s="21"/>
      <c r="J13" s="21"/>
      <c r="K13" s="2"/>
      <c r="L13" s="22" t="s">
        <v>70</v>
      </c>
      <c r="M13" s="23"/>
      <c r="N13" s="23"/>
      <c r="O13" s="23"/>
      <c r="P13" s="21"/>
      <c r="Q13" s="2"/>
      <c r="R13" s="2"/>
      <c r="S13" s="2"/>
      <c r="T13" s="2"/>
      <c r="U13" s="2"/>
    </row>
    <row r="14" spans="1:22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2"/>
      <c r="L14" s="13"/>
      <c r="M14" s="13"/>
      <c r="N14" s="13"/>
      <c r="O14" s="13"/>
      <c r="P14" s="24"/>
      <c r="Q14" s="2"/>
      <c r="R14" s="2"/>
      <c r="S14" s="2"/>
      <c r="T14" s="2"/>
      <c r="U14" s="2"/>
    </row>
    <row r="15" spans="1:22" ht="25.5" x14ac:dyDescent="0.3">
      <c r="A15" s="25" t="s">
        <v>25</v>
      </c>
      <c r="B15" s="25" t="s">
        <v>71</v>
      </c>
      <c r="C15" s="25" t="s">
        <v>33</v>
      </c>
      <c r="D15" s="26" t="s">
        <v>72</v>
      </c>
      <c r="E15" s="26" t="s">
        <v>73</v>
      </c>
      <c r="F15" s="13"/>
      <c r="G15" s="13"/>
      <c r="H15" s="13"/>
      <c r="I15" s="13"/>
      <c r="J15" s="13"/>
      <c r="K15" s="2"/>
      <c r="L15" s="27" t="s">
        <v>25</v>
      </c>
      <c r="M15" s="25" t="s">
        <v>71</v>
      </c>
      <c r="N15" s="25" t="s">
        <v>47</v>
      </c>
      <c r="O15" s="25" t="s">
        <v>5</v>
      </c>
      <c r="P15" s="24"/>
      <c r="Q15" s="2"/>
      <c r="R15" s="2"/>
      <c r="S15" s="2"/>
      <c r="T15" s="2"/>
      <c r="U15" s="2"/>
    </row>
    <row r="16" spans="1:22" x14ac:dyDescent="0.3">
      <c r="A16" s="28" t="s">
        <v>2</v>
      </c>
      <c r="B16" s="29">
        <f>+SUM(C16:E16)</f>
        <v>110</v>
      </c>
      <c r="C16" s="29">
        <v>94</v>
      </c>
      <c r="D16" s="30">
        <v>11</v>
      </c>
      <c r="E16" s="30">
        <v>5</v>
      </c>
      <c r="F16" s="13"/>
      <c r="G16" s="13"/>
      <c r="H16" s="13"/>
      <c r="I16" s="13"/>
      <c r="J16" s="13"/>
      <c r="K16" s="2"/>
      <c r="L16" s="28" t="s">
        <v>2</v>
      </c>
      <c r="M16" s="29">
        <f>+N16+O16</f>
        <v>110</v>
      </c>
      <c r="N16" s="29">
        <v>94</v>
      </c>
      <c r="O16" s="29">
        <v>16</v>
      </c>
      <c r="P16" s="24"/>
      <c r="Q16" s="2"/>
      <c r="R16" s="2"/>
      <c r="S16" s="2"/>
      <c r="T16" s="2"/>
      <c r="U16" s="2"/>
    </row>
    <row r="17" spans="1:31" s="2" customFormat="1" x14ac:dyDescent="0.3">
      <c r="A17" s="28" t="s">
        <v>3</v>
      </c>
      <c r="B17" s="29">
        <f t="shared" ref="B17:B27" si="0">+SUM(C17:E17)</f>
        <v>104</v>
      </c>
      <c r="C17" s="29">
        <v>100</v>
      </c>
      <c r="D17" s="30">
        <v>3</v>
      </c>
      <c r="E17" s="30">
        <v>1</v>
      </c>
      <c r="F17" s="13"/>
      <c r="G17" s="13"/>
      <c r="H17" s="13"/>
      <c r="I17" s="13"/>
      <c r="J17" s="13"/>
      <c r="L17" s="28" t="s">
        <v>3</v>
      </c>
      <c r="M17" s="29">
        <f t="shared" ref="M17:M27" si="1">+N17+O17</f>
        <v>104</v>
      </c>
      <c r="N17" s="29">
        <v>99</v>
      </c>
      <c r="O17" s="29">
        <v>5</v>
      </c>
      <c r="P17" s="24"/>
      <c r="W17" s="3"/>
      <c r="X17" s="3"/>
      <c r="Y17" s="3"/>
      <c r="Z17" s="3"/>
      <c r="AA17" s="3"/>
      <c r="AB17" s="3"/>
      <c r="AC17" s="3"/>
      <c r="AD17" s="3"/>
      <c r="AE17" s="3"/>
    </row>
    <row r="18" spans="1:31" s="2" customFormat="1" x14ac:dyDescent="0.3">
      <c r="A18" s="28" t="s">
        <v>7</v>
      </c>
      <c r="B18" s="29">
        <f t="shared" si="0"/>
        <v>120</v>
      </c>
      <c r="C18" s="29">
        <v>116</v>
      </c>
      <c r="D18" s="30">
        <v>4</v>
      </c>
      <c r="E18" s="30">
        <v>0</v>
      </c>
      <c r="F18" s="13"/>
      <c r="G18" s="13"/>
      <c r="H18" s="13"/>
      <c r="I18" s="13"/>
      <c r="J18" s="13"/>
      <c r="L18" s="28" t="s">
        <v>7</v>
      </c>
      <c r="M18" s="29">
        <f t="shared" si="1"/>
        <v>120</v>
      </c>
      <c r="N18" s="29">
        <v>105</v>
      </c>
      <c r="O18" s="29">
        <v>15</v>
      </c>
      <c r="P18" s="24"/>
      <c r="W18" s="3"/>
      <c r="X18" s="3"/>
      <c r="Y18" s="3"/>
      <c r="Z18" s="3"/>
      <c r="AA18" s="3"/>
      <c r="AB18" s="3"/>
      <c r="AC18" s="3"/>
      <c r="AD18" s="3"/>
      <c r="AE18" s="3"/>
    </row>
    <row r="19" spans="1:31" s="2" customFormat="1" x14ac:dyDescent="0.3">
      <c r="A19" s="28" t="s">
        <v>8</v>
      </c>
      <c r="B19" s="29">
        <f t="shared" si="0"/>
        <v>165</v>
      </c>
      <c r="C19" s="29">
        <v>149</v>
      </c>
      <c r="D19" s="30">
        <v>13</v>
      </c>
      <c r="E19" s="30">
        <v>3</v>
      </c>
      <c r="F19" s="13"/>
      <c r="G19" s="13"/>
      <c r="H19" s="13"/>
      <c r="I19" s="13"/>
      <c r="J19" s="13"/>
      <c r="L19" s="28" t="s">
        <v>8</v>
      </c>
      <c r="M19" s="29">
        <f t="shared" si="1"/>
        <v>165</v>
      </c>
      <c r="N19" s="29">
        <v>138</v>
      </c>
      <c r="O19" s="29">
        <v>27</v>
      </c>
      <c r="P19" s="24"/>
      <c r="W19" s="3"/>
      <c r="X19" s="3"/>
      <c r="Y19" s="3"/>
      <c r="Z19" s="3"/>
      <c r="AA19" s="3"/>
      <c r="AB19" s="3"/>
      <c r="AC19" s="3"/>
      <c r="AD19" s="3"/>
      <c r="AE19" s="3"/>
    </row>
    <row r="20" spans="1:31" s="2" customFormat="1" x14ac:dyDescent="0.3">
      <c r="A20" s="28" t="s">
        <v>9</v>
      </c>
      <c r="B20" s="29">
        <f t="shared" si="0"/>
        <v>129</v>
      </c>
      <c r="C20" s="29">
        <v>118</v>
      </c>
      <c r="D20" s="31">
        <v>10</v>
      </c>
      <c r="E20" s="31">
        <v>1</v>
      </c>
      <c r="F20" s="13"/>
      <c r="G20" s="13"/>
      <c r="H20" s="13"/>
      <c r="I20" s="13"/>
      <c r="J20" s="13"/>
      <c r="L20" s="28" t="s">
        <v>9</v>
      </c>
      <c r="M20" s="29">
        <f t="shared" si="1"/>
        <v>129</v>
      </c>
      <c r="N20" s="29">
        <v>117</v>
      </c>
      <c r="O20" s="29">
        <v>12</v>
      </c>
      <c r="P20" s="24"/>
      <c r="W20" s="3"/>
      <c r="X20" s="3"/>
      <c r="Y20" s="3"/>
      <c r="Z20" s="3"/>
      <c r="AA20" s="3"/>
      <c r="AB20" s="3"/>
      <c r="AC20" s="3"/>
      <c r="AD20" s="3"/>
      <c r="AE20" s="3"/>
    </row>
    <row r="21" spans="1:31" s="2" customFormat="1" x14ac:dyDescent="0.3">
      <c r="A21" s="28" t="s">
        <v>10</v>
      </c>
      <c r="B21" s="29">
        <f t="shared" si="0"/>
        <v>164</v>
      </c>
      <c r="C21" s="29">
        <v>151</v>
      </c>
      <c r="D21" s="31">
        <v>11</v>
      </c>
      <c r="E21" s="31">
        <v>2</v>
      </c>
      <c r="F21" s="13"/>
      <c r="G21" s="13"/>
      <c r="H21" s="13"/>
      <c r="I21" s="13"/>
      <c r="J21" s="13"/>
      <c r="L21" s="28" t="s">
        <v>10</v>
      </c>
      <c r="M21" s="29">
        <f t="shared" si="1"/>
        <v>164</v>
      </c>
      <c r="N21" s="29">
        <v>145</v>
      </c>
      <c r="O21" s="29">
        <v>19</v>
      </c>
      <c r="P21" s="24"/>
      <c r="W21" s="3"/>
      <c r="X21" s="3"/>
      <c r="Y21" s="3"/>
      <c r="Z21" s="3"/>
      <c r="AA21" s="3"/>
      <c r="AB21" s="3"/>
      <c r="AC21" s="3"/>
      <c r="AD21" s="3"/>
      <c r="AE21" s="3"/>
    </row>
    <row r="22" spans="1:31" s="2" customFormat="1" x14ac:dyDescent="0.3">
      <c r="A22" s="28" t="s">
        <v>11</v>
      </c>
      <c r="B22" s="29">
        <f t="shared" si="0"/>
        <v>158</v>
      </c>
      <c r="C22" s="29">
        <v>151</v>
      </c>
      <c r="D22" s="31">
        <v>7</v>
      </c>
      <c r="E22" s="31">
        <v>0</v>
      </c>
      <c r="F22" s="13"/>
      <c r="G22" s="13"/>
      <c r="H22" s="13"/>
      <c r="I22" s="13"/>
      <c r="J22" s="13"/>
      <c r="L22" s="28" t="s">
        <v>11</v>
      </c>
      <c r="M22" s="29">
        <f t="shared" si="1"/>
        <v>158</v>
      </c>
      <c r="N22" s="29">
        <v>142</v>
      </c>
      <c r="O22" s="29">
        <v>16</v>
      </c>
      <c r="P22" s="24"/>
      <c r="W22" s="3"/>
      <c r="X22" s="3"/>
      <c r="Y22" s="3"/>
      <c r="Z22" s="3"/>
      <c r="AA22" s="3"/>
      <c r="AB22" s="3"/>
      <c r="AC22" s="3"/>
      <c r="AD22" s="3"/>
      <c r="AE22" s="3"/>
    </row>
    <row r="23" spans="1:31" s="2" customFormat="1" x14ac:dyDescent="0.3">
      <c r="A23" s="28" t="s">
        <v>12</v>
      </c>
      <c r="B23" s="29">
        <f t="shared" si="0"/>
        <v>160</v>
      </c>
      <c r="C23" s="32">
        <v>143</v>
      </c>
      <c r="D23" s="31">
        <v>15</v>
      </c>
      <c r="E23" s="31">
        <v>2</v>
      </c>
      <c r="F23" s="13"/>
      <c r="G23" s="13"/>
      <c r="H23" s="13"/>
      <c r="I23" s="13"/>
      <c r="J23" s="13"/>
      <c r="L23" s="28" t="s">
        <v>12</v>
      </c>
      <c r="M23" s="29">
        <f t="shared" si="1"/>
        <v>160</v>
      </c>
      <c r="N23" s="29">
        <v>137</v>
      </c>
      <c r="O23" s="29">
        <v>23</v>
      </c>
      <c r="P23" s="24"/>
      <c r="W23" s="3"/>
      <c r="X23" s="3"/>
      <c r="Y23" s="3"/>
      <c r="Z23" s="3"/>
      <c r="AA23" s="3"/>
      <c r="AB23" s="3"/>
      <c r="AC23" s="3"/>
      <c r="AD23" s="3"/>
      <c r="AE23" s="3"/>
    </row>
    <row r="24" spans="1:31" s="2" customFormat="1" x14ac:dyDescent="0.3">
      <c r="A24" s="28" t="s">
        <v>24</v>
      </c>
      <c r="B24" s="29">
        <f t="shared" si="0"/>
        <v>118</v>
      </c>
      <c r="C24" s="32">
        <v>109</v>
      </c>
      <c r="D24" s="31">
        <v>7</v>
      </c>
      <c r="E24" s="31">
        <v>2</v>
      </c>
      <c r="F24" s="13"/>
      <c r="G24" s="13"/>
      <c r="H24" s="13"/>
      <c r="I24" s="13"/>
      <c r="J24" s="13"/>
      <c r="L24" s="28" t="s">
        <v>24</v>
      </c>
      <c r="M24" s="29">
        <f t="shared" si="1"/>
        <v>118</v>
      </c>
      <c r="N24" s="29">
        <v>96</v>
      </c>
      <c r="O24" s="29">
        <v>22</v>
      </c>
      <c r="P24" s="24"/>
      <c r="W24" s="3"/>
      <c r="X24" s="3"/>
      <c r="Y24" s="3"/>
      <c r="Z24" s="3"/>
      <c r="AA24" s="3"/>
      <c r="AB24" s="3"/>
      <c r="AC24" s="3"/>
      <c r="AD24" s="3"/>
      <c r="AE24" s="3"/>
    </row>
    <row r="25" spans="1:31" s="2" customFormat="1" x14ac:dyDescent="0.3">
      <c r="A25" s="28" t="s">
        <v>14</v>
      </c>
      <c r="B25" s="29">
        <f t="shared" si="0"/>
        <v>145</v>
      </c>
      <c r="C25" s="32">
        <v>133</v>
      </c>
      <c r="D25" s="31">
        <v>6</v>
      </c>
      <c r="E25" s="31">
        <v>6</v>
      </c>
      <c r="F25" s="13"/>
      <c r="G25" s="13"/>
      <c r="H25" s="13"/>
      <c r="I25" s="13"/>
      <c r="J25" s="13"/>
      <c r="L25" s="28" t="s">
        <v>14</v>
      </c>
      <c r="M25" s="29">
        <f t="shared" si="1"/>
        <v>145</v>
      </c>
      <c r="N25" s="29">
        <v>130</v>
      </c>
      <c r="O25" s="29">
        <v>15</v>
      </c>
      <c r="P25" s="24"/>
      <c r="W25" s="3"/>
      <c r="X25" s="3"/>
      <c r="Y25" s="3"/>
      <c r="Z25" s="3"/>
      <c r="AA25" s="3"/>
      <c r="AB25" s="3"/>
      <c r="AC25" s="3"/>
      <c r="AD25" s="3"/>
      <c r="AE25" s="3"/>
    </row>
    <row r="26" spans="1:31" s="2" customFormat="1" x14ac:dyDescent="0.3">
      <c r="A26" s="28" t="s">
        <v>15</v>
      </c>
      <c r="B26" s="29">
        <f t="shared" si="0"/>
        <v>138</v>
      </c>
      <c r="C26" s="32">
        <v>129</v>
      </c>
      <c r="D26" s="31">
        <v>9</v>
      </c>
      <c r="E26" s="31">
        <v>0</v>
      </c>
      <c r="F26" s="13"/>
      <c r="G26" s="13"/>
      <c r="H26" s="13"/>
      <c r="I26" s="13"/>
      <c r="J26" s="13"/>
      <c r="L26" s="28" t="s">
        <v>15</v>
      </c>
      <c r="M26" s="29">
        <f t="shared" si="1"/>
        <v>138</v>
      </c>
      <c r="N26" s="29">
        <v>113</v>
      </c>
      <c r="O26" s="29">
        <v>25</v>
      </c>
      <c r="P26" s="24"/>
      <c r="W26" s="3"/>
      <c r="X26" s="3"/>
      <c r="Y26" s="3"/>
      <c r="Z26" s="3"/>
      <c r="AA26" s="3"/>
      <c r="AB26" s="3"/>
      <c r="AC26" s="3"/>
      <c r="AD26" s="3"/>
      <c r="AE26" s="3"/>
    </row>
    <row r="27" spans="1:31" s="2" customFormat="1" x14ac:dyDescent="0.3">
      <c r="A27" s="28" t="s">
        <v>16</v>
      </c>
      <c r="B27" s="29">
        <f t="shared" si="0"/>
        <v>0</v>
      </c>
      <c r="C27" s="29"/>
      <c r="D27" s="30"/>
      <c r="E27" s="30"/>
      <c r="F27" s="13"/>
      <c r="G27" s="13"/>
      <c r="H27" s="13"/>
      <c r="I27" s="13"/>
      <c r="J27" s="13"/>
      <c r="L27" s="28" t="s">
        <v>16</v>
      </c>
      <c r="M27" s="29">
        <f t="shared" si="1"/>
        <v>0</v>
      </c>
      <c r="N27" s="29"/>
      <c r="O27" s="29"/>
      <c r="P27" s="24"/>
      <c r="W27" s="3"/>
      <c r="X27" s="3"/>
      <c r="Y27" s="3"/>
      <c r="Z27" s="3"/>
      <c r="AA27" s="3"/>
      <c r="AB27" s="3"/>
      <c r="AC27" s="3"/>
      <c r="AD27" s="3"/>
      <c r="AE27" s="3"/>
    </row>
    <row r="28" spans="1:31" s="2" customFormat="1" x14ac:dyDescent="0.3">
      <c r="A28" s="33" t="s">
        <v>17</v>
      </c>
      <c r="B28" s="34">
        <f>+SUM(B16:B27)</f>
        <v>1511</v>
      </c>
      <c r="C28" s="34">
        <f>+SUM(C16:C27)</f>
        <v>1393</v>
      </c>
      <c r="D28" s="34">
        <f>+SUM(D16:D27)</f>
        <v>96</v>
      </c>
      <c r="E28" s="34">
        <f>+SUM(E16:E27)</f>
        <v>22</v>
      </c>
      <c r="F28" s="13"/>
      <c r="G28" s="13"/>
      <c r="H28" s="13"/>
      <c r="I28" s="13"/>
      <c r="J28" s="13"/>
      <c r="L28" s="33" t="s">
        <v>17</v>
      </c>
      <c r="M28" s="34">
        <f>+SUM(M16:M27)</f>
        <v>1511</v>
      </c>
      <c r="N28" s="34">
        <f>+SUM(N16:N27)</f>
        <v>1316</v>
      </c>
      <c r="O28" s="34">
        <f>+SUM(O16:O27)</f>
        <v>195</v>
      </c>
      <c r="P28" s="24"/>
      <c r="W28" s="3"/>
      <c r="X28" s="3"/>
      <c r="Y28" s="3"/>
      <c r="Z28" s="3"/>
      <c r="AA28" s="3"/>
      <c r="AB28" s="3"/>
      <c r="AC28" s="3"/>
      <c r="AD28" s="3"/>
      <c r="AE28" s="3"/>
    </row>
    <row r="29" spans="1:31" s="2" customFormat="1" x14ac:dyDescent="0.3">
      <c r="A29" s="35" t="s">
        <v>46</v>
      </c>
      <c r="B29" s="36">
        <f>+B28/B28</f>
        <v>1</v>
      </c>
      <c r="C29" s="36">
        <f>+C28/B28</f>
        <v>0.92190602250165454</v>
      </c>
      <c r="D29" s="198">
        <f>+D28/B28</f>
        <v>6.3534083388484444E-2</v>
      </c>
      <c r="E29" s="198">
        <f>+E28/B28</f>
        <v>1.455989410986102E-2</v>
      </c>
      <c r="F29" s="13"/>
      <c r="G29" s="13"/>
      <c r="H29" s="13"/>
      <c r="I29" s="13"/>
      <c r="J29" s="13"/>
      <c r="L29" s="35" t="s">
        <v>46</v>
      </c>
      <c r="M29" s="38">
        <f>+M28/M28</f>
        <v>1</v>
      </c>
      <c r="N29" s="38">
        <f>+N28/M28</f>
        <v>0.87094639311714095</v>
      </c>
      <c r="O29" s="38">
        <f>+O28/M28</f>
        <v>0.12905360688285902</v>
      </c>
      <c r="P29" s="24"/>
      <c r="W29" s="3"/>
      <c r="X29" s="3"/>
      <c r="Y29" s="3"/>
      <c r="Z29" s="3"/>
      <c r="AA29" s="3"/>
      <c r="AB29" s="3"/>
      <c r="AC29" s="3"/>
      <c r="AD29" s="3"/>
      <c r="AE29" s="3"/>
    </row>
    <row r="30" spans="1:31" s="2" customForma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W30" s="3"/>
      <c r="X30" s="3"/>
      <c r="Y30" s="3"/>
      <c r="Z30" s="3"/>
      <c r="AA30" s="3"/>
      <c r="AB30" s="3"/>
      <c r="AC30" s="3"/>
      <c r="AD30" s="3"/>
      <c r="AE30" s="3"/>
    </row>
    <row r="31" spans="1:31" s="2" customFormat="1" x14ac:dyDescent="0.3">
      <c r="A31" s="39" t="s">
        <v>74</v>
      </c>
      <c r="B31" s="40"/>
      <c r="C31" s="40"/>
      <c r="D31" s="40"/>
      <c r="E31" s="40"/>
      <c r="F31" s="40"/>
      <c r="G31" s="40"/>
      <c r="H31" s="40"/>
      <c r="I31" s="13"/>
      <c r="J31" s="13"/>
      <c r="K31" s="13"/>
      <c r="L31" s="13"/>
      <c r="M31" s="13"/>
      <c r="N31" s="13"/>
      <c r="O31" s="13"/>
      <c r="P31" s="41"/>
      <c r="Q31" s="41"/>
      <c r="R31" s="41"/>
      <c r="S31" s="41"/>
      <c r="T31" s="41"/>
    </row>
    <row r="32" spans="1:31" s="2" customFormat="1" ht="31.5" x14ac:dyDescent="0.3">
      <c r="A32" s="22" t="s">
        <v>75</v>
      </c>
      <c r="B32" s="42"/>
      <c r="C32" s="42"/>
      <c r="D32" s="42"/>
      <c r="E32" s="42"/>
      <c r="F32" s="42"/>
      <c r="G32" s="42"/>
      <c r="H32" s="43"/>
      <c r="I32" s="44"/>
      <c r="J32" s="45"/>
      <c r="K32" s="45"/>
      <c r="L32" s="45"/>
      <c r="M32" s="45"/>
      <c r="N32" s="45"/>
      <c r="O32" s="24"/>
      <c r="P32" s="41"/>
      <c r="Q32" s="41"/>
      <c r="R32" s="41"/>
      <c r="S32" s="41"/>
      <c r="T32" s="41"/>
    </row>
    <row r="33" spans="1:22" x14ac:dyDescent="0.3">
      <c r="A33" s="22"/>
      <c r="B33" s="42"/>
      <c r="C33" s="42"/>
      <c r="D33" s="42"/>
      <c r="E33" s="42"/>
      <c r="F33" s="42"/>
      <c r="G33" s="42"/>
      <c r="H33" s="43"/>
      <c r="I33" s="44"/>
      <c r="J33" s="45"/>
      <c r="K33" s="45"/>
      <c r="L33" s="45"/>
      <c r="M33" s="45"/>
      <c r="N33" s="45"/>
      <c r="O33" s="24"/>
      <c r="P33" s="41"/>
      <c r="Q33" s="41"/>
      <c r="R33" s="41"/>
      <c r="S33" s="41"/>
      <c r="T33" s="41"/>
      <c r="U33" s="2"/>
    </row>
    <row r="34" spans="1:22" ht="43.9" customHeight="1" x14ac:dyDescent="0.3">
      <c r="A34" s="200" t="s">
        <v>25</v>
      </c>
      <c r="B34" s="200" t="s">
        <v>71</v>
      </c>
      <c r="C34" s="200" t="s">
        <v>76</v>
      </c>
      <c r="D34" s="200"/>
      <c r="E34" s="200" t="s">
        <v>77</v>
      </c>
      <c r="F34" s="200"/>
      <c r="G34" s="200" t="s">
        <v>78</v>
      </c>
      <c r="H34" s="200"/>
      <c r="I34" s="46"/>
      <c r="J34" s="47"/>
      <c r="K34" s="47"/>
      <c r="L34" s="48"/>
      <c r="M34" s="48"/>
      <c r="N34" s="48"/>
      <c r="O34" s="48"/>
      <c r="P34" s="49"/>
      <c r="Q34" s="49"/>
      <c r="R34" s="49"/>
      <c r="S34" s="50"/>
      <c r="T34" s="50"/>
      <c r="U34" s="2"/>
    </row>
    <row r="35" spans="1:22" ht="67.150000000000006" customHeight="1" x14ac:dyDescent="0.3">
      <c r="A35" s="200"/>
      <c r="B35" s="200" t="s">
        <v>79</v>
      </c>
      <c r="C35" s="51" t="s">
        <v>80</v>
      </c>
      <c r="D35" s="51" t="s">
        <v>21</v>
      </c>
      <c r="E35" s="51" t="s">
        <v>80</v>
      </c>
      <c r="F35" s="51" t="s">
        <v>21</v>
      </c>
      <c r="G35" s="51" t="s">
        <v>80</v>
      </c>
      <c r="H35" s="51" t="s">
        <v>21</v>
      </c>
      <c r="I35" s="47"/>
      <c r="J35" s="47"/>
      <c r="K35" s="52" t="s">
        <v>81</v>
      </c>
      <c r="L35" s="53">
        <f>+C48+D48</f>
        <v>475</v>
      </c>
      <c r="M35" s="54" t="s">
        <v>82</v>
      </c>
      <c r="N35" s="55">
        <f>+L35/B48</f>
        <v>0.31436135009927202</v>
      </c>
      <c r="O35" s="47"/>
      <c r="P35" s="56"/>
      <c r="Q35" s="2"/>
      <c r="R35" s="2"/>
      <c r="S35" s="2"/>
      <c r="T35" s="2"/>
      <c r="U35" s="2"/>
    </row>
    <row r="36" spans="1:22" ht="15" customHeight="1" x14ac:dyDescent="0.3">
      <c r="A36" s="28" t="s">
        <v>2</v>
      </c>
      <c r="B36" s="29">
        <f>+SUM(C36:H36)</f>
        <v>110</v>
      </c>
      <c r="C36" s="29">
        <v>25</v>
      </c>
      <c r="D36" s="29">
        <v>11</v>
      </c>
      <c r="E36" s="29">
        <v>71</v>
      </c>
      <c r="F36" s="29">
        <v>0</v>
      </c>
      <c r="G36" s="29">
        <v>3</v>
      </c>
      <c r="H36" s="29">
        <v>0</v>
      </c>
      <c r="I36" s="47"/>
      <c r="J36" s="47"/>
      <c r="K36" s="47"/>
      <c r="L36" s="47"/>
      <c r="M36" s="47"/>
      <c r="N36" s="47"/>
      <c r="O36" s="47"/>
      <c r="P36" s="57"/>
      <c r="Q36" s="2"/>
      <c r="R36" s="2"/>
      <c r="S36" s="2"/>
      <c r="T36" s="2"/>
      <c r="U36" s="2"/>
    </row>
    <row r="37" spans="1:22" x14ac:dyDescent="0.3">
      <c r="A37" s="28" t="s">
        <v>3</v>
      </c>
      <c r="B37" s="29">
        <f t="shared" ref="B37:B47" si="2">+SUM(C37:H37)</f>
        <v>104</v>
      </c>
      <c r="C37" s="29">
        <v>17</v>
      </c>
      <c r="D37" s="29">
        <v>13</v>
      </c>
      <c r="E37" s="29">
        <v>68</v>
      </c>
      <c r="F37" s="29">
        <v>2</v>
      </c>
      <c r="G37" s="29">
        <v>3</v>
      </c>
      <c r="H37" s="29">
        <v>1</v>
      </c>
      <c r="I37" s="47"/>
      <c r="J37" s="47"/>
      <c r="K37" s="47"/>
      <c r="L37" s="47"/>
      <c r="M37" s="47"/>
      <c r="N37" s="47"/>
      <c r="O37" s="47"/>
      <c r="P37" s="57"/>
      <c r="Q37" s="2"/>
      <c r="R37" s="2"/>
      <c r="S37" s="2"/>
      <c r="T37" s="2"/>
      <c r="U37" s="2"/>
    </row>
    <row r="38" spans="1:22" ht="14.45" customHeight="1" x14ac:dyDescent="0.3">
      <c r="A38" s="28" t="s">
        <v>7</v>
      </c>
      <c r="B38" s="29">
        <f t="shared" si="2"/>
        <v>120</v>
      </c>
      <c r="C38" s="29">
        <v>28</v>
      </c>
      <c r="D38" s="29">
        <v>7</v>
      </c>
      <c r="E38" s="29">
        <v>78</v>
      </c>
      <c r="F38" s="29">
        <v>5</v>
      </c>
      <c r="G38" s="29">
        <v>2</v>
      </c>
      <c r="H38" s="29">
        <v>0</v>
      </c>
      <c r="I38" s="47"/>
      <c r="J38" s="47"/>
      <c r="K38" s="47"/>
      <c r="L38" s="47"/>
      <c r="M38" s="47"/>
      <c r="N38" s="47"/>
      <c r="O38" s="47"/>
      <c r="P38" s="57"/>
      <c r="Q38" s="2"/>
      <c r="R38" s="2"/>
      <c r="S38" s="2"/>
      <c r="T38" s="2"/>
      <c r="U38" s="2"/>
      <c r="V38" s="59"/>
    </row>
    <row r="39" spans="1:22" ht="14.45" customHeight="1" x14ac:dyDescent="0.3">
      <c r="A39" s="28" t="s">
        <v>8</v>
      </c>
      <c r="B39" s="29">
        <f t="shared" si="2"/>
        <v>165</v>
      </c>
      <c r="C39" s="29">
        <v>37</v>
      </c>
      <c r="D39" s="29">
        <v>19</v>
      </c>
      <c r="E39" s="29">
        <v>103</v>
      </c>
      <c r="F39" s="29">
        <v>3</v>
      </c>
      <c r="G39" s="29">
        <v>3</v>
      </c>
      <c r="H39" s="29">
        <v>0</v>
      </c>
      <c r="I39" s="47"/>
      <c r="J39" s="47"/>
      <c r="K39" s="47"/>
      <c r="L39" s="47"/>
      <c r="M39" s="47"/>
      <c r="N39" s="47"/>
      <c r="O39" s="47"/>
      <c r="P39" s="57"/>
      <c r="Q39" s="2"/>
      <c r="R39" s="2"/>
      <c r="S39" s="2"/>
      <c r="T39" s="2"/>
      <c r="U39" s="2"/>
    </row>
    <row r="40" spans="1:22" ht="14.45" customHeight="1" x14ac:dyDescent="0.3">
      <c r="A40" s="28" t="s">
        <v>9</v>
      </c>
      <c r="B40" s="29">
        <f t="shared" si="2"/>
        <v>129</v>
      </c>
      <c r="C40" s="29">
        <v>25</v>
      </c>
      <c r="D40" s="29">
        <v>12</v>
      </c>
      <c r="E40" s="29">
        <v>87</v>
      </c>
      <c r="F40" s="29">
        <v>5</v>
      </c>
      <c r="G40" s="29">
        <v>0</v>
      </c>
      <c r="H40" s="29">
        <v>0</v>
      </c>
      <c r="I40" s="47"/>
      <c r="J40" s="47"/>
      <c r="K40" s="47"/>
      <c r="L40" s="47"/>
      <c r="M40" s="47"/>
      <c r="N40" s="47"/>
      <c r="O40" s="47"/>
      <c r="P40" s="57"/>
      <c r="Q40" s="2"/>
      <c r="R40" s="2"/>
      <c r="S40" s="2"/>
      <c r="T40" s="2"/>
      <c r="U40" s="2"/>
    </row>
    <row r="41" spans="1:22" ht="18.75" x14ac:dyDescent="0.3">
      <c r="A41" s="28" t="s">
        <v>10</v>
      </c>
      <c r="B41" s="29">
        <f t="shared" si="2"/>
        <v>164</v>
      </c>
      <c r="C41" s="29">
        <v>41</v>
      </c>
      <c r="D41" s="29">
        <v>14</v>
      </c>
      <c r="E41" s="29">
        <v>100</v>
      </c>
      <c r="F41" s="29">
        <v>5</v>
      </c>
      <c r="G41" s="29">
        <v>3</v>
      </c>
      <c r="H41" s="29">
        <v>1</v>
      </c>
      <c r="I41" s="47"/>
      <c r="J41" s="47"/>
      <c r="K41" s="52" t="s">
        <v>81</v>
      </c>
      <c r="L41" s="53">
        <f>+E48+F48</f>
        <v>992</v>
      </c>
      <c r="M41" s="52" t="s">
        <v>82</v>
      </c>
      <c r="N41" s="55">
        <f>+L41/B48</f>
        <v>0.65651886168100593</v>
      </c>
      <c r="O41" s="47"/>
      <c r="P41" s="57"/>
      <c r="Q41" s="2"/>
      <c r="R41" s="2"/>
      <c r="S41" s="2"/>
      <c r="T41" s="2"/>
      <c r="U41" s="2"/>
    </row>
    <row r="42" spans="1:22" x14ac:dyDescent="0.3">
      <c r="A42" s="28" t="s">
        <v>11</v>
      </c>
      <c r="B42" s="29">
        <f t="shared" si="2"/>
        <v>158</v>
      </c>
      <c r="C42" s="29">
        <v>35</v>
      </c>
      <c r="D42" s="29">
        <v>9</v>
      </c>
      <c r="E42" s="29">
        <v>109</v>
      </c>
      <c r="F42" s="29">
        <v>1</v>
      </c>
      <c r="G42" s="29">
        <v>4</v>
      </c>
      <c r="H42" s="29">
        <v>0</v>
      </c>
      <c r="I42" s="47"/>
      <c r="J42" s="47"/>
      <c r="K42" s="47"/>
      <c r="L42" s="47"/>
      <c r="M42" s="47"/>
      <c r="N42" s="47"/>
      <c r="O42" s="47"/>
      <c r="P42" s="57"/>
      <c r="Q42" s="2"/>
      <c r="R42" s="2"/>
      <c r="S42" s="2"/>
      <c r="T42" s="2"/>
      <c r="U42" s="2"/>
    </row>
    <row r="43" spans="1:22" ht="14.45" customHeight="1" x14ac:dyDescent="0.3">
      <c r="A43" s="28" t="s">
        <v>12</v>
      </c>
      <c r="B43" s="29">
        <f t="shared" si="2"/>
        <v>160</v>
      </c>
      <c r="C43" s="29">
        <v>27</v>
      </c>
      <c r="D43" s="29">
        <v>15</v>
      </c>
      <c r="E43" s="29">
        <v>103</v>
      </c>
      <c r="F43" s="29">
        <v>2</v>
      </c>
      <c r="G43" s="29">
        <v>13</v>
      </c>
      <c r="H43" s="29">
        <v>0</v>
      </c>
      <c r="I43" s="47"/>
      <c r="J43" s="47"/>
      <c r="K43" s="47"/>
      <c r="L43" s="47"/>
      <c r="M43" s="47"/>
      <c r="N43" s="47"/>
      <c r="O43" s="47"/>
      <c r="P43" s="57"/>
      <c r="Q43" s="2"/>
      <c r="R43" s="2"/>
      <c r="S43" s="2"/>
      <c r="T43" s="2"/>
      <c r="U43" s="2"/>
    </row>
    <row r="44" spans="1:22" ht="14.45" customHeight="1" x14ac:dyDescent="0.3">
      <c r="A44" s="28" t="s">
        <v>24</v>
      </c>
      <c r="B44" s="29">
        <f t="shared" si="2"/>
        <v>118</v>
      </c>
      <c r="C44" s="29">
        <v>40</v>
      </c>
      <c r="D44" s="29">
        <v>8</v>
      </c>
      <c r="E44" s="29">
        <v>67</v>
      </c>
      <c r="F44" s="29">
        <v>3</v>
      </c>
      <c r="G44" s="29">
        <v>0</v>
      </c>
      <c r="H44" s="29">
        <v>0</v>
      </c>
      <c r="I44" s="47"/>
      <c r="J44" s="47"/>
      <c r="K44" s="47"/>
      <c r="L44" s="47"/>
      <c r="M44" s="47"/>
      <c r="N44" s="47"/>
      <c r="O44" s="47"/>
      <c r="P44" s="57"/>
      <c r="Q44" s="2"/>
      <c r="R44" s="2"/>
      <c r="S44" s="2"/>
      <c r="T44" s="2"/>
      <c r="U44" s="2"/>
    </row>
    <row r="45" spans="1:22" ht="14.45" customHeight="1" x14ac:dyDescent="0.3">
      <c r="A45" s="28" t="s">
        <v>14</v>
      </c>
      <c r="B45" s="29">
        <f t="shared" si="2"/>
        <v>145</v>
      </c>
      <c r="C45" s="29">
        <v>17</v>
      </c>
      <c r="D45" s="29">
        <v>24</v>
      </c>
      <c r="E45" s="29">
        <v>96</v>
      </c>
      <c r="F45" s="29">
        <v>2</v>
      </c>
      <c r="G45" s="29">
        <v>6</v>
      </c>
      <c r="H45" s="29">
        <v>0</v>
      </c>
      <c r="I45" s="47"/>
      <c r="J45" s="47"/>
      <c r="K45" s="47"/>
      <c r="L45" s="47"/>
      <c r="M45" s="47"/>
      <c r="N45" s="47"/>
      <c r="O45" s="47"/>
      <c r="P45" s="57"/>
      <c r="Q45" s="2"/>
      <c r="R45" s="2"/>
      <c r="S45" s="2"/>
      <c r="T45" s="2"/>
      <c r="U45" s="2"/>
    </row>
    <row r="46" spans="1:22" x14ac:dyDescent="0.3">
      <c r="A46" s="28" t="s">
        <v>15</v>
      </c>
      <c r="B46" s="29">
        <f t="shared" si="2"/>
        <v>138</v>
      </c>
      <c r="C46" s="29">
        <v>32</v>
      </c>
      <c r="D46" s="29">
        <v>19</v>
      </c>
      <c r="E46" s="29">
        <v>79</v>
      </c>
      <c r="F46" s="29">
        <v>3</v>
      </c>
      <c r="G46" s="29">
        <v>5</v>
      </c>
      <c r="H46" s="29">
        <v>0</v>
      </c>
      <c r="I46" s="47"/>
      <c r="J46" s="47"/>
      <c r="K46" s="47"/>
      <c r="L46" s="47"/>
      <c r="M46" s="47"/>
      <c r="N46" s="47"/>
      <c r="O46" s="47"/>
      <c r="P46" s="57"/>
      <c r="Q46" s="2"/>
      <c r="R46" s="2"/>
      <c r="S46" s="2"/>
      <c r="T46" s="2"/>
      <c r="U46" s="2"/>
    </row>
    <row r="47" spans="1:22" x14ac:dyDescent="0.3">
      <c r="A47" s="28" t="s">
        <v>16</v>
      </c>
      <c r="B47" s="29">
        <f t="shared" si="2"/>
        <v>0</v>
      </c>
      <c r="C47" s="29"/>
      <c r="D47" s="29"/>
      <c r="E47" s="29"/>
      <c r="F47" s="29"/>
      <c r="G47" s="29"/>
      <c r="H47" s="29"/>
      <c r="I47" s="47"/>
      <c r="J47" s="47"/>
      <c r="K47" s="2"/>
      <c r="L47" s="2"/>
      <c r="M47" s="2"/>
      <c r="N47" s="2"/>
      <c r="O47" s="47"/>
      <c r="P47" s="57"/>
      <c r="Q47" s="2"/>
      <c r="R47" s="2"/>
      <c r="S47" s="2"/>
      <c r="T47" s="2"/>
      <c r="U47" s="2"/>
    </row>
    <row r="48" spans="1:22" ht="18.75" x14ac:dyDescent="0.3">
      <c r="A48" s="33" t="s">
        <v>17</v>
      </c>
      <c r="B48" s="34">
        <f>+SUM(B36:B47)</f>
        <v>1511</v>
      </c>
      <c r="C48" s="34">
        <f t="shared" ref="C48:H48" si="3">+SUM(C36:C47)</f>
        <v>324</v>
      </c>
      <c r="D48" s="34">
        <f t="shared" si="3"/>
        <v>151</v>
      </c>
      <c r="E48" s="34">
        <f t="shared" si="3"/>
        <v>961</v>
      </c>
      <c r="F48" s="34">
        <f t="shared" si="3"/>
        <v>31</v>
      </c>
      <c r="G48" s="34">
        <f t="shared" si="3"/>
        <v>42</v>
      </c>
      <c r="H48" s="34">
        <f t="shared" si="3"/>
        <v>2</v>
      </c>
      <c r="I48" s="47"/>
      <c r="J48" s="47"/>
      <c r="K48" s="52" t="s">
        <v>81</v>
      </c>
      <c r="L48" s="53">
        <f>+G48+H48</f>
        <v>44</v>
      </c>
      <c r="M48" s="52" t="s">
        <v>82</v>
      </c>
      <c r="N48" s="55">
        <f>+L48/B48</f>
        <v>2.911978821972204E-2</v>
      </c>
      <c r="O48" s="47"/>
      <c r="P48" s="60"/>
      <c r="Q48" s="2"/>
      <c r="R48" s="2"/>
      <c r="S48" s="2"/>
      <c r="T48" s="2"/>
      <c r="U48" s="2"/>
    </row>
    <row r="49" spans="1:37" s="2" customFormat="1" ht="18.75" x14ac:dyDescent="0.3">
      <c r="A49" s="60"/>
      <c r="B49" s="61"/>
      <c r="C49" s="61"/>
      <c r="D49" s="61"/>
      <c r="E49" s="61"/>
      <c r="F49" s="61"/>
      <c r="G49" s="61"/>
      <c r="H49" s="61"/>
      <c r="I49" s="47"/>
      <c r="J49" s="47"/>
      <c r="K49" s="52"/>
      <c r="L49" s="53"/>
      <c r="M49" s="52"/>
      <c r="N49" s="55"/>
      <c r="O49" s="47"/>
      <c r="P49" s="60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17.25" customHeight="1" x14ac:dyDescent="0.3">
      <c r="A50" s="201" t="s">
        <v>162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</row>
    <row r="51" spans="1:37" ht="16.5" customHeight="1" x14ac:dyDescent="0.3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</row>
    <row r="52" spans="1:37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</row>
    <row r="53" spans="1:37" ht="18.75" x14ac:dyDescent="0.3">
      <c r="A53" s="18" t="s">
        <v>83</v>
      </c>
      <c r="B53" s="19"/>
      <c r="C53" s="19"/>
      <c r="D53" s="19"/>
      <c r="E53" s="62"/>
      <c r="F53" s="62"/>
      <c r="G53" s="1"/>
      <c r="H53" s="1"/>
      <c r="I53" s="1"/>
      <c r="J53" s="1"/>
      <c r="L53" s="18" t="s">
        <v>84</v>
      </c>
      <c r="M53" s="19"/>
      <c r="N53" s="19"/>
      <c r="O53" s="62"/>
      <c r="P53" s="62"/>
      <c r="Q53" s="62"/>
      <c r="R53" s="62"/>
      <c r="S53" s="62"/>
      <c r="T53" s="62"/>
      <c r="U53" s="63"/>
      <c r="V53" s="63"/>
    </row>
    <row r="54" spans="1:37" ht="48.75" customHeight="1" x14ac:dyDescent="0.3">
      <c r="A54" s="22" t="s">
        <v>85</v>
      </c>
      <c r="B54" s="23"/>
      <c r="C54" s="23"/>
      <c r="D54" s="23"/>
      <c r="E54" s="62"/>
      <c r="F54" s="62"/>
      <c r="G54" s="1"/>
      <c r="H54" s="1"/>
      <c r="I54" s="1"/>
      <c r="J54" s="1"/>
      <c r="K54" s="2"/>
      <c r="L54" s="22" t="s">
        <v>86</v>
      </c>
      <c r="M54" s="23"/>
      <c r="N54" s="23"/>
      <c r="O54" s="64"/>
      <c r="P54" s="64"/>
      <c r="Q54" s="64"/>
      <c r="R54" s="64"/>
      <c r="S54" s="64"/>
      <c r="T54" s="64"/>
      <c r="U54" s="65"/>
      <c r="V54" s="65"/>
    </row>
    <row r="55" spans="1:37" ht="18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66"/>
      <c r="Q55" s="1"/>
      <c r="R55" s="2"/>
      <c r="S55" s="2"/>
      <c r="T55" s="2"/>
      <c r="U55" s="2"/>
    </row>
    <row r="56" spans="1:37" ht="27" x14ac:dyDescent="0.3">
      <c r="A56" s="25" t="s">
        <v>25</v>
      </c>
      <c r="B56" s="25" t="s">
        <v>71</v>
      </c>
      <c r="C56" s="51" t="s">
        <v>87</v>
      </c>
      <c r="D56" s="51" t="s">
        <v>19</v>
      </c>
      <c r="E56" s="51" t="s">
        <v>20</v>
      </c>
      <c r="F56" s="51" t="s">
        <v>21</v>
      </c>
      <c r="G56" s="1"/>
      <c r="H56" s="1"/>
      <c r="I56" s="1"/>
      <c r="J56" s="1"/>
      <c r="K56" s="2"/>
      <c r="L56" s="25" t="s">
        <v>25</v>
      </c>
      <c r="M56" s="51" t="s">
        <v>88</v>
      </c>
      <c r="N56" s="51" t="s">
        <v>32</v>
      </c>
      <c r="O56" s="51" t="s">
        <v>89</v>
      </c>
      <c r="P56" s="51" t="s">
        <v>54</v>
      </c>
      <c r="Q56" s="51" t="s">
        <v>90</v>
      </c>
      <c r="R56" s="51" t="s">
        <v>91</v>
      </c>
      <c r="S56" s="51" t="s">
        <v>31</v>
      </c>
      <c r="T56" s="51" t="s">
        <v>92</v>
      </c>
      <c r="U56" s="51" t="s">
        <v>93</v>
      </c>
      <c r="V56" s="51" t="s">
        <v>30</v>
      </c>
    </row>
    <row r="57" spans="1:37" x14ac:dyDescent="0.3">
      <c r="A57" s="28" t="s">
        <v>2</v>
      </c>
      <c r="B57" s="29">
        <f>+SUM(C57:F57)</f>
        <v>110</v>
      </c>
      <c r="C57" s="29">
        <v>13</v>
      </c>
      <c r="D57" s="29">
        <v>45</v>
      </c>
      <c r="E57" s="29">
        <v>41</v>
      </c>
      <c r="F57" s="29">
        <v>11</v>
      </c>
      <c r="G57" s="1"/>
      <c r="H57" s="1"/>
      <c r="I57" s="1"/>
      <c r="J57" s="1"/>
      <c r="K57" s="2"/>
      <c r="L57" s="28" t="s">
        <v>2</v>
      </c>
      <c r="M57" s="29">
        <v>25</v>
      </c>
      <c r="N57" s="29">
        <v>12</v>
      </c>
      <c r="O57" s="29">
        <v>37</v>
      </c>
      <c r="P57" s="29">
        <v>39</v>
      </c>
      <c r="Q57" s="29">
        <v>6</v>
      </c>
      <c r="R57" s="29">
        <v>17</v>
      </c>
      <c r="S57" s="29">
        <v>24</v>
      </c>
      <c r="T57" s="29">
        <v>4</v>
      </c>
      <c r="U57" s="29">
        <v>3</v>
      </c>
      <c r="V57" s="29">
        <v>2</v>
      </c>
    </row>
    <row r="58" spans="1:37" x14ac:dyDescent="0.3">
      <c r="A58" s="28" t="s">
        <v>3</v>
      </c>
      <c r="B58" s="29">
        <f t="shared" ref="B58:B68" si="4">+SUM(C58:F58)</f>
        <v>104</v>
      </c>
      <c r="C58" s="29">
        <v>3</v>
      </c>
      <c r="D58" s="29">
        <v>48</v>
      </c>
      <c r="E58" s="29">
        <v>37</v>
      </c>
      <c r="F58" s="29">
        <v>16</v>
      </c>
      <c r="G58" s="1"/>
      <c r="H58" s="1"/>
      <c r="I58" s="1"/>
      <c r="J58" s="1"/>
      <c r="K58" s="2"/>
      <c r="L58" s="28" t="s">
        <v>3</v>
      </c>
      <c r="M58" s="29">
        <v>29</v>
      </c>
      <c r="N58" s="29">
        <v>7</v>
      </c>
      <c r="O58" s="29">
        <v>34</v>
      </c>
      <c r="P58" s="29">
        <v>60</v>
      </c>
      <c r="Q58" s="29">
        <v>9</v>
      </c>
      <c r="R58" s="29">
        <v>18</v>
      </c>
      <c r="S58" s="29">
        <v>14</v>
      </c>
      <c r="T58" s="29">
        <v>6</v>
      </c>
      <c r="U58" s="29">
        <v>4</v>
      </c>
      <c r="V58" s="29">
        <v>7</v>
      </c>
    </row>
    <row r="59" spans="1:37" x14ac:dyDescent="0.3">
      <c r="A59" s="28" t="s">
        <v>7</v>
      </c>
      <c r="B59" s="29">
        <f t="shared" si="4"/>
        <v>120</v>
      </c>
      <c r="C59" s="29">
        <v>18</v>
      </c>
      <c r="D59" s="29">
        <v>49</v>
      </c>
      <c r="E59" s="29">
        <v>41</v>
      </c>
      <c r="F59" s="29">
        <v>12</v>
      </c>
      <c r="G59" s="1"/>
      <c r="H59" s="1"/>
      <c r="I59" s="1"/>
      <c r="J59" s="1"/>
      <c r="K59" s="2"/>
      <c r="L59" s="28" t="s">
        <v>7</v>
      </c>
      <c r="M59" s="29">
        <v>29</v>
      </c>
      <c r="N59" s="29">
        <v>12</v>
      </c>
      <c r="O59" s="29">
        <v>40</v>
      </c>
      <c r="P59" s="29">
        <v>40</v>
      </c>
      <c r="Q59" s="29">
        <v>10</v>
      </c>
      <c r="R59" s="29">
        <v>17</v>
      </c>
      <c r="S59" s="29">
        <v>25</v>
      </c>
      <c r="T59" s="29">
        <v>4</v>
      </c>
      <c r="U59" s="29">
        <v>9</v>
      </c>
      <c r="V59" s="29">
        <v>10</v>
      </c>
    </row>
    <row r="60" spans="1:37" x14ac:dyDescent="0.3">
      <c r="A60" s="28" t="s">
        <v>8</v>
      </c>
      <c r="B60" s="29">
        <f t="shared" si="4"/>
        <v>165</v>
      </c>
      <c r="C60" s="29">
        <v>10</v>
      </c>
      <c r="D60" s="29">
        <v>63</v>
      </c>
      <c r="E60" s="29">
        <v>70</v>
      </c>
      <c r="F60" s="29">
        <v>22</v>
      </c>
      <c r="G60" s="1"/>
      <c r="H60" s="1"/>
      <c r="I60" s="1"/>
      <c r="J60" s="1"/>
      <c r="K60" s="2"/>
      <c r="L60" s="28" t="s">
        <v>8</v>
      </c>
      <c r="M60" s="29">
        <v>50</v>
      </c>
      <c r="N60" s="29">
        <v>8</v>
      </c>
      <c r="O60" s="29">
        <v>39</v>
      </c>
      <c r="P60" s="29">
        <v>67</v>
      </c>
      <c r="Q60" s="29">
        <v>14</v>
      </c>
      <c r="R60" s="29">
        <v>23</v>
      </c>
      <c r="S60" s="29">
        <v>27</v>
      </c>
      <c r="T60" s="29">
        <v>29</v>
      </c>
      <c r="U60" s="29">
        <v>4</v>
      </c>
      <c r="V60" s="29">
        <v>12</v>
      </c>
    </row>
    <row r="61" spans="1:37" x14ac:dyDescent="0.3">
      <c r="A61" s="28" t="s">
        <v>9</v>
      </c>
      <c r="B61" s="29">
        <f t="shared" si="4"/>
        <v>129</v>
      </c>
      <c r="C61" s="29">
        <v>11</v>
      </c>
      <c r="D61" s="29">
        <v>54</v>
      </c>
      <c r="E61" s="29">
        <v>47</v>
      </c>
      <c r="F61" s="29">
        <v>17</v>
      </c>
      <c r="G61" s="1"/>
      <c r="H61" s="1"/>
      <c r="I61" s="1"/>
      <c r="J61" s="1"/>
      <c r="K61" s="2"/>
      <c r="L61" s="28" t="s">
        <v>9</v>
      </c>
      <c r="M61" s="29">
        <v>34</v>
      </c>
      <c r="N61" s="29">
        <v>7</v>
      </c>
      <c r="O61" s="29">
        <v>33</v>
      </c>
      <c r="P61" s="29">
        <v>32</v>
      </c>
      <c r="Q61" s="29">
        <v>4</v>
      </c>
      <c r="R61" s="29">
        <v>18</v>
      </c>
      <c r="S61" s="29">
        <v>26</v>
      </c>
      <c r="T61" s="29">
        <v>21</v>
      </c>
      <c r="U61" s="29">
        <v>4</v>
      </c>
      <c r="V61" s="29">
        <v>6</v>
      </c>
    </row>
    <row r="62" spans="1:37" x14ac:dyDescent="0.3">
      <c r="A62" s="28" t="s">
        <v>10</v>
      </c>
      <c r="B62" s="29">
        <f t="shared" si="4"/>
        <v>164</v>
      </c>
      <c r="C62" s="29">
        <v>9</v>
      </c>
      <c r="D62" s="29">
        <v>67</v>
      </c>
      <c r="E62" s="29">
        <v>68</v>
      </c>
      <c r="F62" s="29">
        <v>20</v>
      </c>
      <c r="G62" s="1"/>
      <c r="H62" s="1"/>
      <c r="I62" s="1"/>
      <c r="J62" s="1"/>
      <c r="K62" s="2"/>
      <c r="L62" s="28" t="s">
        <v>10</v>
      </c>
      <c r="M62" s="29">
        <v>47</v>
      </c>
      <c r="N62" s="29">
        <v>17</v>
      </c>
      <c r="O62" s="29">
        <v>22</v>
      </c>
      <c r="P62" s="29">
        <v>49</v>
      </c>
      <c r="Q62" s="29">
        <v>5</v>
      </c>
      <c r="R62" s="29">
        <v>16</v>
      </c>
      <c r="S62" s="29">
        <v>31</v>
      </c>
      <c r="T62" s="29">
        <v>46</v>
      </c>
      <c r="U62" s="29">
        <v>7</v>
      </c>
      <c r="V62" s="29">
        <v>16</v>
      </c>
    </row>
    <row r="63" spans="1:37" x14ac:dyDescent="0.3">
      <c r="A63" s="28" t="s">
        <v>11</v>
      </c>
      <c r="B63" s="29">
        <f t="shared" si="4"/>
        <v>158</v>
      </c>
      <c r="C63" s="29">
        <v>18</v>
      </c>
      <c r="D63" s="29">
        <v>77</v>
      </c>
      <c r="E63" s="29">
        <v>53</v>
      </c>
      <c r="F63" s="29">
        <v>10</v>
      </c>
      <c r="G63" s="1"/>
      <c r="H63" s="1"/>
      <c r="I63" s="1"/>
      <c r="J63" s="1"/>
      <c r="K63" s="2"/>
      <c r="L63" s="28" t="s">
        <v>11</v>
      </c>
      <c r="M63" s="29">
        <v>39</v>
      </c>
      <c r="N63" s="29">
        <v>4</v>
      </c>
      <c r="O63" s="29">
        <v>48</v>
      </c>
      <c r="P63" s="29">
        <v>58</v>
      </c>
      <c r="Q63" s="29">
        <v>10</v>
      </c>
      <c r="R63" s="29">
        <v>15</v>
      </c>
      <c r="S63" s="29">
        <v>30</v>
      </c>
      <c r="T63" s="29">
        <v>12</v>
      </c>
      <c r="U63" s="29">
        <v>8</v>
      </c>
      <c r="V63" s="29">
        <v>5</v>
      </c>
    </row>
    <row r="64" spans="1:37" x14ac:dyDescent="0.3">
      <c r="A64" s="28" t="s">
        <v>12</v>
      </c>
      <c r="B64" s="29">
        <f t="shared" si="4"/>
        <v>160</v>
      </c>
      <c r="C64" s="29">
        <v>12</v>
      </c>
      <c r="D64" s="29">
        <v>72</v>
      </c>
      <c r="E64" s="29">
        <v>59</v>
      </c>
      <c r="F64" s="29">
        <v>17</v>
      </c>
      <c r="G64" s="1"/>
      <c r="H64" s="1"/>
      <c r="I64" s="1"/>
      <c r="J64" s="1"/>
      <c r="K64" s="2"/>
      <c r="L64" s="28" t="s">
        <v>12</v>
      </c>
      <c r="M64" s="29">
        <v>35</v>
      </c>
      <c r="N64" s="29">
        <v>10</v>
      </c>
      <c r="O64" s="29">
        <v>45</v>
      </c>
      <c r="P64" s="29">
        <v>51</v>
      </c>
      <c r="Q64" s="29">
        <v>7</v>
      </c>
      <c r="R64" s="29">
        <v>9</v>
      </c>
      <c r="S64" s="29">
        <v>22</v>
      </c>
      <c r="T64" s="29">
        <v>25</v>
      </c>
      <c r="U64" s="29">
        <v>5</v>
      </c>
      <c r="V64" s="29">
        <v>12</v>
      </c>
    </row>
    <row r="65" spans="1:29" x14ac:dyDescent="0.3">
      <c r="A65" s="28" t="s">
        <v>24</v>
      </c>
      <c r="B65" s="29">
        <f t="shared" si="4"/>
        <v>118</v>
      </c>
      <c r="C65" s="29">
        <v>6</v>
      </c>
      <c r="D65" s="29">
        <v>45</v>
      </c>
      <c r="E65" s="29">
        <v>56</v>
      </c>
      <c r="F65" s="29">
        <v>11</v>
      </c>
      <c r="G65" s="1"/>
      <c r="H65" s="1"/>
      <c r="I65" s="1"/>
      <c r="J65" s="1"/>
      <c r="K65" s="2"/>
      <c r="L65" s="28" t="s">
        <v>24</v>
      </c>
      <c r="M65" s="29">
        <v>34</v>
      </c>
      <c r="N65" s="29">
        <v>5</v>
      </c>
      <c r="O65" s="29">
        <v>37</v>
      </c>
      <c r="P65" s="29">
        <v>40</v>
      </c>
      <c r="Q65" s="29">
        <v>4</v>
      </c>
      <c r="R65" s="29">
        <v>15</v>
      </c>
      <c r="S65" s="29">
        <v>14</v>
      </c>
      <c r="T65" s="29">
        <v>10</v>
      </c>
      <c r="U65" s="29">
        <v>6</v>
      </c>
      <c r="V65" s="29">
        <v>5</v>
      </c>
    </row>
    <row r="66" spans="1:29" x14ac:dyDescent="0.3">
      <c r="A66" s="28" t="s">
        <v>14</v>
      </c>
      <c r="B66" s="29">
        <f t="shared" si="4"/>
        <v>145</v>
      </c>
      <c r="C66" s="29">
        <v>8</v>
      </c>
      <c r="D66" s="29">
        <v>57</v>
      </c>
      <c r="E66" s="29">
        <v>54</v>
      </c>
      <c r="F66" s="29">
        <v>26</v>
      </c>
      <c r="G66" s="1"/>
      <c r="H66" s="1"/>
      <c r="I66" s="1"/>
      <c r="J66" s="1"/>
      <c r="K66" s="2"/>
      <c r="L66" s="28" t="s">
        <v>14</v>
      </c>
      <c r="M66" s="29">
        <v>41</v>
      </c>
      <c r="N66" s="29">
        <v>11</v>
      </c>
      <c r="O66" s="29">
        <v>53</v>
      </c>
      <c r="P66" s="29">
        <v>50</v>
      </c>
      <c r="Q66" s="29">
        <v>3</v>
      </c>
      <c r="R66" s="29">
        <v>10</v>
      </c>
      <c r="S66" s="29">
        <v>11</v>
      </c>
      <c r="T66" s="29">
        <v>26</v>
      </c>
      <c r="U66" s="29">
        <v>12</v>
      </c>
      <c r="V66" s="29">
        <v>3</v>
      </c>
    </row>
    <row r="67" spans="1:29" x14ac:dyDescent="0.3">
      <c r="A67" s="28" t="s">
        <v>15</v>
      </c>
      <c r="B67" s="29">
        <f t="shared" si="4"/>
        <v>138</v>
      </c>
      <c r="C67" s="29">
        <v>4</v>
      </c>
      <c r="D67" s="29">
        <v>56</v>
      </c>
      <c r="E67" s="29">
        <v>56</v>
      </c>
      <c r="F67" s="29">
        <v>22</v>
      </c>
      <c r="G67" s="1"/>
      <c r="H67" s="1"/>
      <c r="I67" s="1"/>
      <c r="J67" s="1"/>
      <c r="K67" s="2"/>
      <c r="L67" s="28" t="s">
        <v>15</v>
      </c>
      <c r="M67" s="29">
        <v>31</v>
      </c>
      <c r="N67" s="29">
        <v>16</v>
      </c>
      <c r="O67" s="29">
        <v>45</v>
      </c>
      <c r="P67" s="29">
        <v>63</v>
      </c>
      <c r="Q67" s="29">
        <v>5</v>
      </c>
      <c r="R67" s="29">
        <v>22</v>
      </c>
      <c r="S67" s="29">
        <v>19</v>
      </c>
      <c r="T67" s="29">
        <v>7</v>
      </c>
      <c r="U67" s="29">
        <v>20</v>
      </c>
      <c r="V67" s="29">
        <v>9</v>
      </c>
    </row>
    <row r="68" spans="1:29" x14ac:dyDescent="0.3">
      <c r="A68" s="28" t="s">
        <v>16</v>
      </c>
      <c r="B68" s="29">
        <f t="shared" si="4"/>
        <v>0</v>
      </c>
      <c r="C68" s="29"/>
      <c r="D68" s="29"/>
      <c r="E68" s="29"/>
      <c r="F68" s="29"/>
      <c r="G68" s="1"/>
      <c r="H68" s="1"/>
      <c r="I68" s="1"/>
      <c r="J68" s="1"/>
      <c r="K68" s="2"/>
      <c r="L68" s="67" t="s">
        <v>16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29">
        <v>0</v>
      </c>
      <c r="V68" s="68">
        <v>0</v>
      </c>
    </row>
    <row r="69" spans="1:29" x14ac:dyDescent="0.3">
      <c r="A69" s="33" t="s">
        <v>17</v>
      </c>
      <c r="B69" s="34">
        <f>+SUM(B57:B68)</f>
        <v>1511</v>
      </c>
      <c r="C69" s="34">
        <f>+SUM(C57:C68)</f>
        <v>112</v>
      </c>
      <c r="D69" s="34">
        <f>+SUM(D57:D68)</f>
        <v>633</v>
      </c>
      <c r="E69" s="34">
        <f>+SUM(E57:E68)</f>
        <v>582</v>
      </c>
      <c r="F69" s="34">
        <f>+SUM(F57:F68)</f>
        <v>184</v>
      </c>
      <c r="G69" s="1"/>
      <c r="H69" s="1"/>
      <c r="I69" s="1"/>
      <c r="J69" s="1"/>
      <c r="K69" s="2"/>
      <c r="L69" s="69" t="s">
        <v>17</v>
      </c>
      <c r="M69" s="70">
        <f>+SUM(M57:M68)</f>
        <v>394</v>
      </c>
      <c r="N69" s="70">
        <f t="shared" ref="N69:V69" si="5">+SUM(N57:N68)</f>
        <v>109</v>
      </c>
      <c r="O69" s="70">
        <f t="shared" si="5"/>
        <v>433</v>
      </c>
      <c r="P69" s="70">
        <f t="shared" si="5"/>
        <v>549</v>
      </c>
      <c r="Q69" s="70">
        <f t="shared" si="5"/>
        <v>77</v>
      </c>
      <c r="R69" s="70">
        <f t="shared" si="5"/>
        <v>180</v>
      </c>
      <c r="S69" s="70">
        <f t="shared" si="5"/>
        <v>243</v>
      </c>
      <c r="T69" s="70">
        <f t="shared" si="5"/>
        <v>190</v>
      </c>
      <c r="U69" s="70">
        <f t="shared" si="5"/>
        <v>82</v>
      </c>
      <c r="V69" s="70">
        <f t="shared" si="5"/>
        <v>87</v>
      </c>
    </row>
    <row r="70" spans="1:29" x14ac:dyDescent="0.3">
      <c r="A70" s="35" t="s">
        <v>46</v>
      </c>
      <c r="B70" s="38">
        <f>+B69/B69</f>
        <v>1</v>
      </c>
      <c r="C70" s="37">
        <f>+C69/B69</f>
        <v>7.4123097286565187E-2</v>
      </c>
      <c r="D70" s="37">
        <f>+D69/B69</f>
        <v>0.41892786234281931</v>
      </c>
      <c r="E70" s="37">
        <f>+E69/B69</f>
        <v>0.38517538054268696</v>
      </c>
      <c r="F70" s="37">
        <f>+F69/B69</f>
        <v>0.12177365982792852</v>
      </c>
      <c r="G70" s="1"/>
      <c r="H70" s="1"/>
      <c r="I70" s="1"/>
      <c r="J70" s="1"/>
      <c r="K70" s="2"/>
      <c r="L70" s="35" t="s">
        <v>46</v>
      </c>
      <c r="M70" s="38">
        <f>+M69/$B$69</f>
        <v>0.26075446724023826</v>
      </c>
      <c r="N70" s="38">
        <f t="shared" ref="N70:V70" si="6">+N69/$B$69</f>
        <v>7.2137657180675052E-2</v>
      </c>
      <c r="O70" s="38">
        <f t="shared" si="6"/>
        <v>0.28656518861681007</v>
      </c>
      <c r="P70" s="38">
        <f t="shared" si="6"/>
        <v>0.36333553937789542</v>
      </c>
      <c r="Q70" s="38">
        <f t="shared" si="6"/>
        <v>5.0959629384513566E-2</v>
      </c>
      <c r="R70" s="38">
        <f t="shared" si="6"/>
        <v>0.11912640635340833</v>
      </c>
      <c r="S70" s="38">
        <f t="shared" si="6"/>
        <v>0.16082064857710127</v>
      </c>
      <c r="T70" s="38">
        <f t="shared" si="6"/>
        <v>0.12574454003970881</v>
      </c>
      <c r="U70" s="38">
        <f t="shared" si="6"/>
        <v>5.4268696227663796E-2</v>
      </c>
      <c r="V70" s="38">
        <f t="shared" si="6"/>
        <v>5.7577763070814032E-2</v>
      </c>
    </row>
    <row r="71" spans="1:29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9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9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</row>
    <row r="74" spans="1:29" ht="19.5" x14ac:dyDescent="0.3">
      <c r="A74" s="15" t="s">
        <v>94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7"/>
      <c r="Q74" s="71"/>
      <c r="R74" s="71"/>
      <c r="S74" s="71"/>
      <c r="T74" s="71"/>
      <c r="U74" s="71"/>
      <c r="V74" s="71"/>
    </row>
    <row r="75" spans="1:29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2"/>
    </row>
    <row r="76" spans="1:29" x14ac:dyDescent="0.3">
      <c r="A76" s="39" t="s">
        <v>95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2"/>
    </row>
    <row r="77" spans="1:29" x14ac:dyDescent="0.3">
      <c r="A77" s="39" t="s">
        <v>96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2"/>
    </row>
    <row r="78" spans="1:29" x14ac:dyDescent="0.3">
      <c r="A78" s="7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2"/>
    </row>
    <row r="79" spans="1:29" ht="67.900000000000006" customHeight="1" x14ac:dyDescent="0.3">
      <c r="A79" s="25" t="s">
        <v>0</v>
      </c>
      <c r="B79" s="25" t="s">
        <v>71</v>
      </c>
      <c r="C79" s="74" t="s">
        <v>97</v>
      </c>
      <c r="D79" s="74" t="s">
        <v>98</v>
      </c>
      <c r="E79" s="74" t="s">
        <v>27</v>
      </c>
      <c r="F79" s="74" t="s">
        <v>99</v>
      </c>
      <c r="G79" s="74" t="s">
        <v>100</v>
      </c>
      <c r="H79" s="74" t="s">
        <v>101</v>
      </c>
      <c r="I79" s="74" t="s">
        <v>102</v>
      </c>
      <c r="J79" s="74" t="s">
        <v>103</v>
      </c>
      <c r="K79" s="74" t="s">
        <v>104</v>
      </c>
      <c r="L79" s="74" t="s">
        <v>105</v>
      </c>
      <c r="M79" s="74" t="s">
        <v>106</v>
      </c>
      <c r="N79" s="74" t="s">
        <v>107</v>
      </c>
      <c r="O79" s="74" t="s">
        <v>108</v>
      </c>
      <c r="P79" s="74" t="s">
        <v>28</v>
      </c>
      <c r="Q79" s="74" t="s">
        <v>1</v>
      </c>
      <c r="R79" s="74" t="s">
        <v>109</v>
      </c>
      <c r="S79" s="74" t="s">
        <v>110</v>
      </c>
      <c r="T79" s="74" t="s">
        <v>111</v>
      </c>
      <c r="U79" s="2"/>
    </row>
    <row r="80" spans="1:29" x14ac:dyDescent="0.3">
      <c r="A80" s="28" t="s">
        <v>2</v>
      </c>
      <c r="B80" s="29">
        <f>+SUM(C80:T80)</f>
        <v>110</v>
      </c>
      <c r="C80" s="29">
        <v>9</v>
      </c>
      <c r="D80" s="29">
        <v>3</v>
      </c>
      <c r="E80" s="29">
        <v>37</v>
      </c>
      <c r="F80" s="29">
        <v>16</v>
      </c>
      <c r="G80" s="29">
        <v>20</v>
      </c>
      <c r="H80" s="29">
        <v>3</v>
      </c>
      <c r="I80" s="29">
        <v>2</v>
      </c>
      <c r="J80" s="29">
        <v>4</v>
      </c>
      <c r="K80" s="29">
        <v>1</v>
      </c>
      <c r="L80" s="29">
        <v>2</v>
      </c>
      <c r="M80" s="29">
        <v>0</v>
      </c>
      <c r="N80" s="29">
        <v>1</v>
      </c>
      <c r="O80" s="29">
        <v>0</v>
      </c>
      <c r="P80" s="29">
        <v>0</v>
      </c>
      <c r="Q80" s="29">
        <v>10</v>
      </c>
      <c r="R80" s="29">
        <v>0</v>
      </c>
      <c r="S80" s="29">
        <v>1</v>
      </c>
      <c r="T80" s="29">
        <v>1</v>
      </c>
      <c r="U80" s="2"/>
      <c r="X80" s="75"/>
      <c r="Y80" s="75"/>
      <c r="Z80" s="75"/>
      <c r="AA80" s="75"/>
      <c r="AB80" s="75"/>
      <c r="AC80" s="75"/>
    </row>
    <row r="81" spans="1:22" x14ac:dyDescent="0.3">
      <c r="A81" s="28" t="s">
        <v>3</v>
      </c>
      <c r="B81" s="29">
        <f t="shared" ref="B81:B91" si="7">+SUM(C81:T81)</f>
        <v>104</v>
      </c>
      <c r="C81" s="29">
        <v>10</v>
      </c>
      <c r="D81" s="29">
        <v>2</v>
      </c>
      <c r="E81" s="29">
        <v>38</v>
      </c>
      <c r="F81" s="29">
        <v>9</v>
      </c>
      <c r="G81" s="29">
        <v>10</v>
      </c>
      <c r="H81" s="29">
        <v>2</v>
      </c>
      <c r="I81" s="29">
        <v>2</v>
      </c>
      <c r="J81" s="29">
        <v>3</v>
      </c>
      <c r="K81" s="29">
        <v>0</v>
      </c>
      <c r="L81" s="29">
        <v>3</v>
      </c>
      <c r="M81" s="29">
        <v>0</v>
      </c>
      <c r="N81" s="29">
        <v>2</v>
      </c>
      <c r="O81" s="29">
        <v>1</v>
      </c>
      <c r="P81" s="29">
        <v>6</v>
      </c>
      <c r="Q81" s="29">
        <v>12</v>
      </c>
      <c r="R81" s="29">
        <v>1</v>
      </c>
      <c r="S81" s="29">
        <v>3</v>
      </c>
      <c r="T81" s="29">
        <v>0</v>
      </c>
      <c r="U81" s="2"/>
    </row>
    <row r="82" spans="1:22" x14ac:dyDescent="0.3">
      <c r="A82" s="28" t="s">
        <v>7</v>
      </c>
      <c r="B82" s="29">
        <f t="shared" si="7"/>
        <v>120</v>
      </c>
      <c r="C82" s="29">
        <v>8</v>
      </c>
      <c r="D82" s="29">
        <v>4</v>
      </c>
      <c r="E82" s="29">
        <v>36</v>
      </c>
      <c r="F82" s="29">
        <v>15</v>
      </c>
      <c r="G82" s="29">
        <v>24</v>
      </c>
      <c r="H82" s="29">
        <v>6</v>
      </c>
      <c r="I82" s="29">
        <v>1</v>
      </c>
      <c r="J82" s="29">
        <v>0</v>
      </c>
      <c r="K82" s="29">
        <v>0</v>
      </c>
      <c r="L82" s="29">
        <v>1</v>
      </c>
      <c r="M82" s="29">
        <v>0</v>
      </c>
      <c r="N82" s="29">
        <v>1</v>
      </c>
      <c r="O82" s="29">
        <v>1</v>
      </c>
      <c r="P82" s="29">
        <v>5</v>
      </c>
      <c r="Q82" s="29">
        <v>10</v>
      </c>
      <c r="R82" s="29">
        <v>1</v>
      </c>
      <c r="S82" s="29">
        <v>3</v>
      </c>
      <c r="T82" s="29">
        <v>4</v>
      </c>
      <c r="U82" s="2"/>
    </row>
    <row r="83" spans="1:22" x14ac:dyDescent="0.3">
      <c r="A83" s="28" t="s">
        <v>8</v>
      </c>
      <c r="B83" s="29">
        <f t="shared" si="7"/>
        <v>165</v>
      </c>
      <c r="C83" s="29">
        <v>13</v>
      </c>
      <c r="D83" s="29">
        <v>4</v>
      </c>
      <c r="E83" s="29">
        <v>54</v>
      </c>
      <c r="F83" s="29">
        <v>18</v>
      </c>
      <c r="G83" s="29">
        <v>26</v>
      </c>
      <c r="H83" s="29">
        <v>4</v>
      </c>
      <c r="I83" s="29">
        <v>1</v>
      </c>
      <c r="J83" s="29">
        <v>5</v>
      </c>
      <c r="K83" s="29">
        <v>3</v>
      </c>
      <c r="L83" s="29">
        <v>2</v>
      </c>
      <c r="M83" s="29">
        <v>0</v>
      </c>
      <c r="N83" s="29">
        <v>1</v>
      </c>
      <c r="O83" s="29">
        <v>6</v>
      </c>
      <c r="P83" s="29">
        <v>11</v>
      </c>
      <c r="Q83" s="29">
        <v>13</v>
      </c>
      <c r="R83" s="29">
        <v>0</v>
      </c>
      <c r="S83" s="29">
        <v>0</v>
      </c>
      <c r="T83" s="29">
        <v>4</v>
      </c>
      <c r="U83" s="2"/>
    </row>
    <row r="84" spans="1:22" x14ac:dyDescent="0.3">
      <c r="A84" s="28" t="s">
        <v>9</v>
      </c>
      <c r="B84" s="29">
        <f t="shared" si="7"/>
        <v>129</v>
      </c>
      <c r="C84" s="29">
        <v>14</v>
      </c>
      <c r="D84" s="29">
        <v>1</v>
      </c>
      <c r="E84" s="29">
        <v>38</v>
      </c>
      <c r="F84" s="29">
        <v>28</v>
      </c>
      <c r="G84" s="29">
        <v>20</v>
      </c>
      <c r="H84" s="29">
        <v>0</v>
      </c>
      <c r="I84" s="29">
        <v>1</v>
      </c>
      <c r="J84" s="29">
        <v>3</v>
      </c>
      <c r="K84" s="29">
        <v>0</v>
      </c>
      <c r="L84" s="29">
        <v>2</v>
      </c>
      <c r="M84" s="29">
        <v>1</v>
      </c>
      <c r="N84" s="29">
        <v>0</v>
      </c>
      <c r="O84" s="29">
        <v>2</v>
      </c>
      <c r="P84" s="29">
        <v>5</v>
      </c>
      <c r="Q84" s="29">
        <v>9</v>
      </c>
      <c r="R84" s="29">
        <v>0</v>
      </c>
      <c r="S84" s="29">
        <v>2</v>
      </c>
      <c r="T84" s="29">
        <v>3</v>
      </c>
      <c r="U84" s="2"/>
    </row>
    <row r="85" spans="1:22" x14ac:dyDescent="0.3">
      <c r="A85" s="28" t="s">
        <v>10</v>
      </c>
      <c r="B85" s="29">
        <f t="shared" si="7"/>
        <v>164</v>
      </c>
      <c r="C85" s="29">
        <v>8</v>
      </c>
      <c r="D85" s="29">
        <v>8</v>
      </c>
      <c r="E85" s="29">
        <v>57</v>
      </c>
      <c r="F85" s="29">
        <v>20</v>
      </c>
      <c r="G85" s="29">
        <v>23</v>
      </c>
      <c r="H85" s="29">
        <v>3</v>
      </c>
      <c r="I85" s="29">
        <v>5</v>
      </c>
      <c r="J85" s="29">
        <v>1</v>
      </c>
      <c r="K85" s="29">
        <v>3</v>
      </c>
      <c r="L85" s="29">
        <v>3</v>
      </c>
      <c r="M85" s="29">
        <v>1</v>
      </c>
      <c r="N85" s="29">
        <v>0</v>
      </c>
      <c r="O85" s="29">
        <v>8</v>
      </c>
      <c r="P85" s="29">
        <v>5</v>
      </c>
      <c r="Q85" s="29">
        <v>16</v>
      </c>
      <c r="R85" s="29">
        <v>1</v>
      </c>
      <c r="S85" s="29">
        <v>0</v>
      </c>
      <c r="T85" s="29">
        <v>2</v>
      </c>
      <c r="U85" s="2"/>
    </row>
    <row r="86" spans="1:22" x14ac:dyDescent="0.3">
      <c r="A86" s="28" t="s">
        <v>11</v>
      </c>
      <c r="B86" s="29">
        <f t="shared" si="7"/>
        <v>158</v>
      </c>
      <c r="C86" s="29">
        <v>12</v>
      </c>
      <c r="D86" s="29">
        <v>3</v>
      </c>
      <c r="E86" s="29">
        <v>48</v>
      </c>
      <c r="F86" s="29">
        <v>30</v>
      </c>
      <c r="G86" s="29">
        <v>21</v>
      </c>
      <c r="H86" s="29">
        <v>4</v>
      </c>
      <c r="I86" s="29">
        <v>0</v>
      </c>
      <c r="J86" s="29">
        <v>1</v>
      </c>
      <c r="K86" s="29">
        <v>0</v>
      </c>
      <c r="L86" s="29">
        <v>4</v>
      </c>
      <c r="M86" s="29">
        <v>0</v>
      </c>
      <c r="N86" s="29">
        <v>2</v>
      </c>
      <c r="O86" s="29">
        <v>6</v>
      </c>
      <c r="P86" s="29">
        <v>9</v>
      </c>
      <c r="Q86" s="29">
        <v>17</v>
      </c>
      <c r="R86" s="29">
        <v>0</v>
      </c>
      <c r="S86" s="29">
        <v>1</v>
      </c>
      <c r="T86" s="29">
        <v>0</v>
      </c>
      <c r="U86" s="2"/>
    </row>
    <row r="87" spans="1:22" x14ac:dyDescent="0.3">
      <c r="A87" s="28" t="s">
        <v>12</v>
      </c>
      <c r="B87" s="29">
        <f t="shared" si="7"/>
        <v>160</v>
      </c>
      <c r="C87" s="29">
        <v>12</v>
      </c>
      <c r="D87" s="29">
        <v>4</v>
      </c>
      <c r="E87" s="29">
        <v>48</v>
      </c>
      <c r="F87" s="29">
        <v>22</v>
      </c>
      <c r="G87" s="29">
        <v>24</v>
      </c>
      <c r="H87" s="29">
        <v>8</v>
      </c>
      <c r="I87" s="29">
        <v>2</v>
      </c>
      <c r="J87" s="29">
        <v>7</v>
      </c>
      <c r="K87" s="29">
        <v>1</v>
      </c>
      <c r="L87" s="29">
        <v>2</v>
      </c>
      <c r="M87" s="29">
        <v>1</v>
      </c>
      <c r="N87" s="29">
        <v>5</v>
      </c>
      <c r="O87" s="29">
        <v>4</v>
      </c>
      <c r="P87" s="29">
        <v>7</v>
      </c>
      <c r="Q87" s="29">
        <v>8</v>
      </c>
      <c r="R87" s="29">
        <v>0</v>
      </c>
      <c r="S87" s="29">
        <v>3</v>
      </c>
      <c r="T87" s="29">
        <v>2</v>
      </c>
      <c r="U87" s="2"/>
    </row>
    <row r="88" spans="1:22" x14ac:dyDescent="0.3">
      <c r="A88" s="28" t="s">
        <v>24</v>
      </c>
      <c r="B88" s="29">
        <f t="shared" si="7"/>
        <v>118</v>
      </c>
      <c r="C88" s="29">
        <v>8</v>
      </c>
      <c r="D88" s="29">
        <v>1</v>
      </c>
      <c r="E88" s="29">
        <v>42</v>
      </c>
      <c r="F88" s="29">
        <v>11</v>
      </c>
      <c r="G88" s="29">
        <v>28</v>
      </c>
      <c r="H88" s="29">
        <v>5</v>
      </c>
      <c r="I88" s="29">
        <v>3</v>
      </c>
      <c r="J88" s="29">
        <v>0</v>
      </c>
      <c r="K88" s="29">
        <v>3</v>
      </c>
      <c r="L88" s="29">
        <v>2</v>
      </c>
      <c r="M88" s="29">
        <v>0</v>
      </c>
      <c r="N88" s="29">
        <v>0</v>
      </c>
      <c r="O88" s="29">
        <v>1</v>
      </c>
      <c r="P88" s="29">
        <v>4</v>
      </c>
      <c r="Q88" s="29">
        <v>4</v>
      </c>
      <c r="R88" s="29">
        <v>0</v>
      </c>
      <c r="S88" s="29">
        <v>1</v>
      </c>
      <c r="T88" s="29">
        <v>5</v>
      </c>
      <c r="U88" s="2"/>
    </row>
    <row r="89" spans="1:22" x14ac:dyDescent="0.3">
      <c r="A89" s="28" t="s">
        <v>14</v>
      </c>
      <c r="B89" s="29">
        <f t="shared" si="7"/>
        <v>145</v>
      </c>
      <c r="C89" s="29">
        <v>18</v>
      </c>
      <c r="D89" s="29">
        <v>2</v>
      </c>
      <c r="E89" s="29">
        <v>47</v>
      </c>
      <c r="F89" s="29">
        <v>23</v>
      </c>
      <c r="G89" s="29">
        <v>14</v>
      </c>
      <c r="H89" s="29">
        <v>5</v>
      </c>
      <c r="I89" s="29">
        <v>6</v>
      </c>
      <c r="J89" s="29">
        <v>3</v>
      </c>
      <c r="K89" s="29">
        <v>0</v>
      </c>
      <c r="L89" s="29">
        <v>2</v>
      </c>
      <c r="M89" s="29">
        <v>1</v>
      </c>
      <c r="N89" s="29">
        <v>1</v>
      </c>
      <c r="O89" s="29">
        <v>1</v>
      </c>
      <c r="P89" s="29">
        <v>2</v>
      </c>
      <c r="Q89" s="29">
        <v>11</v>
      </c>
      <c r="R89" s="29">
        <v>0</v>
      </c>
      <c r="S89" s="29">
        <v>5</v>
      </c>
      <c r="T89" s="29">
        <v>4</v>
      </c>
      <c r="U89" s="2"/>
    </row>
    <row r="90" spans="1:22" x14ac:dyDescent="0.3">
      <c r="A90" s="28" t="s">
        <v>15</v>
      </c>
      <c r="B90" s="29">
        <f t="shared" si="7"/>
        <v>138</v>
      </c>
      <c r="C90" s="29">
        <v>14</v>
      </c>
      <c r="D90" s="29">
        <v>5</v>
      </c>
      <c r="E90" s="29">
        <v>48</v>
      </c>
      <c r="F90" s="29">
        <v>13</v>
      </c>
      <c r="G90" s="29">
        <v>20</v>
      </c>
      <c r="H90" s="29">
        <v>5</v>
      </c>
      <c r="I90" s="29">
        <v>0</v>
      </c>
      <c r="J90" s="29">
        <v>5</v>
      </c>
      <c r="K90" s="29">
        <v>1</v>
      </c>
      <c r="L90" s="29">
        <v>2</v>
      </c>
      <c r="M90" s="29">
        <v>0</v>
      </c>
      <c r="N90" s="29">
        <v>0</v>
      </c>
      <c r="O90" s="29">
        <v>0</v>
      </c>
      <c r="P90" s="29">
        <v>5</v>
      </c>
      <c r="Q90" s="29">
        <v>13</v>
      </c>
      <c r="R90" s="29">
        <v>1</v>
      </c>
      <c r="S90" s="29">
        <v>1</v>
      </c>
      <c r="T90" s="29">
        <v>5</v>
      </c>
      <c r="U90" s="2"/>
    </row>
    <row r="91" spans="1:22" x14ac:dyDescent="0.3">
      <c r="A91" s="28" t="s">
        <v>16</v>
      </c>
      <c r="B91" s="29">
        <f t="shared" si="7"/>
        <v>0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"/>
    </row>
    <row r="92" spans="1:22" x14ac:dyDescent="0.3">
      <c r="A92" s="33" t="s">
        <v>17</v>
      </c>
      <c r="B92" s="34">
        <f>+SUM(B80:B91)</f>
        <v>1511</v>
      </c>
      <c r="C92" s="34">
        <f t="shared" ref="C92:T92" si="8">+SUM(C80:C91)</f>
        <v>126</v>
      </c>
      <c r="D92" s="34">
        <f t="shared" si="8"/>
        <v>37</v>
      </c>
      <c r="E92" s="34">
        <f t="shared" si="8"/>
        <v>493</v>
      </c>
      <c r="F92" s="34">
        <f t="shared" si="8"/>
        <v>205</v>
      </c>
      <c r="G92" s="34">
        <f t="shared" si="8"/>
        <v>230</v>
      </c>
      <c r="H92" s="34">
        <f t="shared" si="8"/>
        <v>45</v>
      </c>
      <c r="I92" s="34">
        <f t="shared" si="8"/>
        <v>23</v>
      </c>
      <c r="J92" s="34">
        <f t="shared" si="8"/>
        <v>32</v>
      </c>
      <c r="K92" s="34">
        <f t="shared" si="8"/>
        <v>12</v>
      </c>
      <c r="L92" s="34">
        <f t="shared" si="8"/>
        <v>25</v>
      </c>
      <c r="M92" s="34">
        <f t="shared" si="8"/>
        <v>4</v>
      </c>
      <c r="N92" s="34">
        <f t="shared" si="8"/>
        <v>13</v>
      </c>
      <c r="O92" s="34">
        <f t="shared" si="8"/>
        <v>30</v>
      </c>
      <c r="P92" s="34">
        <f t="shared" si="8"/>
        <v>59</v>
      </c>
      <c r="Q92" s="34">
        <f t="shared" si="8"/>
        <v>123</v>
      </c>
      <c r="R92" s="34">
        <f t="shared" si="8"/>
        <v>4</v>
      </c>
      <c r="S92" s="34">
        <f t="shared" si="8"/>
        <v>20</v>
      </c>
      <c r="T92" s="34">
        <f t="shared" si="8"/>
        <v>30</v>
      </c>
      <c r="U92" s="2"/>
    </row>
    <row r="93" spans="1:22" x14ac:dyDescent="0.3">
      <c r="A93" s="35" t="s">
        <v>46</v>
      </c>
      <c r="B93" s="76">
        <f>+B92/B92</f>
        <v>1</v>
      </c>
      <c r="C93" s="76">
        <f>+C92/$B$92</f>
        <v>8.3388484447385836E-2</v>
      </c>
      <c r="D93" s="76">
        <f t="shared" ref="D93:T93" si="9">+D92/$B$92</f>
        <v>2.4487094639311716E-2</v>
      </c>
      <c r="E93" s="76">
        <f t="shared" si="9"/>
        <v>0.32627399073461283</v>
      </c>
      <c r="F93" s="76">
        <f t="shared" si="9"/>
        <v>0.13567174056915951</v>
      </c>
      <c r="G93" s="76">
        <f t="shared" si="9"/>
        <v>0.15221707478491064</v>
      </c>
      <c r="H93" s="76">
        <f t="shared" si="9"/>
        <v>2.9781601588352084E-2</v>
      </c>
      <c r="I93" s="76">
        <f t="shared" si="9"/>
        <v>1.5221707478491065E-2</v>
      </c>
      <c r="J93" s="76">
        <f t="shared" si="9"/>
        <v>2.1178027796161483E-2</v>
      </c>
      <c r="K93" s="76">
        <f t="shared" si="9"/>
        <v>7.9417604235605555E-3</v>
      </c>
      <c r="L93" s="76">
        <f t="shared" si="9"/>
        <v>1.6545334215751158E-2</v>
      </c>
      <c r="M93" s="76">
        <f t="shared" si="9"/>
        <v>2.6472534745201853E-3</v>
      </c>
      <c r="N93" s="76">
        <f t="shared" si="9"/>
        <v>8.6035737921906028E-3</v>
      </c>
      <c r="O93" s="76">
        <f t="shared" si="9"/>
        <v>1.9854401058901391E-2</v>
      </c>
      <c r="P93" s="76">
        <f t="shared" si="9"/>
        <v>3.9046988749172735E-2</v>
      </c>
      <c r="Q93" s="76">
        <f t="shared" si="9"/>
        <v>8.1403044341495701E-2</v>
      </c>
      <c r="R93" s="76">
        <f t="shared" si="9"/>
        <v>2.6472534745201853E-3</v>
      </c>
      <c r="S93" s="76">
        <f t="shared" si="9"/>
        <v>1.3236267372600927E-2</v>
      </c>
      <c r="T93" s="76">
        <f t="shared" si="9"/>
        <v>1.9854401058901391E-2</v>
      </c>
      <c r="U93" s="2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</row>
    <row r="95" spans="1:22" ht="19.5" x14ac:dyDescent="0.3">
      <c r="A95" s="15" t="s">
        <v>112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7"/>
      <c r="Q95" s="71"/>
      <c r="R95" s="71"/>
      <c r="S95" s="71"/>
      <c r="T95" s="71"/>
      <c r="U95" s="71"/>
      <c r="V95" s="71"/>
    </row>
    <row r="96" spans="1:22" ht="18" x14ac:dyDescent="0.3">
      <c r="A96" s="2"/>
      <c r="B96" s="199"/>
      <c r="C96" s="199"/>
      <c r="D96" s="199"/>
      <c r="E96" s="199"/>
      <c r="F96" s="199"/>
      <c r="G96" s="199"/>
      <c r="H96" s="199"/>
      <c r="I96" s="39"/>
      <c r="J96" s="77"/>
      <c r="K96" s="77"/>
      <c r="L96" s="77"/>
      <c r="M96" s="77"/>
      <c r="N96" s="199"/>
      <c r="O96" s="199"/>
      <c r="P96" s="199"/>
      <c r="Q96" s="77"/>
      <c r="R96" s="78"/>
      <c r="S96" s="79"/>
      <c r="T96" s="77"/>
      <c r="U96" s="63"/>
    </row>
    <row r="97" spans="1:22" ht="27.6" customHeight="1" x14ac:dyDescent="0.3">
      <c r="A97" s="80"/>
      <c r="B97" s="39" t="s">
        <v>113</v>
      </c>
      <c r="C97" s="81"/>
      <c r="D97" s="81"/>
      <c r="E97" s="39"/>
      <c r="F97" s="77"/>
      <c r="G97" s="82"/>
      <c r="H97" s="82"/>
      <c r="I97" s="83"/>
      <c r="J97" s="83"/>
      <c r="K97" s="83"/>
      <c r="L97" s="83"/>
      <c r="M97" s="56"/>
      <c r="N97" s="84"/>
      <c r="O97" s="84"/>
      <c r="P97" s="84"/>
      <c r="Q97" s="56"/>
      <c r="R97" s="56"/>
      <c r="S97" s="56"/>
      <c r="T97" s="56"/>
      <c r="U97" s="56"/>
      <c r="V97" s="56"/>
    </row>
    <row r="98" spans="1:22" ht="47.25" x14ac:dyDescent="0.3">
      <c r="A98" s="80"/>
      <c r="B98" s="22" t="s">
        <v>114</v>
      </c>
      <c r="C98" s="22"/>
      <c r="D98" s="22"/>
      <c r="E98" s="85"/>
      <c r="F98" s="66"/>
      <c r="G98" s="58"/>
      <c r="H98" s="58"/>
      <c r="I98" s="86"/>
      <c r="J98" s="86"/>
      <c r="K98" s="86"/>
      <c r="L98" s="87"/>
      <c r="M98" s="87"/>
      <c r="N98" s="57"/>
      <c r="O98" s="58"/>
      <c r="P98" s="58"/>
      <c r="Q98" s="58"/>
      <c r="R98" s="88"/>
      <c r="S98" s="58"/>
      <c r="T98" s="58"/>
      <c r="U98" s="58"/>
      <c r="V98" s="58"/>
    </row>
    <row r="99" spans="1:22" x14ac:dyDescent="0.3">
      <c r="A99" s="80"/>
      <c r="B99" s="89"/>
      <c r="C99" s="89"/>
      <c r="D99" s="89"/>
      <c r="E99" s="90"/>
      <c r="F99" s="91"/>
      <c r="G99" s="58"/>
      <c r="H99" s="58"/>
      <c r="I99" s="86"/>
      <c r="J99" s="86"/>
      <c r="K99" s="86"/>
      <c r="L99" s="87"/>
      <c r="M99" s="87"/>
      <c r="N99" s="57"/>
      <c r="O99" s="58"/>
      <c r="P99" s="58"/>
      <c r="Q99" s="58"/>
      <c r="R99" s="88"/>
      <c r="S99" s="58"/>
      <c r="T99" s="58"/>
      <c r="U99" s="58"/>
      <c r="V99" s="58"/>
    </row>
    <row r="100" spans="1:22" x14ac:dyDescent="0.3">
      <c r="A100" s="80"/>
      <c r="B100" s="25" t="s">
        <v>25</v>
      </c>
      <c r="C100" s="25">
        <v>2017</v>
      </c>
      <c r="D100" s="25">
        <v>2018</v>
      </c>
      <c r="E100" s="51" t="s">
        <v>29</v>
      </c>
      <c r="F100" s="1"/>
      <c r="G100" s="58"/>
      <c r="H100" s="58"/>
      <c r="I100" s="86"/>
      <c r="J100" s="86"/>
      <c r="K100" s="86"/>
      <c r="L100" s="87"/>
      <c r="M100" s="87"/>
      <c r="N100" s="57"/>
      <c r="O100" s="58"/>
      <c r="P100" s="58"/>
      <c r="Q100" s="58"/>
      <c r="R100" s="88"/>
      <c r="S100" s="58"/>
      <c r="T100" s="58"/>
      <c r="U100" s="58"/>
      <c r="V100" s="58"/>
    </row>
    <row r="101" spans="1:22" x14ac:dyDescent="0.3">
      <c r="A101" s="80"/>
      <c r="B101" s="92" t="s">
        <v>2</v>
      </c>
      <c r="C101" s="93">
        <v>94</v>
      </c>
      <c r="D101" s="93">
        <v>110</v>
      </c>
      <c r="E101" s="94">
        <f t="shared" ref="E101:E112" si="10">+(D101-C101)/C101</f>
        <v>0.1702127659574468</v>
      </c>
      <c r="F101" s="1"/>
      <c r="G101" s="58"/>
      <c r="H101" s="58"/>
      <c r="I101" s="86"/>
      <c r="J101" s="86"/>
      <c r="K101" s="86"/>
      <c r="L101" s="87"/>
      <c r="M101" s="87"/>
      <c r="N101" s="57"/>
      <c r="O101" s="58"/>
      <c r="P101" s="58"/>
      <c r="Q101" s="58"/>
      <c r="R101" s="88"/>
      <c r="S101" s="58"/>
      <c r="T101" s="58"/>
      <c r="U101" s="58"/>
      <c r="V101" s="58"/>
    </row>
    <row r="102" spans="1:22" x14ac:dyDescent="0.3">
      <c r="A102" s="80"/>
      <c r="B102" s="95" t="s">
        <v>3</v>
      </c>
      <c r="C102" s="96">
        <v>83</v>
      </c>
      <c r="D102" s="96">
        <v>104</v>
      </c>
      <c r="E102" s="94">
        <f t="shared" si="10"/>
        <v>0.25301204819277107</v>
      </c>
      <c r="F102" s="1"/>
      <c r="G102" s="58"/>
      <c r="H102" s="58"/>
      <c r="I102" s="86"/>
      <c r="J102" s="86"/>
      <c r="K102" s="86"/>
      <c r="L102" s="87"/>
      <c r="M102" s="87"/>
      <c r="N102" s="57"/>
      <c r="O102" s="58"/>
      <c r="P102" s="58"/>
      <c r="Q102" s="58"/>
      <c r="R102" s="88"/>
      <c r="S102" s="58"/>
      <c r="T102" s="58"/>
      <c r="U102" s="58"/>
      <c r="V102" s="58"/>
    </row>
    <row r="103" spans="1:22" x14ac:dyDescent="0.3">
      <c r="A103" s="80"/>
      <c r="B103" s="95" t="s">
        <v>7</v>
      </c>
      <c r="C103" s="96">
        <v>100</v>
      </c>
      <c r="D103" s="96">
        <v>120</v>
      </c>
      <c r="E103" s="94">
        <f t="shared" si="10"/>
        <v>0.2</v>
      </c>
      <c r="F103" s="1"/>
      <c r="G103" s="58"/>
      <c r="H103" s="58"/>
      <c r="I103" s="86"/>
      <c r="J103" s="86"/>
      <c r="K103" s="86"/>
      <c r="L103" s="87"/>
      <c r="M103" s="87"/>
      <c r="N103" s="57"/>
      <c r="O103" s="58"/>
      <c r="P103" s="58"/>
      <c r="Q103" s="58"/>
      <c r="R103" s="88"/>
      <c r="S103" s="58"/>
      <c r="T103" s="58"/>
      <c r="U103" s="58"/>
      <c r="V103" s="58"/>
    </row>
    <row r="104" spans="1:22" x14ac:dyDescent="0.3">
      <c r="A104" s="80"/>
      <c r="B104" s="95" t="s">
        <v>8</v>
      </c>
      <c r="C104" s="96">
        <v>143</v>
      </c>
      <c r="D104" s="96">
        <v>165</v>
      </c>
      <c r="E104" s="94">
        <f t="shared" si="10"/>
        <v>0.15384615384615385</v>
      </c>
      <c r="F104" s="1"/>
      <c r="G104" s="58"/>
      <c r="H104" s="58"/>
      <c r="I104" s="86"/>
      <c r="J104" s="86"/>
      <c r="K104" s="86"/>
      <c r="L104" s="87"/>
      <c r="M104" s="87"/>
      <c r="N104" s="57"/>
      <c r="O104" s="58"/>
      <c r="P104" s="58"/>
      <c r="Q104" s="58"/>
      <c r="R104" s="88"/>
      <c r="S104" s="58"/>
      <c r="T104" s="58"/>
      <c r="U104" s="58"/>
      <c r="V104" s="58"/>
    </row>
    <row r="105" spans="1:22" x14ac:dyDescent="0.3">
      <c r="A105" s="80"/>
      <c r="B105" s="95" t="s">
        <v>9</v>
      </c>
      <c r="C105" s="96">
        <v>118</v>
      </c>
      <c r="D105" s="96">
        <v>129</v>
      </c>
      <c r="E105" s="94">
        <f t="shared" si="10"/>
        <v>9.3220338983050849E-2</v>
      </c>
      <c r="F105" s="1"/>
      <c r="G105" s="58"/>
      <c r="H105" s="58"/>
      <c r="I105" s="86"/>
      <c r="J105" s="86"/>
      <c r="K105" s="86"/>
      <c r="L105" s="87"/>
      <c r="M105" s="87"/>
      <c r="N105" s="57"/>
      <c r="O105" s="58"/>
      <c r="P105" s="58"/>
      <c r="Q105" s="58"/>
      <c r="R105" s="88"/>
      <c r="S105" s="58"/>
      <c r="T105" s="58"/>
      <c r="U105" s="58"/>
      <c r="V105" s="58"/>
    </row>
    <row r="106" spans="1:22" x14ac:dyDescent="0.3">
      <c r="A106" s="80"/>
      <c r="B106" s="95" t="s">
        <v>10</v>
      </c>
      <c r="C106" s="96">
        <v>149</v>
      </c>
      <c r="D106" s="96">
        <v>164</v>
      </c>
      <c r="E106" s="94">
        <f t="shared" si="10"/>
        <v>0.10067114093959731</v>
      </c>
      <c r="F106" s="1"/>
      <c r="G106" s="58"/>
      <c r="H106" s="58"/>
      <c r="I106" s="97"/>
      <c r="J106" s="98"/>
      <c r="K106" s="98"/>
      <c r="L106" s="98"/>
      <c r="M106" s="98"/>
      <c r="N106" s="57"/>
      <c r="O106" s="58"/>
      <c r="P106" s="58"/>
      <c r="Q106" s="99"/>
      <c r="R106" s="98"/>
      <c r="S106" s="99"/>
      <c r="T106" s="99"/>
      <c r="U106" s="99"/>
      <c r="V106" s="99"/>
    </row>
    <row r="107" spans="1:22" x14ac:dyDescent="0.3">
      <c r="A107" s="80"/>
      <c r="B107" s="95" t="s">
        <v>11</v>
      </c>
      <c r="C107" s="96">
        <v>123</v>
      </c>
      <c r="D107" s="96">
        <v>158</v>
      </c>
      <c r="E107" s="94">
        <f t="shared" si="10"/>
        <v>0.28455284552845528</v>
      </c>
      <c r="F107" s="1"/>
      <c r="G107" s="58"/>
      <c r="H107" s="58"/>
      <c r="I107" s="87"/>
      <c r="J107" s="87"/>
      <c r="K107" s="87"/>
      <c r="L107" s="100"/>
      <c r="M107" s="101"/>
      <c r="N107" s="57"/>
      <c r="O107" s="58"/>
      <c r="P107" s="58"/>
      <c r="Q107" s="101"/>
      <c r="R107" s="101"/>
      <c r="S107" s="101"/>
      <c r="T107" s="101"/>
      <c r="U107" s="101"/>
      <c r="V107" s="101"/>
    </row>
    <row r="108" spans="1:22" x14ac:dyDescent="0.3">
      <c r="A108" s="80"/>
      <c r="B108" s="95" t="s">
        <v>12</v>
      </c>
      <c r="C108" s="96">
        <v>154</v>
      </c>
      <c r="D108" s="96">
        <v>160</v>
      </c>
      <c r="E108" s="94">
        <f>+(D108-C108)/C108</f>
        <v>3.896103896103896E-2</v>
      </c>
      <c r="F108" s="1"/>
      <c r="G108" s="58"/>
      <c r="H108" s="58"/>
      <c r="I108" s="80"/>
      <c r="J108" s="80"/>
      <c r="K108" s="80"/>
      <c r="L108" s="80"/>
      <c r="M108" s="80"/>
      <c r="N108" s="57"/>
      <c r="O108" s="58"/>
      <c r="P108" s="58"/>
      <c r="Q108" s="80"/>
      <c r="R108" s="80"/>
      <c r="S108" s="80"/>
      <c r="T108" s="80"/>
      <c r="U108" s="2"/>
    </row>
    <row r="109" spans="1:22" ht="19.5" x14ac:dyDescent="0.3">
      <c r="A109" s="80"/>
      <c r="B109" s="95" t="s">
        <v>13</v>
      </c>
      <c r="C109" s="96">
        <v>140</v>
      </c>
      <c r="D109" s="96">
        <v>118</v>
      </c>
      <c r="E109" s="94">
        <f>+(D109-C109)/C109</f>
        <v>-0.15714285714285714</v>
      </c>
      <c r="F109" s="1"/>
      <c r="G109" s="58"/>
      <c r="H109" s="58"/>
      <c r="I109" s="102"/>
      <c r="J109" s="103"/>
      <c r="K109" s="103"/>
      <c r="L109" s="103"/>
      <c r="M109" s="48"/>
      <c r="N109" s="57"/>
      <c r="O109" s="58"/>
      <c r="P109" s="58"/>
      <c r="Q109" s="48"/>
      <c r="R109" s="48"/>
      <c r="S109" s="104"/>
      <c r="T109" s="104"/>
      <c r="U109" s="104"/>
      <c r="V109" s="104"/>
    </row>
    <row r="110" spans="1:22" ht="15" customHeight="1" x14ac:dyDescent="0.3">
      <c r="A110" s="80"/>
      <c r="B110" s="95" t="s">
        <v>14</v>
      </c>
      <c r="C110" s="96">
        <v>148</v>
      </c>
      <c r="D110" s="96">
        <v>145</v>
      </c>
      <c r="E110" s="94">
        <f t="shared" si="10"/>
        <v>-2.0270270270270271E-2</v>
      </c>
      <c r="F110" s="1"/>
      <c r="G110" s="61"/>
      <c r="H110" s="61"/>
      <c r="I110" s="80"/>
      <c r="J110" s="105"/>
      <c r="K110" s="105"/>
      <c r="L110" s="89"/>
      <c r="M110" s="80"/>
      <c r="N110" s="60"/>
      <c r="O110" s="61"/>
      <c r="P110" s="61"/>
      <c r="Q110" s="80"/>
      <c r="R110" s="80"/>
      <c r="S110" s="80"/>
      <c r="T110" s="80"/>
      <c r="U110" s="2"/>
    </row>
    <row r="111" spans="1:22" ht="15.75" customHeight="1" x14ac:dyDescent="0.3">
      <c r="A111" s="80"/>
      <c r="B111" s="95" t="s">
        <v>15</v>
      </c>
      <c r="C111" s="96">
        <v>175</v>
      </c>
      <c r="D111" s="96">
        <v>138</v>
      </c>
      <c r="E111" s="94">
        <f t="shared" si="10"/>
        <v>-0.21142857142857144</v>
      </c>
      <c r="F111" s="1"/>
      <c r="G111" s="106"/>
      <c r="H111" s="106"/>
      <c r="I111" s="80"/>
      <c r="J111" s="80"/>
      <c r="K111" s="80"/>
      <c r="L111" s="89"/>
      <c r="M111" s="107"/>
      <c r="N111" s="108"/>
      <c r="O111" s="106"/>
      <c r="P111" s="106"/>
      <c r="Q111" s="80"/>
      <c r="R111" s="80"/>
      <c r="S111" s="80"/>
      <c r="T111" s="80"/>
      <c r="U111" s="2"/>
    </row>
    <row r="112" spans="1:22" ht="15" hidden="1" customHeight="1" x14ac:dyDescent="0.3">
      <c r="A112" s="80"/>
      <c r="B112" s="109" t="s">
        <v>16</v>
      </c>
      <c r="C112" s="110">
        <v>105</v>
      </c>
      <c r="D112" s="110">
        <v>0</v>
      </c>
      <c r="E112" s="94">
        <f t="shared" si="10"/>
        <v>-1</v>
      </c>
      <c r="F112" s="1"/>
      <c r="G112" s="80"/>
      <c r="H112" s="89"/>
      <c r="I112" s="80"/>
      <c r="J112" s="80"/>
      <c r="K112" s="80"/>
      <c r="L112" s="111"/>
      <c r="M112" s="112"/>
      <c r="N112" s="80"/>
      <c r="O112" s="80"/>
      <c r="P112" s="80"/>
      <c r="Q112" s="80"/>
      <c r="R112" s="80"/>
      <c r="S112" s="80"/>
      <c r="T112" s="80"/>
      <c r="U112" s="2"/>
    </row>
    <row r="113" spans="1:21" ht="15" customHeight="1" x14ac:dyDescent="0.3">
      <c r="A113" s="80"/>
      <c r="B113" s="33" t="s">
        <v>17</v>
      </c>
      <c r="C113" s="34">
        <f>+SUM(C101:C110)</f>
        <v>1252</v>
      </c>
      <c r="D113" s="34">
        <f>+SUM(D101:D111)</f>
        <v>1511</v>
      </c>
      <c r="E113" s="113">
        <f>+(D113-(SUM(C101:C111)))/SUM(C101:C111)</f>
        <v>5.8864751226348981E-2</v>
      </c>
      <c r="F113" s="1"/>
      <c r="G113" s="80"/>
      <c r="H113" s="89"/>
      <c r="I113" s="80"/>
      <c r="J113" s="80"/>
      <c r="K113" s="80"/>
      <c r="L113" s="114"/>
      <c r="M113" s="86"/>
      <c r="N113" s="86"/>
      <c r="O113" s="86"/>
      <c r="P113" s="80"/>
      <c r="Q113" s="80"/>
      <c r="R113" s="80"/>
      <c r="S113" s="80"/>
      <c r="T113" s="80"/>
      <c r="U113" s="2"/>
    </row>
    <row r="114" spans="1:21" s="2" customFormat="1" ht="15" customHeight="1" x14ac:dyDescent="0.3">
      <c r="A114" s="80"/>
      <c r="B114" s="3"/>
      <c r="C114" s="115"/>
      <c r="D114" s="115"/>
      <c r="E114" s="116"/>
      <c r="F114" s="116"/>
      <c r="G114" s="80"/>
      <c r="H114" s="84"/>
      <c r="I114" s="80"/>
      <c r="J114" s="80"/>
      <c r="K114" s="80"/>
      <c r="L114" s="50"/>
      <c r="M114" s="50"/>
      <c r="N114" s="80"/>
      <c r="O114" s="80"/>
      <c r="P114" s="80"/>
      <c r="Q114" s="80"/>
      <c r="R114" s="80"/>
      <c r="S114" s="80"/>
      <c r="T114" s="80"/>
    </row>
    <row r="115" spans="1:21" s="2" customFormat="1" x14ac:dyDescent="0.3">
      <c r="A115" s="80"/>
      <c r="B115" s="117" t="s">
        <v>115</v>
      </c>
      <c r="C115" s="1"/>
      <c r="D115" s="1"/>
      <c r="E115" s="1"/>
      <c r="F115" s="1"/>
      <c r="G115" s="80"/>
      <c r="H115" s="84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</row>
    <row r="116" spans="1:21" s="2" customFormat="1" x14ac:dyDescent="0.3">
      <c r="A116" s="80"/>
      <c r="B116" s="117" t="s">
        <v>22</v>
      </c>
      <c r="C116" s="1"/>
      <c r="D116" s="1"/>
      <c r="E116" s="1"/>
      <c r="F116" s="1"/>
      <c r="G116" s="80"/>
      <c r="H116" s="57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</row>
    <row r="117" spans="1:21" s="2" customFormat="1" x14ac:dyDescent="0.3">
      <c r="A117" s="1"/>
      <c r="B117" s="1"/>
      <c r="C117" s="1"/>
      <c r="D117" s="1"/>
      <c r="E117" s="1"/>
      <c r="F117" s="1"/>
      <c r="G117" s="1"/>
      <c r="U117" s="3"/>
    </row>
    <row r="118" spans="1:21" s="2" customFormat="1" x14ac:dyDescent="0.3">
      <c r="A118" s="1"/>
      <c r="B118" s="1"/>
      <c r="C118" s="1"/>
      <c r="D118" s="1"/>
      <c r="E118" s="1"/>
      <c r="F118" s="1"/>
      <c r="G118" s="1"/>
      <c r="U118" s="3"/>
    </row>
    <row r="119" spans="1:21" s="2" customFormat="1" x14ac:dyDescent="0.3">
      <c r="A119" s="1"/>
      <c r="B119" s="1"/>
      <c r="C119" s="1"/>
      <c r="D119" s="1"/>
      <c r="E119" s="1"/>
      <c r="F119" s="1"/>
      <c r="G119" s="1"/>
      <c r="U119" s="3"/>
    </row>
    <row r="120" spans="1:21" s="2" customFormat="1" x14ac:dyDescent="0.3">
      <c r="A120" s="1"/>
      <c r="B120" s="1"/>
      <c r="C120" s="1"/>
      <c r="D120" s="1"/>
      <c r="E120" s="1"/>
      <c r="F120" s="1"/>
      <c r="G120" s="1"/>
      <c r="U120" s="3"/>
    </row>
    <row r="121" spans="1:21" s="2" customFormat="1" x14ac:dyDescent="0.3">
      <c r="A121" s="1"/>
      <c r="B121" s="1"/>
      <c r="C121" s="1"/>
      <c r="D121" s="1"/>
      <c r="E121" s="1"/>
      <c r="F121" s="1"/>
      <c r="G121" s="1"/>
      <c r="U121" s="3"/>
    </row>
    <row r="122" spans="1:21" s="2" customFormat="1" x14ac:dyDescent="0.3">
      <c r="A122" s="1"/>
      <c r="B122" s="1"/>
      <c r="C122" s="1"/>
      <c r="D122" s="1"/>
      <c r="E122" s="1"/>
      <c r="F122" s="1"/>
      <c r="G122" s="1"/>
      <c r="U122" s="3"/>
    </row>
    <row r="123" spans="1:21" s="2" customFormat="1" x14ac:dyDescent="0.3">
      <c r="A123" s="1"/>
      <c r="B123" s="1"/>
      <c r="C123" s="1"/>
      <c r="D123" s="1"/>
      <c r="E123" s="1"/>
      <c r="F123" s="1"/>
      <c r="G123" s="1"/>
      <c r="U123" s="3"/>
    </row>
    <row r="124" spans="1:21" s="2" customFormat="1" x14ac:dyDescent="0.3">
      <c r="A124" s="1"/>
      <c r="B124" s="1"/>
      <c r="C124" s="1"/>
      <c r="D124" s="1"/>
      <c r="E124" s="1"/>
      <c r="F124" s="1"/>
      <c r="G124" s="1"/>
      <c r="U124" s="3"/>
    </row>
    <row r="125" spans="1:21" s="2" customFormat="1" x14ac:dyDescent="0.3">
      <c r="A125" s="1"/>
      <c r="B125" s="1"/>
      <c r="C125" s="1"/>
      <c r="D125" s="1"/>
      <c r="E125" s="1"/>
      <c r="F125" s="1"/>
      <c r="G125" s="1"/>
      <c r="U125" s="3"/>
    </row>
  </sheetData>
  <mergeCells count="8">
    <mergeCell ref="B96:H96"/>
    <mergeCell ref="N96:P96"/>
    <mergeCell ref="A34:A35"/>
    <mergeCell ref="B34:B35"/>
    <mergeCell ref="C34:D34"/>
    <mergeCell ref="E34:F34"/>
    <mergeCell ref="G34:H34"/>
    <mergeCell ref="A50:V5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AB102"/>
  <sheetViews>
    <sheetView view="pageBreakPreview" zoomScale="50" zoomScaleNormal="80" zoomScaleSheetLayoutView="50" workbookViewId="0">
      <selection activeCell="Q57" sqref="Q57"/>
    </sheetView>
  </sheetViews>
  <sheetFormatPr baseColWidth="10" defaultColWidth="11.42578125" defaultRowHeight="16.5" x14ac:dyDescent="0.3"/>
  <cols>
    <col min="1" max="1" width="11.85546875" style="122" customWidth="1"/>
    <col min="2" max="3" width="13.7109375" style="122" customWidth="1"/>
    <col min="4" max="6" width="10.7109375" style="122" customWidth="1"/>
    <col min="7" max="8" width="11.7109375" style="122" customWidth="1"/>
    <col min="9" max="10" width="12.7109375" style="122" customWidth="1"/>
    <col min="11" max="11" width="10.7109375" style="122" customWidth="1"/>
    <col min="12" max="12" width="14.42578125" style="122" customWidth="1"/>
    <col min="13" max="13" width="10.7109375" style="122" customWidth="1"/>
    <col min="14" max="14" width="13" style="122" customWidth="1"/>
    <col min="15" max="15" width="12.140625" style="122" customWidth="1"/>
    <col min="16" max="16" width="11.7109375" style="122" customWidth="1"/>
    <col min="17" max="18" width="10.7109375" style="122" customWidth="1"/>
    <col min="19" max="19" width="2.85546875" style="122" customWidth="1"/>
    <col min="20" max="20" width="2.42578125" style="122" customWidth="1"/>
    <col min="21" max="28" width="10.7109375" style="122" customWidth="1"/>
    <col min="29" max="16384" width="11.42578125" style="122"/>
  </cols>
  <sheetData>
    <row r="5" spans="1:28" s="121" customFormat="1" ht="26.25" customHeight="1" x14ac:dyDescent="0.35">
      <c r="A5" s="118" t="s">
        <v>6</v>
      </c>
      <c r="B5" s="119"/>
      <c r="C5" s="119"/>
      <c r="D5" s="119"/>
      <c r="E5" s="119"/>
      <c r="F5" s="119"/>
      <c r="G5" s="119"/>
      <c r="H5" s="119"/>
      <c r="I5" s="119"/>
      <c r="J5" s="120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spans="1:28" ht="7.5" customHeight="1" x14ac:dyDescent="0.3"/>
    <row r="7" spans="1:28" ht="7.5" customHeight="1" x14ac:dyDescent="0.3">
      <c r="A7" s="247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</row>
    <row r="8" spans="1:28" ht="27.75" customHeight="1" x14ac:dyDescent="0.3">
      <c r="A8" s="249" t="s">
        <v>116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</row>
    <row r="9" spans="1:28" ht="23.25" customHeight="1" x14ac:dyDescent="0.3">
      <c r="A9" s="251" t="s">
        <v>169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</row>
    <row r="10" spans="1:28" s="126" customFormat="1" ht="7.5" customHeight="1" x14ac:dyDescent="0.3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125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spans="1:28" s="126" customFormat="1" ht="8.25" customHeight="1" x14ac:dyDescent="0.3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</row>
    <row r="12" spans="1:28" s="126" customFormat="1" ht="23.25" customHeight="1" thickBot="1" x14ac:dyDescent="0.35">
      <c r="A12" s="127" t="s">
        <v>117</v>
      </c>
      <c r="B12" s="128"/>
      <c r="C12" s="128"/>
      <c r="D12" s="128"/>
      <c r="E12" s="128"/>
      <c r="F12" s="128"/>
      <c r="G12" s="129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1"/>
      <c r="U12" s="127" t="s">
        <v>118</v>
      </c>
      <c r="V12" s="132"/>
      <c r="W12" s="132"/>
      <c r="X12" s="132"/>
      <c r="Y12" s="132"/>
      <c r="Z12" s="132"/>
      <c r="AA12" s="132"/>
      <c r="AB12" s="122"/>
    </row>
    <row r="13" spans="1:28" s="126" customFormat="1" ht="12.75" customHeight="1" x14ac:dyDescent="0.3">
      <c r="A13" s="122"/>
      <c r="B13" s="122"/>
      <c r="C13" s="122"/>
      <c r="D13" s="122"/>
      <c r="E13" s="122"/>
      <c r="F13" s="122"/>
      <c r="G13" s="133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4"/>
      <c r="V13" s="122"/>
      <c r="W13" s="122"/>
      <c r="X13" s="122"/>
      <c r="Y13" s="122"/>
      <c r="Z13" s="122"/>
      <c r="AA13" s="122"/>
      <c r="AB13" s="122"/>
    </row>
    <row r="14" spans="1:28" s="126" customFormat="1" ht="42" customHeight="1" x14ac:dyDescent="0.3">
      <c r="A14" s="243" t="s">
        <v>53</v>
      </c>
      <c r="B14" s="254" t="s">
        <v>119</v>
      </c>
      <c r="C14" s="255"/>
      <c r="D14" s="239" t="s">
        <v>34</v>
      </c>
      <c r="E14" s="239" t="s">
        <v>35</v>
      </c>
      <c r="F14" s="239" t="s">
        <v>36</v>
      </c>
      <c r="G14" s="239" t="s">
        <v>37</v>
      </c>
      <c r="H14" s="239" t="s">
        <v>38</v>
      </c>
      <c r="I14" s="239" t="s">
        <v>39</v>
      </c>
      <c r="J14" s="239" t="s">
        <v>40</v>
      </c>
      <c r="K14" s="239" t="s">
        <v>41</v>
      </c>
      <c r="L14" s="239" t="s">
        <v>42</v>
      </c>
      <c r="M14" s="239" t="s">
        <v>43</v>
      </c>
      <c r="N14" s="239" t="s">
        <v>44</v>
      </c>
      <c r="O14" s="239" t="s">
        <v>45</v>
      </c>
      <c r="P14" s="239" t="s">
        <v>17</v>
      </c>
      <c r="Q14" s="241" t="s">
        <v>23</v>
      </c>
      <c r="R14" s="122"/>
      <c r="S14" s="135"/>
      <c r="T14" s="135"/>
      <c r="U14" s="243" t="s">
        <v>26</v>
      </c>
      <c r="V14" s="239"/>
      <c r="W14" s="239"/>
      <c r="X14" s="239" t="s">
        <v>120</v>
      </c>
      <c r="Y14" s="239"/>
      <c r="Z14" s="239" t="s">
        <v>23</v>
      </c>
      <c r="AA14" s="245"/>
      <c r="AB14" s="135"/>
    </row>
    <row r="15" spans="1:28" s="126" customFormat="1" ht="23.25" customHeight="1" x14ac:dyDescent="0.3">
      <c r="A15" s="253"/>
      <c r="B15" s="256"/>
      <c r="C15" s="257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2"/>
      <c r="R15" s="122"/>
      <c r="S15" s="135"/>
      <c r="T15" s="135"/>
      <c r="U15" s="244"/>
      <c r="V15" s="240"/>
      <c r="W15" s="240"/>
      <c r="X15" s="240"/>
      <c r="Y15" s="240"/>
      <c r="Z15" s="240"/>
      <c r="AA15" s="246"/>
      <c r="AB15" s="135"/>
    </row>
    <row r="16" spans="1:28" s="126" customFormat="1" ht="23.25" customHeight="1" x14ac:dyDescent="0.3">
      <c r="A16" s="136">
        <v>1</v>
      </c>
      <c r="B16" s="226" t="s">
        <v>121</v>
      </c>
      <c r="C16" s="227"/>
      <c r="D16" s="137">
        <v>0</v>
      </c>
      <c r="E16" s="137">
        <v>130</v>
      </c>
      <c r="F16" s="137">
        <v>243</v>
      </c>
      <c r="G16" s="137">
        <v>250</v>
      </c>
      <c r="H16" s="137">
        <v>537</v>
      </c>
      <c r="I16" s="137">
        <v>444</v>
      </c>
      <c r="J16" s="137">
        <v>797</v>
      </c>
      <c r="K16" s="137">
        <v>1137</v>
      </c>
      <c r="L16" s="137">
        <v>880</v>
      </c>
      <c r="M16" s="137">
        <v>820</v>
      </c>
      <c r="N16" s="137">
        <v>731</v>
      </c>
      <c r="O16" s="137"/>
      <c r="P16" s="137">
        <f>+SUM(D16:O16)</f>
        <v>5969</v>
      </c>
      <c r="Q16" s="138">
        <f t="shared" ref="Q16:Q44" si="0">+P16/$P$57</f>
        <v>6.1480939775665128E-2</v>
      </c>
      <c r="R16" s="122"/>
      <c r="S16" s="139"/>
      <c r="T16" s="140"/>
      <c r="U16" s="141" t="s">
        <v>49</v>
      </c>
      <c r="V16" s="142"/>
      <c r="W16" s="143" t="s">
        <v>56</v>
      </c>
      <c r="X16" s="144">
        <v>1503</v>
      </c>
      <c r="Y16" s="144"/>
      <c r="Z16" s="237">
        <f t="shared" ref="Z16:Z23" si="1">+X16/$X$24</f>
        <v>1.5480960375745466E-2</v>
      </c>
      <c r="AA16" s="238"/>
      <c r="AB16" s="145"/>
    </row>
    <row r="17" spans="1:28" s="126" customFormat="1" ht="23.25" customHeight="1" x14ac:dyDescent="0.3">
      <c r="A17" s="136">
        <v>2</v>
      </c>
      <c r="B17" s="226" t="s">
        <v>122</v>
      </c>
      <c r="C17" s="227"/>
      <c r="D17" s="137">
        <v>97</v>
      </c>
      <c r="E17" s="137">
        <v>132</v>
      </c>
      <c r="F17" s="137">
        <v>50</v>
      </c>
      <c r="G17" s="137">
        <v>279</v>
      </c>
      <c r="H17" s="137">
        <v>504</v>
      </c>
      <c r="I17" s="137">
        <v>446</v>
      </c>
      <c r="J17" s="137">
        <v>426</v>
      </c>
      <c r="K17" s="137">
        <v>170</v>
      </c>
      <c r="L17" s="137">
        <v>0</v>
      </c>
      <c r="M17" s="137">
        <v>752</v>
      </c>
      <c r="N17" s="137">
        <v>549</v>
      </c>
      <c r="O17" s="137"/>
      <c r="P17" s="137">
        <f t="shared" ref="P17:P44" si="2">+SUM(D17:O17)</f>
        <v>3405</v>
      </c>
      <c r="Q17" s="138">
        <f t="shared" si="0"/>
        <v>3.5071636779383443E-2</v>
      </c>
      <c r="R17" s="122"/>
      <c r="S17" s="139"/>
      <c r="T17" s="140"/>
      <c r="U17" s="146" t="s">
        <v>50</v>
      </c>
      <c r="V17" s="147"/>
      <c r="W17" s="148" t="s">
        <v>57</v>
      </c>
      <c r="X17" s="149">
        <v>15854</v>
      </c>
      <c r="Y17" s="149"/>
      <c r="Z17" s="233">
        <f t="shared" si="1"/>
        <v>0.16329683685766375</v>
      </c>
      <c r="AA17" s="234"/>
      <c r="AB17" s="145"/>
    </row>
    <row r="18" spans="1:28" s="126" customFormat="1" ht="23.25" customHeight="1" x14ac:dyDescent="0.3">
      <c r="A18" s="136">
        <v>3</v>
      </c>
      <c r="B18" s="226" t="s">
        <v>123</v>
      </c>
      <c r="C18" s="227"/>
      <c r="D18" s="137">
        <v>16</v>
      </c>
      <c r="E18" s="137">
        <v>7</v>
      </c>
      <c r="F18" s="137">
        <v>88</v>
      </c>
      <c r="G18" s="137">
        <v>172</v>
      </c>
      <c r="H18" s="137">
        <v>350</v>
      </c>
      <c r="I18" s="137">
        <v>283</v>
      </c>
      <c r="J18" s="137">
        <v>177</v>
      </c>
      <c r="K18" s="137">
        <v>450</v>
      </c>
      <c r="L18" s="137">
        <v>363</v>
      </c>
      <c r="M18" s="137">
        <v>331</v>
      </c>
      <c r="N18" s="137">
        <v>385</v>
      </c>
      <c r="O18" s="137"/>
      <c r="P18" s="137">
        <f t="shared" si="2"/>
        <v>2622</v>
      </c>
      <c r="Q18" s="138">
        <f t="shared" si="0"/>
        <v>2.7006705326150772E-2</v>
      </c>
      <c r="R18" s="122"/>
      <c r="S18" s="139"/>
      <c r="T18" s="140"/>
      <c r="U18" s="150" t="s">
        <v>18</v>
      </c>
      <c r="V18" s="151"/>
      <c r="W18" s="152" t="s">
        <v>58</v>
      </c>
      <c r="X18" s="153">
        <v>11347</v>
      </c>
      <c r="Y18" s="153"/>
      <c r="Z18" s="231">
        <f t="shared" si="1"/>
        <v>0.11687455581076767</v>
      </c>
      <c r="AA18" s="232"/>
      <c r="AB18" s="145"/>
    </row>
    <row r="19" spans="1:28" s="126" customFormat="1" ht="23.25" customHeight="1" x14ac:dyDescent="0.3">
      <c r="A19" s="136">
        <v>4</v>
      </c>
      <c r="B19" s="226" t="s">
        <v>124</v>
      </c>
      <c r="C19" s="227"/>
      <c r="D19" s="137">
        <v>85</v>
      </c>
      <c r="E19" s="137">
        <v>231</v>
      </c>
      <c r="F19" s="137">
        <v>246</v>
      </c>
      <c r="G19" s="137">
        <v>292</v>
      </c>
      <c r="H19" s="137">
        <v>573</v>
      </c>
      <c r="I19" s="137">
        <v>524</v>
      </c>
      <c r="J19" s="137">
        <v>1135</v>
      </c>
      <c r="K19" s="137">
        <v>964</v>
      </c>
      <c r="L19" s="137">
        <v>451</v>
      </c>
      <c r="M19" s="137">
        <v>690</v>
      </c>
      <c r="N19" s="137">
        <v>743</v>
      </c>
      <c r="O19" s="137"/>
      <c r="P19" s="137">
        <f t="shared" si="2"/>
        <v>5934</v>
      </c>
      <c r="Q19" s="138">
        <f t="shared" si="0"/>
        <v>6.1120438369709644E-2</v>
      </c>
      <c r="R19" s="122"/>
      <c r="S19" s="139"/>
      <c r="T19" s="140"/>
      <c r="U19" s="146" t="s">
        <v>59</v>
      </c>
      <c r="V19" s="147"/>
      <c r="W19" s="148" t="s">
        <v>60</v>
      </c>
      <c r="X19" s="149">
        <v>8116</v>
      </c>
      <c r="Y19" s="149"/>
      <c r="Z19" s="233">
        <f t="shared" si="1"/>
        <v>8.3595126020991478E-2</v>
      </c>
      <c r="AA19" s="234"/>
      <c r="AB19" s="145"/>
    </row>
    <row r="20" spans="1:28" s="126" customFormat="1" ht="23.25" customHeight="1" x14ac:dyDescent="0.3">
      <c r="A20" s="136">
        <v>5</v>
      </c>
      <c r="B20" s="226" t="s">
        <v>125</v>
      </c>
      <c r="C20" s="227"/>
      <c r="D20" s="137">
        <v>91</v>
      </c>
      <c r="E20" s="137">
        <v>129</v>
      </c>
      <c r="F20" s="137">
        <v>207</v>
      </c>
      <c r="G20" s="137">
        <v>313</v>
      </c>
      <c r="H20" s="137">
        <v>209</v>
      </c>
      <c r="I20" s="137">
        <v>244</v>
      </c>
      <c r="J20" s="137">
        <v>186</v>
      </c>
      <c r="K20" s="137">
        <v>355</v>
      </c>
      <c r="L20" s="137">
        <v>259</v>
      </c>
      <c r="M20" s="137">
        <v>590</v>
      </c>
      <c r="N20" s="137">
        <v>290</v>
      </c>
      <c r="O20" s="137"/>
      <c r="P20" s="137">
        <f t="shared" si="2"/>
        <v>2873</v>
      </c>
      <c r="Q20" s="138">
        <f t="shared" si="0"/>
        <v>2.9592015408860094E-2</v>
      </c>
      <c r="R20" s="122"/>
      <c r="S20" s="139"/>
      <c r="T20" s="140"/>
      <c r="U20" s="150" t="s">
        <v>51</v>
      </c>
      <c r="V20" s="151"/>
      <c r="W20" s="152" t="s">
        <v>61</v>
      </c>
      <c r="X20" s="153">
        <v>13981</v>
      </c>
      <c r="Y20" s="153"/>
      <c r="Z20" s="231">
        <f t="shared" si="1"/>
        <v>0.14400486161896031</v>
      </c>
      <c r="AA20" s="232"/>
      <c r="AB20" s="145"/>
    </row>
    <row r="21" spans="1:28" s="126" customFormat="1" ht="23.25" customHeight="1" x14ac:dyDescent="0.3">
      <c r="A21" s="136">
        <v>6</v>
      </c>
      <c r="B21" s="226" t="s">
        <v>126</v>
      </c>
      <c r="C21" s="227"/>
      <c r="D21" s="137">
        <v>44</v>
      </c>
      <c r="E21" s="137">
        <v>18</v>
      </c>
      <c r="F21" s="137">
        <v>171</v>
      </c>
      <c r="G21" s="137">
        <v>72</v>
      </c>
      <c r="H21" s="137">
        <v>154</v>
      </c>
      <c r="I21" s="137">
        <v>227</v>
      </c>
      <c r="J21" s="137">
        <v>137</v>
      </c>
      <c r="K21" s="137">
        <v>66</v>
      </c>
      <c r="L21" s="137">
        <v>128</v>
      </c>
      <c r="M21" s="137">
        <v>212</v>
      </c>
      <c r="N21" s="137">
        <v>148</v>
      </c>
      <c r="O21" s="137"/>
      <c r="P21" s="137">
        <f t="shared" si="2"/>
        <v>1377</v>
      </c>
      <c r="Q21" s="138">
        <f t="shared" si="0"/>
        <v>1.4183155314305727E-2</v>
      </c>
      <c r="R21" s="122"/>
      <c r="S21" s="139"/>
      <c r="T21" s="140"/>
      <c r="U21" s="146" t="s">
        <v>52</v>
      </c>
      <c r="V21" s="147"/>
      <c r="W21" s="148" t="s">
        <v>62</v>
      </c>
      <c r="X21" s="149">
        <v>40847</v>
      </c>
      <c r="Y21" s="149"/>
      <c r="Z21" s="233">
        <f t="shared" si="1"/>
        <v>0.42072574083038922</v>
      </c>
      <c r="AA21" s="234"/>
      <c r="AB21" s="145"/>
    </row>
    <row r="22" spans="1:28" s="126" customFormat="1" ht="23.25" customHeight="1" x14ac:dyDescent="0.3">
      <c r="A22" s="136">
        <v>7</v>
      </c>
      <c r="B22" s="226" t="s">
        <v>127</v>
      </c>
      <c r="C22" s="227"/>
      <c r="D22" s="137">
        <v>78</v>
      </c>
      <c r="E22" s="137">
        <v>134</v>
      </c>
      <c r="F22" s="137">
        <v>426</v>
      </c>
      <c r="G22" s="137">
        <v>435</v>
      </c>
      <c r="H22" s="137">
        <v>239</v>
      </c>
      <c r="I22" s="137">
        <v>303</v>
      </c>
      <c r="J22" s="137">
        <v>474</v>
      </c>
      <c r="K22" s="137">
        <v>521</v>
      </c>
      <c r="L22" s="137">
        <v>311</v>
      </c>
      <c r="M22" s="137">
        <v>206</v>
      </c>
      <c r="N22" s="137">
        <v>237</v>
      </c>
      <c r="O22" s="137"/>
      <c r="P22" s="137">
        <f t="shared" si="2"/>
        <v>3364</v>
      </c>
      <c r="Q22" s="138">
        <f t="shared" si="0"/>
        <v>3.4649335132407019E-2</v>
      </c>
      <c r="R22" s="122"/>
      <c r="S22" s="139"/>
      <c r="T22" s="140"/>
      <c r="U22" s="150" t="s">
        <v>63</v>
      </c>
      <c r="V22" s="151"/>
      <c r="W22" s="152" t="s">
        <v>64</v>
      </c>
      <c r="X22" s="153">
        <v>5182</v>
      </c>
      <c r="Y22" s="153"/>
      <c r="Z22" s="231">
        <f t="shared" si="1"/>
        <v>5.337480816175183E-2</v>
      </c>
      <c r="AA22" s="232"/>
      <c r="AB22" s="145"/>
    </row>
    <row r="23" spans="1:28" s="126" customFormat="1" ht="23.25" customHeight="1" x14ac:dyDescent="0.3">
      <c r="A23" s="136">
        <v>8</v>
      </c>
      <c r="B23" s="226" t="s">
        <v>128</v>
      </c>
      <c r="C23" s="227"/>
      <c r="D23" s="137">
        <v>127</v>
      </c>
      <c r="E23" s="137">
        <v>36</v>
      </c>
      <c r="F23" s="137">
        <v>254</v>
      </c>
      <c r="G23" s="137">
        <v>142</v>
      </c>
      <c r="H23" s="137">
        <v>272</v>
      </c>
      <c r="I23" s="137">
        <v>129</v>
      </c>
      <c r="J23" s="137">
        <v>141</v>
      </c>
      <c r="K23" s="137">
        <v>254</v>
      </c>
      <c r="L23" s="137">
        <v>226</v>
      </c>
      <c r="M23" s="137">
        <v>241</v>
      </c>
      <c r="N23" s="137">
        <v>259</v>
      </c>
      <c r="O23" s="137"/>
      <c r="P23" s="137">
        <f t="shared" si="2"/>
        <v>2081</v>
      </c>
      <c r="Q23" s="138">
        <f t="shared" si="0"/>
        <v>2.1434383594096017E-2</v>
      </c>
      <c r="R23" s="122"/>
      <c r="S23" s="139"/>
      <c r="T23" s="140"/>
      <c r="U23" s="146" t="s">
        <v>48</v>
      </c>
      <c r="V23" s="147"/>
      <c r="W23" s="148"/>
      <c r="X23" s="149">
        <v>257</v>
      </c>
      <c r="Y23" s="149"/>
      <c r="Z23" s="233">
        <f t="shared" si="1"/>
        <v>2.6471103237302625E-3</v>
      </c>
      <c r="AA23" s="234"/>
      <c r="AB23" s="145"/>
    </row>
    <row r="24" spans="1:28" s="126" customFormat="1" ht="23.25" customHeight="1" x14ac:dyDescent="0.3">
      <c r="A24" s="136">
        <v>9</v>
      </c>
      <c r="B24" s="226" t="s">
        <v>129</v>
      </c>
      <c r="C24" s="227"/>
      <c r="D24" s="137">
        <v>79</v>
      </c>
      <c r="E24" s="137">
        <v>199</v>
      </c>
      <c r="F24" s="137">
        <v>365</v>
      </c>
      <c r="G24" s="137">
        <v>300</v>
      </c>
      <c r="H24" s="137">
        <v>432</v>
      </c>
      <c r="I24" s="137">
        <v>482</v>
      </c>
      <c r="J24" s="137">
        <v>520</v>
      </c>
      <c r="K24" s="137">
        <v>465</v>
      </c>
      <c r="L24" s="137">
        <v>615</v>
      </c>
      <c r="M24" s="137">
        <v>700</v>
      </c>
      <c r="N24" s="137">
        <v>579</v>
      </c>
      <c r="O24" s="137"/>
      <c r="P24" s="137">
        <f t="shared" si="2"/>
        <v>4736</v>
      </c>
      <c r="Q24" s="138">
        <f t="shared" si="0"/>
        <v>4.8780990245861959E-2</v>
      </c>
      <c r="R24" s="122"/>
      <c r="S24" s="139"/>
      <c r="T24" s="140"/>
      <c r="U24" s="154" t="s">
        <v>17</v>
      </c>
      <c r="V24" s="155"/>
      <c r="W24" s="156"/>
      <c r="X24" s="157">
        <f>+SUM(X16:X23)</f>
        <v>97087</v>
      </c>
      <c r="Y24" s="157"/>
      <c r="Z24" s="235">
        <v>1</v>
      </c>
      <c r="AA24" s="236"/>
      <c r="AB24" s="145"/>
    </row>
    <row r="25" spans="1:28" s="126" customFormat="1" ht="23.25" customHeight="1" x14ac:dyDescent="0.3">
      <c r="A25" s="136">
        <v>10</v>
      </c>
      <c r="B25" s="226" t="s">
        <v>170</v>
      </c>
      <c r="C25" s="227"/>
      <c r="D25" s="137">
        <v>148</v>
      </c>
      <c r="E25" s="137">
        <v>217</v>
      </c>
      <c r="F25" s="137">
        <v>268</v>
      </c>
      <c r="G25" s="137">
        <v>220</v>
      </c>
      <c r="H25" s="137">
        <v>550</v>
      </c>
      <c r="I25" s="137">
        <v>229</v>
      </c>
      <c r="J25" s="137">
        <v>228</v>
      </c>
      <c r="K25" s="137">
        <v>445</v>
      </c>
      <c r="L25" s="137">
        <v>239</v>
      </c>
      <c r="M25" s="137">
        <v>290</v>
      </c>
      <c r="N25" s="137">
        <v>161</v>
      </c>
      <c r="O25" s="137"/>
      <c r="P25" s="137">
        <f t="shared" si="2"/>
        <v>2995</v>
      </c>
      <c r="Q25" s="138">
        <f t="shared" si="0"/>
        <v>3.0848620309619209E-2</v>
      </c>
      <c r="R25" s="122"/>
      <c r="S25" s="139"/>
      <c r="T25" s="140"/>
      <c r="U25" s="122"/>
      <c r="V25" s="122"/>
      <c r="W25" s="122"/>
      <c r="X25" s="122"/>
      <c r="Y25" s="122"/>
      <c r="Z25" s="122"/>
      <c r="AA25" s="122"/>
      <c r="AB25" s="145"/>
    </row>
    <row r="26" spans="1:28" s="126" customFormat="1" ht="23.25" customHeight="1" x14ac:dyDescent="0.3">
      <c r="A26" s="136">
        <v>11</v>
      </c>
      <c r="B26" s="226" t="s">
        <v>130</v>
      </c>
      <c r="C26" s="227"/>
      <c r="D26" s="137">
        <v>58</v>
      </c>
      <c r="E26" s="137">
        <v>28</v>
      </c>
      <c r="F26" s="137">
        <v>228</v>
      </c>
      <c r="G26" s="137">
        <v>116</v>
      </c>
      <c r="H26" s="137">
        <v>164</v>
      </c>
      <c r="I26" s="137">
        <v>339</v>
      </c>
      <c r="J26" s="137">
        <v>296</v>
      </c>
      <c r="K26" s="137">
        <v>141</v>
      </c>
      <c r="L26" s="137">
        <v>213</v>
      </c>
      <c r="M26" s="137">
        <v>264</v>
      </c>
      <c r="N26" s="137">
        <v>223</v>
      </c>
      <c r="O26" s="137"/>
      <c r="P26" s="137">
        <f t="shared" si="2"/>
        <v>2070</v>
      </c>
      <c r="Q26" s="138">
        <f t="shared" si="0"/>
        <v>2.1321083152224293E-2</v>
      </c>
      <c r="R26" s="122"/>
      <c r="S26" s="139"/>
      <c r="T26" s="140"/>
      <c r="U26" s="122"/>
      <c r="V26" s="122"/>
      <c r="W26" s="122"/>
      <c r="X26" s="122"/>
      <c r="Y26" s="122"/>
      <c r="Z26" s="122"/>
      <c r="AA26" s="122"/>
      <c r="AB26" s="145"/>
    </row>
    <row r="27" spans="1:28" s="126" customFormat="1" ht="23.25" customHeight="1" x14ac:dyDescent="0.3">
      <c r="A27" s="136">
        <v>12</v>
      </c>
      <c r="B27" s="226" t="s">
        <v>131</v>
      </c>
      <c r="C27" s="227"/>
      <c r="D27" s="137">
        <v>58</v>
      </c>
      <c r="E27" s="137">
        <v>56</v>
      </c>
      <c r="F27" s="137">
        <v>241</v>
      </c>
      <c r="G27" s="137">
        <v>144</v>
      </c>
      <c r="H27" s="137">
        <v>149</v>
      </c>
      <c r="I27" s="137">
        <v>127</v>
      </c>
      <c r="J27" s="137">
        <v>155</v>
      </c>
      <c r="K27" s="137">
        <v>182</v>
      </c>
      <c r="L27" s="137">
        <v>193</v>
      </c>
      <c r="M27" s="137">
        <v>363</v>
      </c>
      <c r="N27" s="137">
        <v>304</v>
      </c>
      <c r="O27" s="137"/>
      <c r="P27" s="137">
        <f t="shared" si="2"/>
        <v>1972</v>
      </c>
      <c r="Q27" s="138">
        <f t="shared" si="0"/>
        <v>2.0311679215548939E-2</v>
      </c>
      <c r="R27" s="122"/>
      <c r="S27" s="139"/>
      <c r="T27" s="140"/>
      <c r="U27" s="122"/>
      <c r="V27" s="128"/>
      <c r="W27" s="128"/>
      <c r="X27" s="128"/>
      <c r="Y27" s="128"/>
      <c r="Z27" s="128"/>
      <c r="AA27" s="128"/>
      <c r="AB27" s="145"/>
    </row>
    <row r="28" spans="1:28" s="126" customFormat="1" ht="23.25" customHeight="1" x14ac:dyDescent="0.3">
      <c r="A28" s="136">
        <v>13</v>
      </c>
      <c r="B28" s="226" t="s">
        <v>132</v>
      </c>
      <c r="C28" s="227"/>
      <c r="D28" s="137">
        <v>21</v>
      </c>
      <c r="E28" s="137">
        <v>30</v>
      </c>
      <c r="F28" s="137">
        <v>109</v>
      </c>
      <c r="G28" s="137">
        <v>141</v>
      </c>
      <c r="H28" s="137">
        <v>140</v>
      </c>
      <c r="I28" s="137">
        <v>71</v>
      </c>
      <c r="J28" s="137">
        <v>125</v>
      </c>
      <c r="K28" s="137">
        <v>116</v>
      </c>
      <c r="L28" s="137">
        <v>132</v>
      </c>
      <c r="M28" s="137">
        <v>244</v>
      </c>
      <c r="N28" s="137">
        <v>108</v>
      </c>
      <c r="O28" s="137"/>
      <c r="P28" s="137">
        <f t="shared" si="2"/>
        <v>1237</v>
      </c>
      <c r="Q28" s="138">
        <f t="shared" si="0"/>
        <v>1.2741149690483794E-2</v>
      </c>
      <c r="R28" s="122"/>
      <c r="S28" s="139"/>
      <c r="T28" s="140"/>
      <c r="U28" s="122"/>
      <c r="V28" s="158"/>
      <c r="W28" s="158"/>
      <c r="X28" s="158"/>
      <c r="Y28" s="158"/>
      <c r="Z28" s="128"/>
      <c r="AA28" s="128"/>
      <c r="AB28" s="145"/>
    </row>
    <row r="29" spans="1:28" s="126" customFormat="1" ht="23.25" customHeight="1" x14ac:dyDescent="0.3">
      <c r="A29" s="136">
        <v>14</v>
      </c>
      <c r="B29" s="226" t="s">
        <v>133</v>
      </c>
      <c r="C29" s="227"/>
      <c r="D29" s="137">
        <v>50</v>
      </c>
      <c r="E29" s="137">
        <v>96</v>
      </c>
      <c r="F29" s="137">
        <v>140</v>
      </c>
      <c r="G29" s="137">
        <v>74</v>
      </c>
      <c r="H29" s="137">
        <v>57</v>
      </c>
      <c r="I29" s="137">
        <v>0</v>
      </c>
      <c r="J29" s="137">
        <v>35</v>
      </c>
      <c r="K29" s="137">
        <v>9</v>
      </c>
      <c r="L29" s="137">
        <v>102</v>
      </c>
      <c r="M29" s="137">
        <v>89</v>
      </c>
      <c r="N29" s="137">
        <v>48</v>
      </c>
      <c r="O29" s="137"/>
      <c r="P29" s="137">
        <f t="shared" si="2"/>
        <v>700</v>
      </c>
      <c r="Q29" s="138">
        <f t="shared" si="0"/>
        <v>7.2100281191096642E-3</v>
      </c>
      <c r="R29" s="122"/>
      <c r="S29" s="159"/>
      <c r="T29" s="160"/>
      <c r="U29" s="161"/>
      <c r="V29" s="161"/>
      <c r="W29" s="161"/>
      <c r="X29" s="161"/>
      <c r="Y29" s="161"/>
      <c r="Z29" s="122"/>
      <c r="AA29" s="122"/>
      <c r="AB29" s="162"/>
    </row>
    <row r="30" spans="1:28" s="126" customFormat="1" ht="23.25" customHeight="1" x14ac:dyDescent="0.3">
      <c r="A30" s="136">
        <v>15</v>
      </c>
      <c r="B30" s="226" t="s">
        <v>134</v>
      </c>
      <c r="C30" s="227"/>
      <c r="D30" s="137">
        <v>103</v>
      </c>
      <c r="E30" s="137">
        <v>144</v>
      </c>
      <c r="F30" s="137">
        <v>191</v>
      </c>
      <c r="G30" s="137">
        <v>107</v>
      </c>
      <c r="H30" s="137">
        <v>176</v>
      </c>
      <c r="I30" s="137">
        <v>196</v>
      </c>
      <c r="J30" s="137">
        <v>194</v>
      </c>
      <c r="K30" s="137">
        <v>269</v>
      </c>
      <c r="L30" s="137">
        <v>218</v>
      </c>
      <c r="M30" s="137">
        <v>455</v>
      </c>
      <c r="N30" s="137">
        <v>288</v>
      </c>
      <c r="O30" s="137"/>
      <c r="P30" s="137">
        <f t="shared" si="2"/>
        <v>2341</v>
      </c>
      <c r="Q30" s="138">
        <f t="shared" si="0"/>
        <v>2.4112394038336749E-2</v>
      </c>
      <c r="R30" s="122"/>
      <c r="S30" s="163"/>
      <c r="T30" s="164"/>
      <c r="U30" s="161"/>
      <c r="V30" s="161"/>
      <c r="W30" s="161"/>
      <c r="X30" s="161"/>
      <c r="Y30" s="161"/>
      <c r="Z30" s="122"/>
      <c r="AA30" s="122"/>
      <c r="AB30" s="165"/>
    </row>
    <row r="31" spans="1:28" s="126" customFormat="1" ht="23.25" customHeight="1" x14ac:dyDescent="0.3">
      <c r="A31" s="136">
        <v>16</v>
      </c>
      <c r="B31" s="226" t="s">
        <v>135</v>
      </c>
      <c r="C31" s="227"/>
      <c r="D31" s="137">
        <v>48</v>
      </c>
      <c r="E31" s="137">
        <v>172</v>
      </c>
      <c r="F31" s="137">
        <v>285</v>
      </c>
      <c r="G31" s="137">
        <v>465</v>
      </c>
      <c r="H31" s="137">
        <v>165</v>
      </c>
      <c r="I31" s="137">
        <v>452</v>
      </c>
      <c r="J31" s="137">
        <v>202</v>
      </c>
      <c r="K31" s="137">
        <v>558</v>
      </c>
      <c r="L31" s="137">
        <v>296</v>
      </c>
      <c r="M31" s="137">
        <v>302</v>
      </c>
      <c r="N31" s="137">
        <v>391</v>
      </c>
      <c r="O31" s="137"/>
      <c r="P31" s="137">
        <f t="shared" si="2"/>
        <v>3336</v>
      </c>
      <c r="Q31" s="138">
        <f t="shared" si="0"/>
        <v>3.4360934007642632E-2</v>
      </c>
      <c r="R31" s="122"/>
      <c r="S31" s="131"/>
      <c r="T31" s="131"/>
      <c r="U31" s="122"/>
      <c r="V31" s="122"/>
      <c r="W31" s="122"/>
      <c r="X31" s="122"/>
      <c r="Y31" s="122"/>
      <c r="Z31" s="122"/>
      <c r="AA31" s="122"/>
      <c r="AB31" s="131"/>
    </row>
    <row r="32" spans="1:28" s="126" customFormat="1" ht="23.25" customHeight="1" x14ac:dyDescent="0.3">
      <c r="A32" s="136">
        <v>17</v>
      </c>
      <c r="B32" s="226" t="s">
        <v>136</v>
      </c>
      <c r="C32" s="227"/>
      <c r="D32" s="137">
        <v>179</v>
      </c>
      <c r="E32" s="137">
        <v>236</v>
      </c>
      <c r="F32" s="137">
        <v>307</v>
      </c>
      <c r="G32" s="137">
        <v>316</v>
      </c>
      <c r="H32" s="137">
        <v>284</v>
      </c>
      <c r="I32" s="137">
        <v>294</v>
      </c>
      <c r="J32" s="137">
        <v>225</v>
      </c>
      <c r="K32" s="137">
        <v>480</v>
      </c>
      <c r="L32" s="137">
        <v>513</v>
      </c>
      <c r="M32" s="137">
        <v>531</v>
      </c>
      <c r="N32" s="137">
        <v>576</v>
      </c>
      <c r="O32" s="137"/>
      <c r="P32" s="137">
        <f t="shared" si="2"/>
        <v>3941</v>
      </c>
      <c r="Q32" s="138">
        <f t="shared" si="0"/>
        <v>4.0592458310587408E-2</v>
      </c>
      <c r="R32" s="122"/>
      <c r="S32" s="131"/>
      <c r="T32" s="131"/>
      <c r="U32" s="122"/>
      <c r="V32" s="122"/>
      <c r="W32" s="122"/>
      <c r="X32" s="122"/>
      <c r="Y32" s="122"/>
      <c r="Z32" s="122"/>
      <c r="AA32" s="122"/>
      <c r="AB32" s="131"/>
    </row>
    <row r="33" spans="1:27" s="126" customFormat="1" ht="23.25" customHeight="1" x14ac:dyDescent="0.3">
      <c r="A33" s="136">
        <v>18</v>
      </c>
      <c r="B33" s="226" t="s">
        <v>137</v>
      </c>
      <c r="C33" s="227"/>
      <c r="D33" s="137">
        <v>118</v>
      </c>
      <c r="E33" s="137">
        <v>193</v>
      </c>
      <c r="F33" s="137">
        <v>414</v>
      </c>
      <c r="G33" s="137">
        <v>198</v>
      </c>
      <c r="H33" s="137">
        <v>334</v>
      </c>
      <c r="I33" s="137">
        <v>351</v>
      </c>
      <c r="J33" s="137">
        <v>411</v>
      </c>
      <c r="K33" s="137">
        <v>266</v>
      </c>
      <c r="L33" s="137">
        <v>423</v>
      </c>
      <c r="M33" s="137">
        <v>248</v>
      </c>
      <c r="N33" s="137">
        <v>239</v>
      </c>
      <c r="O33" s="137"/>
      <c r="P33" s="137">
        <f t="shared" si="2"/>
        <v>3195</v>
      </c>
      <c r="Q33" s="138">
        <f t="shared" si="0"/>
        <v>3.2908628343650541E-2</v>
      </c>
      <c r="R33" s="122"/>
      <c r="S33" s="122"/>
      <c r="T33" s="122"/>
      <c r="U33" s="122"/>
      <c r="V33" s="122"/>
      <c r="W33" s="122"/>
      <c r="X33" s="122"/>
      <c r="Y33" s="122"/>
      <c r="Z33" s="122"/>
      <c r="AA33" s="122"/>
    </row>
    <row r="34" spans="1:27" s="126" customFormat="1" ht="23.25" customHeight="1" x14ac:dyDescent="0.3">
      <c r="A34" s="136">
        <v>19</v>
      </c>
      <c r="B34" s="226" t="s">
        <v>138</v>
      </c>
      <c r="C34" s="227"/>
      <c r="D34" s="137">
        <v>229</v>
      </c>
      <c r="E34" s="137">
        <v>193</v>
      </c>
      <c r="F34" s="137">
        <v>299</v>
      </c>
      <c r="G34" s="137">
        <v>226</v>
      </c>
      <c r="H34" s="137">
        <v>323</v>
      </c>
      <c r="I34" s="137">
        <v>402</v>
      </c>
      <c r="J34" s="137">
        <v>305</v>
      </c>
      <c r="K34" s="137">
        <v>274</v>
      </c>
      <c r="L34" s="137">
        <v>268</v>
      </c>
      <c r="M34" s="137">
        <v>241</v>
      </c>
      <c r="N34" s="137">
        <v>296</v>
      </c>
      <c r="O34" s="137"/>
      <c r="P34" s="137">
        <f t="shared" si="2"/>
        <v>3056</v>
      </c>
      <c r="Q34" s="138">
        <f t="shared" si="0"/>
        <v>3.1476922759998763E-2</v>
      </c>
      <c r="R34" s="122"/>
      <c r="S34" s="122"/>
      <c r="T34" s="122"/>
      <c r="U34" s="122"/>
      <c r="V34" s="122"/>
      <c r="W34" s="122"/>
      <c r="X34" s="122"/>
      <c r="Y34" s="122"/>
      <c r="Z34" s="122"/>
      <c r="AA34" s="122"/>
    </row>
    <row r="35" spans="1:27" s="126" customFormat="1" ht="23.25" customHeight="1" x14ac:dyDescent="0.3">
      <c r="A35" s="136">
        <v>20</v>
      </c>
      <c r="B35" s="226" t="s">
        <v>139</v>
      </c>
      <c r="C35" s="227"/>
      <c r="D35" s="137">
        <v>66</v>
      </c>
      <c r="E35" s="137">
        <v>56</v>
      </c>
      <c r="F35" s="137">
        <v>74</v>
      </c>
      <c r="G35" s="137">
        <v>258</v>
      </c>
      <c r="H35" s="137">
        <v>153</v>
      </c>
      <c r="I35" s="137">
        <v>253</v>
      </c>
      <c r="J35" s="137">
        <v>144</v>
      </c>
      <c r="K35" s="137">
        <v>203</v>
      </c>
      <c r="L35" s="137">
        <v>237</v>
      </c>
      <c r="M35" s="137">
        <v>156</v>
      </c>
      <c r="N35" s="137">
        <v>68</v>
      </c>
      <c r="O35" s="137"/>
      <c r="P35" s="137">
        <f t="shared" si="2"/>
        <v>1668</v>
      </c>
      <c r="Q35" s="138">
        <f t="shared" si="0"/>
        <v>1.7180467003821316E-2</v>
      </c>
      <c r="R35" s="122"/>
      <c r="S35" s="122"/>
      <c r="T35" s="122"/>
      <c r="U35" s="122"/>
      <c r="V35" s="122"/>
      <c r="W35" s="122"/>
      <c r="X35" s="122"/>
      <c r="Y35" s="122"/>
      <c r="Z35" s="122"/>
      <c r="AA35" s="122"/>
    </row>
    <row r="36" spans="1:27" s="126" customFormat="1" ht="23.25" customHeight="1" x14ac:dyDescent="0.3">
      <c r="A36" s="136">
        <v>21</v>
      </c>
      <c r="B36" s="226" t="s">
        <v>140</v>
      </c>
      <c r="C36" s="227"/>
      <c r="D36" s="137">
        <v>77</v>
      </c>
      <c r="E36" s="137">
        <v>113</v>
      </c>
      <c r="F36" s="137">
        <v>225</v>
      </c>
      <c r="G36" s="137">
        <v>299</v>
      </c>
      <c r="H36" s="137">
        <v>255</v>
      </c>
      <c r="I36" s="137">
        <v>325</v>
      </c>
      <c r="J36" s="137">
        <v>207</v>
      </c>
      <c r="K36" s="137">
        <v>189</v>
      </c>
      <c r="L36" s="137">
        <v>572</v>
      </c>
      <c r="M36" s="137">
        <v>415</v>
      </c>
      <c r="N36" s="137">
        <v>158</v>
      </c>
      <c r="O36" s="137"/>
      <c r="P36" s="137">
        <f t="shared" si="2"/>
        <v>2835</v>
      </c>
      <c r="Q36" s="138">
        <f t="shared" si="0"/>
        <v>2.9200613882394141E-2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</row>
    <row r="37" spans="1:27" s="126" customFormat="1" ht="23.25" customHeight="1" x14ac:dyDescent="0.3">
      <c r="A37" s="136">
        <v>22</v>
      </c>
      <c r="B37" s="226" t="s">
        <v>141</v>
      </c>
      <c r="C37" s="227"/>
      <c r="D37" s="137">
        <v>50</v>
      </c>
      <c r="E37" s="137">
        <v>130</v>
      </c>
      <c r="F37" s="137">
        <v>395</v>
      </c>
      <c r="G37" s="137">
        <v>249</v>
      </c>
      <c r="H37" s="137">
        <v>243</v>
      </c>
      <c r="I37" s="137">
        <v>304</v>
      </c>
      <c r="J37" s="137">
        <v>348</v>
      </c>
      <c r="K37" s="137">
        <v>476</v>
      </c>
      <c r="L37" s="137">
        <v>413</v>
      </c>
      <c r="M37" s="137">
        <v>738</v>
      </c>
      <c r="N37" s="137">
        <v>295</v>
      </c>
      <c r="O37" s="137"/>
      <c r="P37" s="137">
        <f t="shared" si="2"/>
        <v>3641</v>
      </c>
      <c r="Q37" s="138">
        <f t="shared" si="0"/>
        <v>3.7502446259540412E-2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</row>
    <row r="38" spans="1:27" s="126" customFormat="1" ht="23.25" customHeight="1" x14ac:dyDescent="0.3">
      <c r="A38" s="136">
        <v>23</v>
      </c>
      <c r="B38" s="226" t="s">
        <v>142</v>
      </c>
      <c r="C38" s="227"/>
      <c r="D38" s="137">
        <v>36</v>
      </c>
      <c r="E38" s="137">
        <v>74</v>
      </c>
      <c r="F38" s="137">
        <v>118</v>
      </c>
      <c r="G38" s="137">
        <v>157</v>
      </c>
      <c r="H38" s="137">
        <v>646</v>
      </c>
      <c r="I38" s="137">
        <v>341</v>
      </c>
      <c r="J38" s="137">
        <v>218</v>
      </c>
      <c r="K38" s="137">
        <v>131</v>
      </c>
      <c r="L38" s="137">
        <v>152</v>
      </c>
      <c r="M38" s="137">
        <v>188</v>
      </c>
      <c r="N38" s="137">
        <v>374</v>
      </c>
      <c r="O38" s="137"/>
      <c r="P38" s="137">
        <f t="shared" si="2"/>
        <v>2435</v>
      </c>
      <c r="Q38" s="138">
        <f t="shared" si="0"/>
        <v>2.5080597814331477E-2</v>
      </c>
      <c r="R38" s="122"/>
      <c r="S38" s="122"/>
      <c r="T38" s="122"/>
      <c r="U38" s="122"/>
      <c r="V38" s="122"/>
      <c r="W38" s="122"/>
      <c r="X38" s="122"/>
      <c r="Y38" s="122"/>
      <c r="Z38" s="122"/>
      <c r="AA38" s="122"/>
    </row>
    <row r="39" spans="1:27" s="126" customFormat="1" ht="23.25" customHeight="1" x14ac:dyDescent="0.3">
      <c r="A39" s="136">
        <v>24</v>
      </c>
      <c r="B39" s="226" t="s">
        <v>143</v>
      </c>
      <c r="C39" s="227"/>
      <c r="D39" s="137">
        <v>61</v>
      </c>
      <c r="E39" s="137">
        <v>99</v>
      </c>
      <c r="F39" s="137">
        <v>197</v>
      </c>
      <c r="G39" s="137">
        <v>129</v>
      </c>
      <c r="H39" s="137">
        <v>218</v>
      </c>
      <c r="I39" s="137">
        <v>140</v>
      </c>
      <c r="J39" s="137">
        <v>99</v>
      </c>
      <c r="K39" s="137">
        <v>178</v>
      </c>
      <c r="L39" s="137">
        <v>216</v>
      </c>
      <c r="M39" s="137">
        <v>212</v>
      </c>
      <c r="N39" s="137">
        <v>183</v>
      </c>
      <c r="O39" s="137"/>
      <c r="P39" s="137">
        <f>+SUM(D39:O39)</f>
        <v>1732</v>
      </c>
      <c r="Q39" s="138">
        <f t="shared" si="0"/>
        <v>1.783966957471134E-2</v>
      </c>
      <c r="R39" s="122"/>
      <c r="S39" s="122"/>
      <c r="T39" s="122"/>
      <c r="U39" s="122"/>
      <c r="V39" s="122"/>
      <c r="W39" s="122"/>
      <c r="X39" s="122"/>
      <c r="Y39" s="122"/>
      <c r="Z39" s="122"/>
      <c r="AA39" s="122"/>
    </row>
    <row r="40" spans="1:27" s="126" customFormat="1" ht="23.25" customHeight="1" x14ac:dyDescent="0.3">
      <c r="A40" s="136">
        <v>25</v>
      </c>
      <c r="B40" s="226" t="s">
        <v>144</v>
      </c>
      <c r="C40" s="227"/>
      <c r="D40" s="137">
        <v>13</v>
      </c>
      <c r="E40" s="137">
        <v>97</v>
      </c>
      <c r="F40" s="137">
        <v>309</v>
      </c>
      <c r="G40" s="137">
        <v>179</v>
      </c>
      <c r="H40" s="137">
        <v>364</v>
      </c>
      <c r="I40" s="137">
        <v>827</v>
      </c>
      <c r="J40" s="137">
        <v>950</v>
      </c>
      <c r="K40" s="137">
        <v>164</v>
      </c>
      <c r="L40" s="137">
        <v>320</v>
      </c>
      <c r="M40" s="137">
        <v>319</v>
      </c>
      <c r="N40" s="137">
        <v>186</v>
      </c>
      <c r="O40" s="137"/>
      <c r="P40" s="137">
        <f>+SUM(D40:O40)</f>
        <v>3728</v>
      </c>
      <c r="Q40" s="138">
        <f t="shared" si="0"/>
        <v>3.8398549754344043E-2</v>
      </c>
      <c r="R40" s="122"/>
      <c r="S40" s="122"/>
      <c r="T40" s="122"/>
      <c r="U40" s="122"/>
      <c r="V40" s="122"/>
      <c r="W40" s="122"/>
      <c r="X40" s="122"/>
      <c r="Y40" s="122"/>
      <c r="Z40" s="122"/>
      <c r="AA40" s="122"/>
    </row>
    <row r="41" spans="1:27" s="126" customFormat="1" ht="23.25" customHeight="1" x14ac:dyDescent="0.3">
      <c r="A41" s="136">
        <v>26</v>
      </c>
      <c r="B41" s="226" t="s">
        <v>145</v>
      </c>
      <c r="C41" s="227"/>
      <c r="D41" s="137">
        <v>29</v>
      </c>
      <c r="E41" s="137">
        <v>74</v>
      </c>
      <c r="F41" s="137">
        <v>124</v>
      </c>
      <c r="G41" s="137">
        <v>146</v>
      </c>
      <c r="H41" s="137">
        <v>166</v>
      </c>
      <c r="I41" s="137">
        <v>297</v>
      </c>
      <c r="J41" s="137">
        <v>259</v>
      </c>
      <c r="K41" s="137">
        <v>367</v>
      </c>
      <c r="L41" s="137">
        <v>620</v>
      </c>
      <c r="M41" s="137">
        <v>362</v>
      </c>
      <c r="N41" s="137">
        <v>207</v>
      </c>
      <c r="O41" s="137"/>
      <c r="P41" s="137">
        <f>+SUM(D41:O41)</f>
        <v>2651</v>
      </c>
      <c r="Q41" s="138">
        <f t="shared" si="0"/>
        <v>2.7305406491085316E-2</v>
      </c>
      <c r="R41" s="122"/>
      <c r="S41" s="122"/>
      <c r="T41" s="122"/>
      <c r="U41" s="122"/>
      <c r="V41" s="122"/>
      <c r="W41" s="122"/>
      <c r="X41" s="122"/>
      <c r="Y41" s="122"/>
      <c r="Z41" s="122"/>
      <c r="AA41" s="122"/>
    </row>
    <row r="42" spans="1:27" s="126" customFormat="1" ht="23.25" customHeight="1" x14ac:dyDescent="0.3">
      <c r="A42" s="136">
        <v>27</v>
      </c>
      <c r="B42" s="226" t="s">
        <v>167</v>
      </c>
      <c r="C42" s="227"/>
      <c r="D42" s="166">
        <v>0</v>
      </c>
      <c r="E42" s="166">
        <v>0</v>
      </c>
      <c r="F42" s="137">
        <v>149</v>
      </c>
      <c r="G42" s="137">
        <v>1014</v>
      </c>
      <c r="H42" s="137">
        <v>198</v>
      </c>
      <c r="I42" s="137">
        <v>1375</v>
      </c>
      <c r="J42" s="137">
        <v>265</v>
      </c>
      <c r="K42" s="137">
        <v>614</v>
      </c>
      <c r="L42" s="137">
        <v>0</v>
      </c>
      <c r="M42" s="137">
        <v>1086</v>
      </c>
      <c r="N42" s="137">
        <v>9</v>
      </c>
      <c r="O42" s="137"/>
      <c r="P42" s="137">
        <f t="shared" si="2"/>
        <v>4710</v>
      </c>
      <c r="Q42" s="138">
        <f t="shared" si="0"/>
        <v>4.8513189201437885E-2</v>
      </c>
      <c r="R42" s="122"/>
      <c r="S42" s="122"/>
      <c r="T42" s="122"/>
      <c r="U42" s="122"/>
      <c r="V42" s="122"/>
      <c r="W42" s="122"/>
      <c r="X42" s="122"/>
      <c r="Y42" s="122"/>
      <c r="Z42" s="122"/>
      <c r="AA42" s="122"/>
    </row>
    <row r="43" spans="1:27" s="126" customFormat="1" ht="23.25" customHeight="1" x14ac:dyDescent="0.3">
      <c r="A43" s="136">
        <v>28</v>
      </c>
      <c r="B43" s="226" t="s">
        <v>168</v>
      </c>
      <c r="C43" s="227"/>
      <c r="D43" s="166">
        <v>0</v>
      </c>
      <c r="E43" s="166">
        <v>0</v>
      </c>
      <c r="F43" s="137">
        <v>161</v>
      </c>
      <c r="G43" s="137">
        <v>1149</v>
      </c>
      <c r="H43" s="137">
        <v>367</v>
      </c>
      <c r="I43" s="137">
        <v>890</v>
      </c>
      <c r="J43" s="137">
        <v>42</v>
      </c>
      <c r="K43" s="137">
        <v>1009</v>
      </c>
      <c r="L43" s="137">
        <v>25</v>
      </c>
      <c r="M43" s="137">
        <v>504</v>
      </c>
      <c r="N43" s="137">
        <v>0</v>
      </c>
      <c r="O43" s="137"/>
      <c r="P43" s="137">
        <f t="shared" si="2"/>
        <v>4147</v>
      </c>
      <c r="Q43" s="138">
        <f t="shared" si="0"/>
        <v>4.2714266585639683E-2</v>
      </c>
      <c r="R43" s="122"/>
      <c r="S43" s="122"/>
      <c r="T43" s="122"/>
      <c r="U43" s="122"/>
      <c r="V43" s="122"/>
      <c r="W43" s="122"/>
      <c r="X43" s="122"/>
      <c r="Y43" s="122"/>
      <c r="Z43" s="122"/>
      <c r="AA43" s="122"/>
    </row>
    <row r="44" spans="1:27" s="126" customFormat="1" ht="23.25" customHeight="1" x14ac:dyDescent="0.3">
      <c r="A44" s="136">
        <v>29</v>
      </c>
      <c r="B44" s="226" t="s">
        <v>166</v>
      </c>
      <c r="C44" s="227"/>
      <c r="D44" s="166">
        <v>0</v>
      </c>
      <c r="E44" s="166">
        <v>0</v>
      </c>
      <c r="F44" s="137">
        <v>677</v>
      </c>
      <c r="G44" s="137">
        <v>722</v>
      </c>
      <c r="H44" s="137">
        <v>487</v>
      </c>
      <c r="I44" s="137">
        <v>887</v>
      </c>
      <c r="J44" s="137">
        <v>1193</v>
      </c>
      <c r="K44" s="137">
        <v>574</v>
      </c>
      <c r="L44" s="137">
        <v>78</v>
      </c>
      <c r="M44" s="137">
        <v>1073</v>
      </c>
      <c r="N44" s="137">
        <v>0</v>
      </c>
      <c r="O44" s="137"/>
      <c r="P44" s="137">
        <f t="shared" si="2"/>
        <v>5691</v>
      </c>
      <c r="Q44" s="138">
        <f t="shared" si="0"/>
        <v>5.8617528608361572E-2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</row>
    <row r="45" spans="1:27" s="126" customFormat="1" ht="23.25" customHeight="1" x14ac:dyDescent="0.3">
      <c r="A45" s="136">
        <v>30</v>
      </c>
      <c r="B45" s="226" t="s">
        <v>165</v>
      </c>
      <c r="C45" s="227"/>
      <c r="D45" s="166">
        <v>0</v>
      </c>
      <c r="E45" s="166">
        <v>0</v>
      </c>
      <c r="F45" s="137">
        <v>235</v>
      </c>
      <c r="G45" s="137">
        <v>883</v>
      </c>
      <c r="H45" s="137">
        <v>287</v>
      </c>
      <c r="I45" s="137">
        <v>857</v>
      </c>
      <c r="J45" s="137">
        <v>583</v>
      </c>
      <c r="K45" s="137">
        <v>174</v>
      </c>
      <c r="L45" s="137">
        <v>456</v>
      </c>
      <c r="M45" s="137">
        <v>1303</v>
      </c>
      <c r="N45" s="137">
        <v>0</v>
      </c>
      <c r="O45" s="137"/>
      <c r="P45" s="137">
        <f t="shared" ref="P45:P55" si="3">+SUM(D45:O45)</f>
        <v>4778</v>
      </c>
      <c r="Q45" s="138">
        <f t="shared" ref="Q45:Q55" si="4">+P45/$P$57</f>
        <v>4.9213591933008539E-2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</row>
    <row r="46" spans="1:27" s="126" customFormat="1" ht="23.25" customHeight="1" x14ac:dyDescent="0.3">
      <c r="A46" s="136">
        <v>31</v>
      </c>
      <c r="B46" s="226" t="s">
        <v>171</v>
      </c>
      <c r="C46" s="227"/>
      <c r="D46" s="166">
        <v>0</v>
      </c>
      <c r="E46" s="166">
        <v>0</v>
      </c>
      <c r="F46" s="166">
        <v>0</v>
      </c>
      <c r="G46" s="166">
        <v>0</v>
      </c>
      <c r="H46" s="166">
        <v>0</v>
      </c>
      <c r="I46" s="166">
        <v>0</v>
      </c>
      <c r="J46" s="166">
        <v>0</v>
      </c>
      <c r="K46" s="166">
        <v>0</v>
      </c>
      <c r="L46" s="166">
        <v>0</v>
      </c>
      <c r="M46" s="166">
        <v>0</v>
      </c>
      <c r="N46" s="137">
        <v>335</v>
      </c>
      <c r="O46" s="137"/>
      <c r="P46" s="137">
        <f t="shared" si="3"/>
        <v>335</v>
      </c>
      <c r="Q46" s="138">
        <f t="shared" si="4"/>
        <v>3.4505134570024824E-3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</row>
    <row r="47" spans="1:27" s="126" customFormat="1" ht="23.25" customHeight="1" x14ac:dyDescent="0.3">
      <c r="A47" s="136">
        <v>32</v>
      </c>
      <c r="B47" s="226" t="s">
        <v>172</v>
      </c>
      <c r="C47" s="227"/>
      <c r="D47" s="166">
        <v>0</v>
      </c>
      <c r="E47" s="166">
        <v>0</v>
      </c>
      <c r="F47" s="166">
        <v>0</v>
      </c>
      <c r="G47" s="166">
        <v>0</v>
      </c>
      <c r="H47" s="166">
        <v>0</v>
      </c>
      <c r="I47" s="166">
        <v>0</v>
      </c>
      <c r="J47" s="166">
        <v>0</v>
      </c>
      <c r="K47" s="166">
        <v>0</v>
      </c>
      <c r="L47" s="166">
        <v>0</v>
      </c>
      <c r="M47" s="166">
        <v>0</v>
      </c>
      <c r="N47" s="137">
        <v>67</v>
      </c>
      <c r="O47" s="137"/>
      <c r="P47" s="137">
        <f t="shared" si="3"/>
        <v>67</v>
      </c>
      <c r="Q47" s="138">
        <f t="shared" si="4"/>
        <v>6.9010269140049648E-4</v>
      </c>
      <c r="R47" s="122"/>
      <c r="S47" s="122"/>
      <c r="T47" s="122"/>
      <c r="U47" s="122"/>
      <c r="V47" s="122"/>
      <c r="W47" s="122"/>
      <c r="X47" s="122"/>
      <c r="Y47" s="122"/>
      <c r="Z47" s="122"/>
      <c r="AA47" s="122"/>
    </row>
    <row r="48" spans="1:27" s="126" customFormat="1" ht="23.25" customHeight="1" x14ac:dyDescent="0.3">
      <c r="A48" s="136">
        <v>33</v>
      </c>
      <c r="B48" s="226" t="s">
        <v>173</v>
      </c>
      <c r="C48" s="227"/>
      <c r="D48" s="166">
        <v>0</v>
      </c>
      <c r="E48" s="166">
        <v>0</v>
      </c>
      <c r="F48" s="166">
        <v>0</v>
      </c>
      <c r="G48" s="166">
        <v>0</v>
      </c>
      <c r="H48" s="166">
        <v>0</v>
      </c>
      <c r="I48" s="166">
        <v>0</v>
      </c>
      <c r="J48" s="166">
        <v>0</v>
      </c>
      <c r="K48" s="166">
        <v>0</v>
      </c>
      <c r="L48" s="166">
        <v>0</v>
      </c>
      <c r="M48" s="166">
        <v>0</v>
      </c>
      <c r="N48" s="137">
        <v>194</v>
      </c>
      <c r="O48" s="137"/>
      <c r="P48" s="137">
        <f t="shared" si="3"/>
        <v>194</v>
      </c>
      <c r="Q48" s="138">
        <f t="shared" si="4"/>
        <v>1.9982077930103927E-3</v>
      </c>
      <c r="R48" s="122"/>
      <c r="S48" s="122"/>
      <c r="T48" s="122"/>
      <c r="U48" s="122"/>
      <c r="V48" s="122"/>
      <c r="W48" s="122"/>
      <c r="X48" s="122"/>
      <c r="Y48" s="122"/>
      <c r="Z48" s="122"/>
      <c r="AA48" s="122"/>
    </row>
    <row r="49" spans="1:28" s="126" customFormat="1" ht="23.25" customHeight="1" x14ac:dyDescent="0.3">
      <c r="A49" s="136">
        <v>34</v>
      </c>
      <c r="B49" s="226" t="s">
        <v>174</v>
      </c>
      <c r="C49" s="227"/>
      <c r="D49" s="166">
        <v>0</v>
      </c>
      <c r="E49" s="166">
        <v>0</v>
      </c>
      <c r="F49" s="166">
        <v>0</v>
      </c>
      <c r="G49" s="166">
        <v>0</v>
      </c>
      <c r="H49" s="166">
        <v>0</v>
      </c>
      <c r="I49" s="166">
        <v>0</v>
      </c>
      <c r="J49" s="166">
        <v>0</v>
      </c>
      <c r="K49" s="166">
        <v>0</v>
      </c>
      <c r="L49" s="166">
        <v>0</v>
      </c>
      <c r="M49" s="166">
        <v>0</v>
      </c>
      <c r="N49" s="137">
        <v>183</v>
      </c>
      <c r="O49" s="137"/>
      <c r="P49" s="137">
        <f t="shared" si="3"/>
        <v>183</v>
      </c>
      <c r="Q49" s="138">
        <f t="shared" si="4"/>
        <v>1.8849073511386695E-3</v>
      </c>
      <c r="R49" s="122"/>
      <c r="S49" s="122"/>
      <c r="T49" s="122"/>
      <c r="U49" s="122"/>
      <c r="V49" s="122"/>
      <c r="W49" s="122"/>
      <c r="X49" s="122"/>
      <c r="Y49" s="122"/>
      <c r="Z49" s="122"/>
      <c r="AA49" s="122"/>
    </row>
    <row r="50" spans="1:28" s="126" customFormat="1" ht="23.25" customHeight="1" x14ac:dyDescent="0.3">
      <c r="A50" s="136">
        <v>35</v>
      </c>
      <c r="B50" s="226" t="s">
        <v>175</v>
      </c>
      <c r="C50" s="227"/>
      <c r="D50" s="166">
        <v>0</v>
      </c>
      <c r="E50" s="166">
        <v>0</v>
      </c>
      <c r="F50" s="166">
        <v>0</v>
      </c>
      <c r="G50" s="166">
        <v>0</v>
      </c>
      <c r="H50" s="166">
        <v>0</v>
      </c>
      <c r="I50" s="166">
        <v>0</v>
      </c>
      <c r="J50" s="166">
        <v>0</v>
      </c>
      <c r="K50" s="166">
        <v>0</v>
      </c>
      <c r="L50" s="166">
        <v>0</v>
      </c>
      <c r="M50" s="166">
        <v>0</v>
      </c>
      <c r="N50" s="137">
        <v>101</v>
      </c>
      <c r="O50" s="137"/>
      <c r="P50" s="137">
        <f t="shared" si="3"/>
        <v>101</v>
      </c>
      <c r="Q50" s="138">
        <f t="shared" si="4"/>
        <v>1.0403040571858231E-3</v>
      </c>
      <c r="R50" s="122"/>
      <c r="S50" s="122"/>
      <c r="T50" s="122"/>
      <c r="U50" s="122"/>
      <c r="V50" s="122"/>
      <c r="W50" s="122"/>
      <c r="X50" s="122"/>
      <c r="Y50" s="122"/>
      <c r="Z50" s="122"/>
      <c r="AA50" s="122"/>
    </row>
    <row r="51" spans="1:28" s="126" customFormat="1" ht="23.25" customHeight="1" x14ac:dyDescent="0.3">
      <c r="A51" s="136">
        <v>36</v>
      </c>
      <c r="B51" s="226" t="s">
        <v>176</v>
      </c>
      <c r="C51" s="227"/>
      <c r="D51" s="166">
        <v>0</v>
      </c>
      <c r="E51" s="166">
        <v>0</v>
      </c>
      <c r="F51" s="166">
        <v>0</v>
      </c>
      <c r="G51" s="166">
        <v>0</v>
      </c>
      <c r="H51" s="166">
        <v>0</v>
      </c>
      <c r="I51" s="166">
        <v>0</v>
      </c>
      <c r="J51" s="166">
        <v>0</v>
      </c>
      <c r="K51" s="166">
        <v>0</v>
      </c>
      <c r="L51" s="166">
        <v>0</v>
      </c>
      <c r="M51" s="166">
        <v>0</v>
      </c>
      <c r="N51" s="137">
        <v>318</v>
      </c>
      <c r="O51" s="137"/>
      <c r="P51" s="137">
        <f t="shared" si="3"/>
        <v>318</v>
      </c>
      <c r="Q51" s="138">
        <f t="shared" si="4"/>
        <v>3.2754127741098189E-3</v>
      </c>
      <c r="R51" s="122"/>
      <c r="S51" s="122"/>
      <c r="T51" s="122"/>
      <c r="U51" s="122"/>
      <c r="V51" s="122"/>
      <c r="W51" s="122"/>
      <c r="X51" s="122"/>
      <c r="Y51" s="122"/>
      <c r="Z51" s="122"/>
      <c r="AA51" s="122"/>
    </row>
    <row r="52" spans="1:28" s="126" customFormat="1" ht="23.25" customHeight="1" x14ac:dyDescent="0.3">
      <c r="A52" s="136">
        <v>37</v>
      </c>
      <c r="B52" s="226" t="s">
        <v>177</v>
      </c>
      <c r="C52" s="227"/>
      <c r="D52" s="166">
        <v>0</v>
      </c>
      <c r="E52" s="166">
        <v>0</v>
      </c>
      <c r="F52" s="166">
        <v>0</v>
      </c>
      <c r="G52" s="166">
        <v>0</v>
      </c>
      <c r="H52" s="166">
        <v>0</v>
      </c>
      <c r="I52" s="166">
        <v>0</v>
      </c>
      <c r="J52" s="166">
        <v>0</v>
      </c>
      <c r="K52" s="166">
        <v>0</v>
      </c>
      <c r="L52" s="166">
        <v>0</v>
      </c>
      <c r="M52" s="166">
        <v>0</v>
      </c>
      <c r="N52" s="137">
        <v>286</v>
      </c>
      <c r="O52" s="137"/>
      <c r="P52" s="137">
        <f t="shared" si="3"/>
        <v>286</v>
      </c>
      <c r="Q52" s="138">
        <f t="shared" si="4"/>
        <v>2.9458114886648057E-3</v>
      </c>
      <c r="R52" s="122"/>
      <c r="S52" s="122"/>
      <c r="T52" s="122"/>
      <c r="U52" s="122"/>
      <c r="V52" s="122"/>
      <c r="W52" s="122"/>
      <c r="X52" s="122"/>
      <c r="Y52" s="122"/>
      <c r="Z52" s="122"/>
      <c r="AA52" s="122"/>
    </row>
    <row r="53" spans="1:28" s="126" customFormat="1" ht="23.25" customHeight="1" x14ac:dyDescent="0.3">
      <c r="A53" s="136">
        <v>38</v>
      </c>
      <c r="B53" s="226" t="s">
        <v>178</v>
      </c>
      <c r="C53" s="227"/>
      <c r="D53" s="166">
        <v>0</v>
      </c>
      <c r="E53" s="166">
        <v>0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6">
        <v>0</v>
      </c>
      <c r="M53" s="166">
        <v>0</v>
      </c>
      <c r="N53" s="137">
        <v>11</v>
      </c>
      <c r="O53" s="137"/>
      <c r="P53" s="137">
        <f>+SUM(D53:O53)</f>
        <v>11</v>
      </c>
      <c r="Q53" s="138">
        <f t="shared" si="4"/>
        <v>1.133004418717233E-4</v>
      </c>
      <c r="R53" s="122"/>
      <c r="S53" s="122"/>
      <c r="T53" s="122"/>
      <c r="U53" s="122"/>
      <c r="V53" s="122"/>
      <c r="W53" s="122"/>
      <c r="X53" s="122"/>
      <c r="Y53" s="122"/>
      <c r="Z53" s="122"/>
      <c r="AA53" s="122"/>
    </row>
    <row r="54" spans="1:28" s="126" customFormat="1" ht="21" customHeight="1" x14ac:dyDescent="0.3">
      <c r="A54" s="136">
        <v>39</v>
      </c>
      <c r="B54" s="226" t="s">
        <v>179</v>
      </c>
      <c r="C54" s="227"/>
      <c r="D54" s="166">
        <v>0</v>
      </c>
      <c r="E54" s="166">
        <v>0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6">
        <v>0</v>
      </c>
      <c r="M54" s="166">
        <v>0</v>
      </c>
      <c r="N54" s="137">
        <v>28</v>
      </c>
      <c r="O54" s="137"/>
      <c r="P54" s="137">
        <f t="shared" si="3"/>
        <v>28</v>
      </c>
      <c r="Q54" s="138">
        <f t="shared" si="4"/>
        <v>2.8840112476438657E-4</v>
      </c>
      <c r="R54" s="122"/>
      <c r="S54" s="122"/>
      <c r="T54" s="122"/>
      <c r="U54" s="122"/>
      <c r="V54" s="122"/>
      <c r="W54" s="122"/>
      <c r="X54" s="122"/>
      <c r="Y54" s="122"/>
      <c r="Z54" s="122"/>
      <c r="AA54" s="122"/>
    </row>
    <row r="55" spans="1:28" s="126" customFormat="1" ht="21" customHeight="1" x14ac:dyDescent="0.3">
      <c r="A55" s="136">
        <v>40</v>
      </c>
      <c r="B55" s="226" t="s">
        <v>180</v>
      </c>
      <c r="C55" s="227"/>
      <c r="D55" s="166">
        <v>0</v>
      </c>
      <c r="E55" s="166">
        <v>0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6">
        <v>0</v>
      </c>
      <c r="M55" s="166">
        <v>0</v>
      </c>
      <c r="N55" s="137">
        <v>248</v>
      </c>
      <c r="O55" s="137"/>
      <c r="P55" s="137">
        <f t="shared" si="3"/>
        <v>248</v>
      </c>
      <c r="Q55" s="138">
        <f t="shared" si="4"/>
        <v>2.5544099621988524E-3</v>
      </c>
      <c r="R55" s="122"/>
      <c r="S55" s="122"/>
      <c r="T55" s="122"/>
      <c r="U55" s="122"/>
      <c r="V55" s="122"/>
      <c r="W55" s="122"/>
      <c r="X55" s="122"/>
      <c r="Y55" s="122"/>
      <c r="Z55" s="122"/>
      <c r="AA55" s="122"/>
    </row>
    <row r="56" spans="1:28" s="126" customFormat="1" ht="21" customHeight="1" x14ac:dyDescent="0.3">
      <c r="A56" s="136">
        <v>41</v>
      </c>
      <c r="B56" s="226" t="s">
        <v>181</v>
      </c>
      <c r="C56" s="227"/>
      <c r="D56" s="166">
        <v>0</v>
      </c>
      <c r="E56" s="166">
        <v>0</v>
      </c>
      <c r="F56" s="166">
        <v>0</v>
      </c>
      <c r="G56" s="166">
        <v>0</v>
      </c>
      <c r="H56" s="166">
        <v>0</v>
      </c>
      <c r="I56" s="166">
        <v>0</v>
      </c>
      <c r="J56" s="166">
        <v>0</v>
      </c>
      <c r="K56" s="166">
        <v>0</v>
      </c>
      <c r="L56" s="166">
        <v>0</v>
      </c>
      <c r="M56" s="166">
        <v>0</v>
      </c>
      <c r="N56" s="137">
        <v>96</v>
      </c>
      <c r="O56" s="137"/>
      <c r="P56" s="137">
        <f>+SUM(D56:O56)</f>
        <v>96</v>
      </c>
      <c r="Q56" s="138">
        <f>+P56/$P$57</f>
        <v>9.8880385633503967E-4</v>
      </c>
      <c r="R56" s="122"/>
      <c r="S56" s="122"/>
      <c r="T56" s="122"/>
      <c r="U56" s="122"/>
      <c r="V56" s="122"/>
      <c r="W56" s="122"/>
      <c r="X56" s="122"/>
      <c r="Y56" s="122"/>
      <c r="Z56" s="122"/>
      <c r="AA56" s="122"/>
    </row>
    <row r="57" spans="1:28" s="126" customFormat="1" ht="21" customHeight="1" x14ac:dyDescent="0.3">
      <c r="A57" s="228" t="s">
        <v>17</v>
      </c>
      <c r="B57" s="229"/>
      <c r="C57" s="230"/>
      <c r="D57" s="167">
        <f t="shared" ref="D57:N57" si="5">+SUM(D16:D56)</f>
        <v>1961</v>
      </c>
      <c r="E57" s="167">
        <f t="shared" si="5"/>
        <v>3024</v>
      </c>
      <c r="F57" s="167">
        <f t="shared" si="5"/>
        <v>7196</v>
      </c>
      <c r="G57" s="167">
        <f t="shared" si="5"/>
        <v>9447</v>
      </c>
      <c r="H57" s="167">
        <f t="shared" si="5"/>
        <v>8996</v>
      </c>
      <c r="I57" s="167">
        <f t="shared" si="5"/>
        <v>12039</v>
      </c>
      <c r="J57" s="167">
        <f t="shared" si="5"/>
        <v>10477</v>
      </c>
      <c r="K57" s="167">
        <f t="shared" si="5"/>
        <v>11201</v>
      </c>
      <c r="L57" s="167">
        <f t="shared" si="5"/>
        <v>8919</v>
      </c>
      <c r="M57" s="167">
        <f t="shared" si="5"/>
        <v>13925</v>
      </c>
      <c r="N57" s="167">
        <f t="shared" si="5"/>
        <v>9902</v>
      </c>
      <c r="O57" s="167">
        <f>+SUM(O16:O56)</f>
        <v>0</v>
      </c>
      <c r="P57" s="167">
        <f>+SUM(P16:P56)</f>
        <v>97087</v>
      </c>
      <c r="Q57" s="168">
        <v>1</v>
      </c>
      <c r="R57" s="122"/>
      <c r="S57" s="122"/>
      <c r="T57" s="122"/>
      <c r="U57" s="122"/>
      <c r="V57" s="122"/>
      <c r="W57" s="122"/>
      <c r="X57" s="122"/>
      <c r="Y57" s="122"/>
      <c r="Z57" s="122"/>
      <c r="AA57" s="122"/>
    </row>
    <row r="58" spans="1:28" s="126" customFormat="1" ht="21" customHeight="1" x14ac:dyDescent="0.3">
      <c r="A58" s="169"/>
      <c r="B58" s="169"/>
      <c r="C58" s="169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1"/>
      <c r="R58" s="122"/>
      <c r="S58" s="122"/>
      <c r="T58" s="122"/>
      <c r="U58" s="122"/>
      <c r="V58" s="122"/>
      <c r="W58" s="122"/>
      <c r="X58" s="122"/>
      <c r="Y58" s="122"/>
      <c r="Z58" s="122"/>
    </row>
    <row r="59" spans="1:28" s="126" customFormat="1" ht="21" customHeight="1" x14ac:dyDescent="0.3">
      <c r="A59" s="169"/>
      <c r="B59" s="169"/>
      <c r="C59" s="169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1"/>
      <c r="R59" s="122"/>
      <c r="S59" s="122"/>
      <c r="T59" s="122"/>
      <c r="U59" s="122"/>
      <c r="V59" s="122"/>
      <c r="W59" s="122"/>
      <c r="X59" s="122"/>
      <c r="Y59" s="122"/>
      <c r="Z59" s="122"/>
    </row>
    <row r="60" spans="1:28" s="126" customFormat="1" ht="21" customHeight="1" x14ac:dyDescent="0.3">
      <c r="L60" s="172"/>
      <c r="M60" s="172"/>
      <c r="Q60" s="122"/>
      <c r="R60" s="122"/>
      <c r="S60" s="122"/>
      <c r="T60" s="122"/>
      <c r="V60" s="172"/>
      <c r="W60" s="172"/>
      <c r="X60" s="172"/>
      <c r="Y60" s="172"/>
      <c r="Z60" s="172"/>
      <c r="AA60" s="122"/>
      <c r="AB60" s="122"/>
    </row>
    <row r="61" spans="1:28" s="126" customFormat="1" ht="27" customHeight="1" x14ac:dyDescent="0.3">
      <c r="A61" s="127" t="s">
        <v>146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22"/>
      <c r="M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</row>
    <row r="62" spans="1:28" s="126" customFormat="1" ht="27" customHeight="1" x14ac:dyDescent="0.3">
      <c r="A62" s="223" t="s">
        <v>25</v>
      </c>
      <c r="B62" s="223" t="s">
        <v>17</v>
      </c>
      <c r="C62" s="223" t="s">
        <v>147</v>
      </c>
      <c r="D62" s="223"/>
      <c r="E62" s="223" t="s">
        <v>148</v>
      </c>
      <c r="F62" s="223"/>
      <c r="G62" s="223" t="s">
        <v>149</v>
      </c>
      <c r="H62" s="223"/>
      <c r="I62" s="223" t="s">
        <v>150</v>
      </c>
      <c r="J62" s="223"/>
      <c r="K62" s="172"/>
      <c r="L62" s="172"/>
      <c r="M62" s="172"/>
      <c r="Q62" s="122"/>
      <c r="R62" s="122"/>
      <c r="S62" s="122"/>
      <c r="T62" s="122"/>
      <c r="U62" s="127" t="s">
        <v>151</v>
      </c>
      <c r="AA62" s="122"/>
      <c r="AB62" s="122"/>
    </row>
    <row r="63" spans="1:28" s="126" customFormat="1" ht="43.5" customHeight="1" x14ac:dyDescent="0.3">
      <c r="A63" s="224"/>
      <c r="B63" s="224"/>
      <c r="C63" s="224"/>
      <c r="D63" s="224"/>
      <c r="E63" s="224"/>
      <c r="F63" s="224"/>
      <c r="G63" s="224"/>
      <c r="H63" s="224"/>
      <c r="I63" s="224"/>
      <c r="J63" s="224"/>
      <c r="K63" s="172"/>
      <c r="L63" s="172"/>
      <c r="M63" s="172"/>
      <c r="Q63" s="122"/>
      <c r="R63" s="122"/>
      <c r="S63" s="122"/>
      <c r="T63" s="122"/>
      <c r="U63" s="173" t="s">
        <v>25</v>
      </c>
      <c r="V63" s="173" t="s">
        <v>17</v>
      </c>
      <c r="W63" s="225" t="s">
        <v>4</v>
      </c>
      <c r="X63" s="225"/>
      <c r="Y63" s="225" t="s">
        <v>5</v>
      </c>
      <c r="Z63" s="225"/>
      <c r="AA63" s="122"/>
      <c r="AB63" s="122"/>
    </row>
    <row r="64" spans="1:28" s="126" customFormat="1" ht="23.25" customHeight="1" x14ac:dyDescent="0.3">
      <c r="A64" s="174" t="s">
        <v>2</v>
      </c>
      <c r="B64" s="175">
        <f t="shared" ref="B64:B75" si="6">+SUM(C64:J64)</f>
        <v>1961</v>
      </c>
      <c r="C64" s="217">
        <v>718</v>
      </c>
      <c r="D64" s="218"/>
      <c r="E64" s="217">
        <v>892</v>
      </c>
      <c r="F64" s="218"/>
      <c r="G64" s="217">
        <v>341</v>
      </c>
      <c r="H64" s="218"/>
      <c r="I64" s="217">
        <v>10</v>
      </c>
      <c r="J64" s="219"/>
      <c r="K64" s="172"/>
      <c r="L64" s="172"/>
      <c r="M64" s="172"/>
      <c r="N64" s="122"/>
      <c r="O64" s="122"/>
      <c r="P64" s="122"/>
      <c r="Q64" s="122"/>
      <c r="R64" s="122"/>
      <c r="S64" s="122"/>
      <c r="T64" s="122"/>
      <c r="U64" s="174" t="s">
        <v>2</v>
      </c>
      <c r="V64" s="175">
        <f t="shared" ref="V64:V75" si="7">+W64+Y64</f>
        <v>1961</v>
      </c>
      <c r="W64" s="217">
        <v>855</v>
      </c>
      <c r="X64" s="218"/>
      <c r="Y64" s="217">
        <v>1106</v>
      </c>
      <c r="Z64" s="219"/>
      <c r="AA64" s="122"/>
      <c r="AB64" s="122"/>
    </row>
    <row r="65" spans="1:28" s="126" customFormat="1" ht="23.25" customHeight="1" x14ac:dyDescent="0.3">
      <c r="A65" s="176" t="s">
        <v>3</v>
      </c>
      <c r="B65" s="177">
        <f t="shared" si="6"/>
        <v>3024</v>
      </c>
      <c r="C65" s="220">
        <v>871</v>
      </c>
      <c r="D65" s="221"/>
      <c r="E65" s="220">
        <v>1487</v>
      </c>
      <c r="F65" s="221"/>
      <c r="G65" s="220">
        <v>647</v>
      </c>
      <c r="H65" s="221"/>
      <c r="I65" s="220">
        <v>19</v>
      </c>
      <c r="J65" s="222"/>
      <c r="K65" s="172"/>
      <c r="L65" s="172"/>
      <c r="M65" s="172"/>
      <c r="N65" s="122"/>
      <c r="O65" s="122"/>
      <c r="P65" s="122"/>
      <c r="Q65" s="122"/>
      <c r="R65" s="122"/>
      <c r="S65" s="122"/>
      <c r="T65" s="122"/>
      <c r="U65" s="176" t="s">
        <v>3</v>
      </c>
      <c r="V65" s="177">
        <f t="shared" si="7"/>
        <v>3024</v>
      </c>
      <c r="W65" s="214">
        <v>1626</v>
      </c>
      <c r="X65" s="215"/>
      <c r="Y65" s="214">
        <v>1398</v>
      </c>
      <c r="Z65" s="216"/>
      <c r="AA65" s="122"/>
      <c r="AB65" s="122"/>
    </row>
    <row r="66" spans="1:28" s="126" customFormat="1" ht="23.25" customHeight="1" x14ac:dyDescent="0.3">
      <c r="A66" s="178" t="s">
        <v>7</v>
      </c>
      <c r="B66" s="179">
        <f t="shared" si="6"/>
        <v>7196</v>
      </c>
      <c r="C66" s="217">
        <v>848</v>
      </c>
      <c r="D66" s="218"/>
      <c r="E66" s="217">
        <v>5569</v>
      </c>
      <c r="F66" s="218"/>
      <c r="G66" s="217">
        <v>764</v>
      </c>
      <c r="H66" s="218"/>
      <c r="I66" s="217">
        <v>15</v>
      </c>
      <c r="J66" s="219"/>
      <c r="K66" s="172"/>
      <c r="L66" s="172"/>
      <c r="M66" s="172"/>
      <c r="N66" s="122"/>
      <c r="O66" s="122"/>
      <c r="P66" s="122"/>
      <c r="Q66" s="122"/>
      <c r="R66" s="122"/>
      <c r="S66" s="122"/>
      <c r="T66" s="122"/>
      <c r="U66" s="178" t="s">
        <v>7</v>
      </c>
      <c r="V66" s="179">
        <f t="shared" si="7"/>
        <v>7196</v>
      </c>
      <c r="W66" s="217">
        <v>4843</v>
      </c>
      <c r="X66" s="218"/>
      <c r="Y66" s="217">
        <v>2353</v>
      </c>
      <c r="Z66" s="219"/>
      <c r="AA66" s="122"/>
      <c r="AB66" s="122"/>
    </row>
    <row r="67" spans="1:28" s="126" customFormat="1" ht="23.25" customHeight="1" x14ac:dyDescent="0.3">
      <c r="A67" s="176" t="s">
        <v>8</v>
      </c>
      <c r="B67" s="177">
        <f t="shared" si="6"/>
        <v>9447</v>
      </c>
      <c r="C67" s="220">
        <v>1296</v>
      </c>
      <c r="D67" s="221"/>
      <c r="E67" s="220">
        <v>6409</v>
      </c>
      <c r="F67" s="221"/>
      <c r="G67" s="220">
        <v>1742</v>
      </c>
      <c r="H67" s="221"/>
      <c r="I67" s="220">
        <v>0</v>
      </c>
      <c r="J67" s="222"/>
      <c r="K67" s="172"/>
      <c r="L67" s="172"/>
      <c r="M67" s="172"/>
      <c r="N67" s="122"/>
      <c r="O67" s="122"/>
      <c r="P67" s="122"/>
      <c r="Q67" s="122"/>
      <c r="R67" s="122"/>
      <c r="S67" s="122"/>
      <c r="T67" s="122"/>
      <c r="U67" s="176" t="s">
        <v>8</v>
      </c>
      <c r="V67" s="177">
        <f t="shared" si="7"/>
        <v>9447</v>
      </c>
      <c r="W67" s="214">
        <v>5110</v>
      </c>
      <c r="X67" s="215"/>
      <c r="Y67" s="214">
        <v>4337</v>
      </c>
      <c r="Z67" s="216"/>
      <c r="AA67" s="122"/>
      <c r="AB67" s="122"/>
    </row>
    <row r="68" spans="1:28" s="126" customFormat="1" ht="23.25" customHeight="1" x14ac:dyDescent="0.3">
      <c r="A68" s="178" t="s">
        <v>9</v>
      </c>
      <c r="B68" s="179">
        <f t="shared" si="6"/>
        <v>8996</v>
      </c>
      <c r="C68" s="217">
        <v>1298</v>
      </c>
      <c r="D68" s="218"/>
      <c r="E68" s="217">
        <v>6162</v>
      </c>
      <c r="F68" s="218"/>
      <c r="G68" s="217">
        <v>1536</v>
      </c>
      <c r="H68" s="218"/>
      <c r="I68" s="217">
        <v>0</v>
      </c>
      <c r="J68" s="219"/>
      <c r="K68" s="172"/>
      <c r="L68" s="172"/>
      <c r="M68" s="172"/>
      <c r="N68" s="122"/>
      <c r="O68" s="122"/>
      <c r="P68" s="122"/>
      <c r="Q68" s="122"/>
      <c r="R68" s="122"/>
      <c r="S68" s="122"/>
      <c r="T68" s="122"/>
      <c r="U68" s="178" t="s">
        <v>9</v>
      </c>
      <c r="V68" s="179">
        <f t="shared" si="7"/>
        <v>8996</v>
      </c>
      <c r="W68" s="217">
        <v>4723</v>
      </c>
      <c r="X68" s="218"/>
      <c r="Y68" s="217">
        <v>4273</v>
      </c>
      <c r="Z68" s="219"/>
      <c r="AA68" s="122"/>
      <c r="AB68" s="122"/>
    </row>
    <row r="69" spans="1:28" s="126" customFormat="1" ht="23.25" customHeight="1" x14ac:dyDescent="0.3">
      <c r="A69" s="176" t="s">
        <v>10</v>
      </c>
      <c r="B69" s="177">
        <f t="shared" si="6"/>
        <v>12039</v>
      </c>
      <c r="C69" s="220">
        <v>1410</v>
      </c>
      <c r="D69" s="221"/>
      <c r="E69" s="220">
        <v>9084</v>
      </c>
      <c r="F69" s="221"/>
      <c r="G69" s="220">
        <v>1545</v>
      </c>
      <c r="H69" s="221"/>
      <c r="I69" s="220">
        <v>0</v>
      </c>
      <c r="J69" s="222"/>
      <c r="K69" s="172"/>
      <c r="L69" s="172"/>
      <c r="M69" s="172"/>
      <c r="N69" s="122"/>
      <c r="O69" s="122"/>
      <c r="P69" s="122"/>
      <c r="Q69" s="122"/>
      <c r="R69" s="122"/>
      <c r="S69" s="122"/>
      <c r="T69" s="122"/>
      <c r="U69" s="176" t="s">
        <v>10</v>
      </c>
      <c r="V69" s="177">
        <f t="shared" si="7"/>
        <v>12039</v>
      </c>
      <c r="W69" s="214">
        <v>6687</v>
      </c>
      <c r="X69" s="215"/>
      <c r="Y69" s="214">
        <v>5352</v>
      </c>
      <c r="Z69" s="216"/>
      <c r="AA69" s="122"/>
      <c r="AB69" s="122"/>
    </row>
    <row r="70" spans="1:28" s="126" customFormat="1" ht="23.25" customHeight="1" x14ac:dyDescent="0.3">
      <c r="A70" s="178" t="s">
        <v>11</v>
      </c>
      <c r="B70" s="179">
        <f t="shared" si="6"/>
        <v>10477</v>
      </c>
      <c r="C70" s="217">
        <v>1128</v>
      </c>
      <c r="D70" s="218"/>
      <c r="E70" s="217">
        <v>7825</v>
      </c>
      <c r="F70" s="218"/>
      <c r="G70" s="217">
        <v>1524</v>
      </c>
      <c r="H70" s="218"/>
      <c r="I70" s="217">
        <v>0</v>
      </c>
      <c r="J70" s="219"/>
      <c r="K70" s="172"/>
      <c r="L70" s="172"/>
      <c r="M70" s="172"/>
      <c r="N70" s="122"/>
      <c r="O70" s="122"/>
      <c r="P70" s="122"/>
      <c r="Q70" s="122"/>
      <c r="R70" s="122"/>
      <c r="S70" s="122"/>
      <c r="T70" s="122"/>
      <c r="U70" s="178" t="s">
        <v>11</v>
      </c>
      <c r="V70" s="179">
        <f t="shared" si="7"/>
        <v>10477</v>
      </c>
      <c r="W70" s="217">
        <v>5724</v>
      </c>
      <c r="X70" s="218"/>
      <c r="Y70" s="217">
        <v>4753</v>
      </c>
      <c r="Z70" s="219"/>
      <c r="AA70" s="122"/>
      <c r="AB70" s="122"/>
    </row>
    <row r="71" spans="1:28" s="126" customFormat="1" ht="23.25" customHeight="1" x14ac:dyDescent="0.3">
      <c r="A71" s="176" t="s">
        <v>12</v>
      </c>
      <c r="B71" s="177">
        <f t="shared" si="6"/>
        <v>11201</v>
      </c>
      <c r="C71" s="220">
        <v>1277</v>
      </c>
      <c r="D71" s="221"/>
      <c r="E71" s="220">
        <v>8163</v>
      </c>
      <c r="F71" s="221"/>
      <c r="G71" s="220">
        <v>1761</v>
      </c>
      <c r="H71" s="221"/>
      <c r="I71" s="220">
        <v>0</v>
      </c>
      <c r="J71" s="222"/>
      <c r="K71" s="172"/>
      <c r="L71" s="172"/>
      <c r="M71" s="172"/>
      <c r="N71" s="122"/>
      <c r="O71" s="122"/>
      <c r="P71" s="122"/>
      <c r="Q71" s="122"/>
      <c r="R71" s="122"/>
      <c r="S71" s="122"/>
      <c r="T71" s="122"/>
      <c r="U71" s="176" t="s">
        <v>12</v>
      </c>
      <c r="V71" s="177">
        <f t="shared" si="7"/>
        <v>11201</v>
      </c>
      <c r="W71" s="214">
        <v>6213</v>
      </c>
      <c r="X71" s="215"/>
      <c r="Y71" s="214">
        <v>4988</v>
      </c>
      <c r="Z71" s="216"/>
      <c r="AA71" s="122"/>
      <c r="AB71" s="122"/>
    </row>
    <row r="72" spans="1:28" s="126" customFormat="1" ht="23.25" customHeight="1" x14ac:dyDescent="0.3">
      <c r="A72" s="178" t="s">
        <v>13</v>
      </c>
      <c r="B72" s="179">
        <f t="shared" si="6"/>
        <v>8919</v>
      </c>
      <c r="C72" s="217">
        <v>1506</v>
      </c>
      <c r="D72" s="218"/>
      <c r="E72" s="217">
        <v>6402</v>
      </c>
      <c r="F72" s="218"/>
      <c r="G72" s="217">
        <v>1011</v>
      </c>
      <c r="H72" s="218"/>
      <c r="I72" s="217">
        <v>0</v>
      </c>
      <c r="J72" s="219"/>
      <c r="K72" s="172"/>
      <c r="L72" s="172"/>
      <c r="M72" s="172"/>
      <c r="N72" s="122"/>
      <c r="O72" s="122"/>
      <c r="P72" s="122"/>
      <c r="Q72" s="122"/>
      <c r="R72" s="122"/>
      <c r="S72" s="122"/>
      <c r="T72" s="122"/>
      <c r="U72" s="178" t="s">
        <v>13</v>
      </c>
      <c r="V72" s="179">
        <f t="shared" si="7"/>
        <v>8919</v>
      </c>
      <c r="W72" s="217">
        <v>4985</v>
      </c>
      <c r="X72" s="218"/>
      <c r="Y72" s="217">
        <v>3934</v>
      </c>
      <c r="Z72" s="219"/>
      <c r="AA72" s="122"/>
      <c r="AB72" s="122"/>
    </row>
    <row r="73" spans="1:28" s="126" customFormat="1" ht="23.25" customHeight="1" x14ac:dyDescent="0.3">
      <c r="A73" s="176" t="s">
        <v>14</v>
      </c>
      <c r="B73" s="177">
        <f t="shared" si="6"/>
        <v>13925</v>
      </c>
      <c r="C73" s="220">
        <v>766</v>
      </c>
      <c r="D73" s="221"/>
      <c r="E73" s="220">
        <v>12155</v>
      </c>
      <c r="F73" s="221"/>
      <c r="G73" s="220">
        <v>1004</v>
      </c>
      <c r="H73" s="221"/>
      <c r="I73" s="220">
        <v>0</v>
      </c>
      <c r="J73" s="222"/>
      <c r="K73" s="172"/>
      <c r="L73" s="172"/>
      <c r="M73" s="172"/>
      <c r="N73" s="122"/>
      <c r="O73" s="122"/>
      <c r="P73" s="122"/>
      <c r="Q73" s="122"/>
      <c r="R73" s="122"/>
      <c r="S73" s="122"/>
      <c r="T73" s="122"/>
      <c r="U73" s="176" t="s">
        <v>14</v>
      </c>
      <c r="V73" s="177">
        <f t="shared" si="7"/>
        <v>13925</v>
      </c>
      <c r="W73" s="214">
        <v>8326</v>
      </c>
      <c r="X73" s="215"/>
      <c r="Y73" s="214">
        <v>5599</v>
      </c>
      <c r="Z73" s="216"/>
      <c r="AA73" s="122"/>
      <c r="AB73" s="122"/>
    </row>
    <row r="74" spans="1:28" s="126" customFormat="1" ht="23.25" customHeight="1" x14ac:dyDescent="0.3">
      <c r="A74" s="178" t="s">
        <v>15</v>
      </c>
      <c r="B74" s="179">
        <f t="shared" si="6"/>
        <v>9902</v>
      </c>
      <c r="C74" s="217">
        <v>2007</v>
      </c>
      <c r="D74" s="218"/>
      <c r="E74" s="217">
        <v>7032</v>
      </c>
      <c r="F74" s="218"/>
      <c r="G74" s="217">
        <v>863</v>
      </c>
      <c r="H74" s="218"/>
      <c r="I74" s="217">
        <v>0</v>
      </c>
      <c r="J74" s="219"/>
      <c r="K74" s="172"/>
      <c r="L74" s="172"/>
      <c r="M74" s="172"/>
      <c r="N74" s="122"/>
      <c r="O74" s="122"/>
      <c r="P74" s="122"/>
      <c r="Q74" s="122"/>
      <c r="R74" s="122"/>
      <c r="S74" s="122"/>
      <c r="T74" s="122"/>
      <c r="U74" s="178" t="s">
        <v>15</v>
      </c>
      <c r="V74" s="179">
        <f t="shared" si="7"/>
        <v>9902</v>
      </c>
      <c r="W74" s="217">
        <v>5811</v>
      </c>
      <c r="X74" s="218"/>
      <c r="Y74" s="217">
        <v>4091</v>
      </c>
      <c r="Z74" s="219"/>
      <c r="AA74" s="122"/>
      <c r="AB74" s="122"/>
    </row>
    <row r="75" spans="1:28" s="126" customFormat="1" ht="23.25" customHeight="1" x14ac:dyDescent="0.3">
      <c r="A75" s="176" t="s">
        <v>16</v>
      </c>
      <c r="B75" s="177">
        <f t="shared" si="6"/>
        <v>0</v>
      </c>
      <c r="C75" s="214"/>
      <c r="D75" s="215"/>
      <c r="E75" s="214"/>
      <c r="F75" s="215"/>
      <c r="G75" s="214"/>
      <c r="H75" s="215"/>
      <c r="I75" s="214"/>
      <c r="J75" s="216"/>
      <c r="K75" s="172"/>
      <c r="L75" s="172"/>
      <c r="M75" s="172"/>
      <c r="N75" s="122"/>
      <c r="O75" s="122"/>
      <c r="P75" s="122"/>
      <c r="Q75" s="122"/>
      <c r="R75" s="122"/>
      <c r="S75" s="122"/>
      <c r="T75" s="122"/>
      <c r="U75" s="176" t="s">
        <v>16</v>
      </c>
      <c r="V75" s="177">
        <f t="shared" si="7"/>
        <v>0</v>
      </c>
      <c r="W75" s="214"/>
      <c r="X75" s="215"/>
      <c r="Y75" s="214"/>
      <c r="Z75" s="216"/>
      <c r="AA75" s="122"/>
      <c r="AB75" s="122"/>
    </row>
    <row r="76" spans="1:28" s="126" customFormat="1" ht="23.25" customHeight="1" x14ac:dyDescent="0.3">
      <c r="A76" s="180" t="s">
        <v>17</v>
      </c>
      <c r="B76" s="181">
        <f>+SUM(B64:B75)</f>
        <v>97087</v>
      </c>
      <c r="C76" s="205">
        <f>+SUM(C64:C75)</f>
        <v>13125</v>
      </c>
      <c r="D76" s="206"/>
      <c r="E76" s="205">
        <f>+SUM(E64:E75)</f>
        <v>71180</v>
      </c>
      <c r="F76" s="206"/>
      <c r="G76" s="205">
        <f>+SUM(G64:G75)</f>
        <v>12738</v>
      </c>
      <c r="H76" s="206"/>
      <c r="I76" s="205">
        <f>+SUM(I64:I75)</f>
        <v>44</v>
      </c>
      <c r="J76" s="206"/>
      <c r="K76" s="172"/>
      <c r="L76" s="172"/>
      <c r="M76" s="172"/>
      <c r="N76" s="122"/>
      <c r="O76" s="122"/>
      <c r="P76" s="122"/>
      <c r="Q76" s="122"/>
      <c r="R76" s="122"/>
      <c r="S76" s="122"/>
      <c r="T76" s="122"/>
      <c r="U76" s="180" t="s">
        <v>17</v>
      </c>
      <c r="V76" s="181">
        <f>+SUM(V64:V75)</f>
        <v>97087</v>
      </c>
      <c r="W76" s="205">
        <f>+SUM(W64:W75)</f>
        <v>54903</v>
      </c>
      <c r="X76" s="206"/>
      <c r="Y76" s="205">
        <f>+SUM(Y64:Y75)</f>
        <v>42184</v>
      </c>
      <c r="Z76" s="206"/>
      <c r="AA76" s="122"/>
      <c r="AB76" s="122"/>
    </row>
    <row r="77" spans="1:28" s="126" customFormat="1" ht="23.25" customHeight="1" x14ac:dyDescent="0.3">
      <c r="A77" s="182" t="s">
        <v>65</v>
      </c>
      <c r="B77" s="183">
        <v>1</v>
      </c>
      <c r="C77" s="213">
        <f>+C76/B76</f>
        <v>0.1351880272333062</v>
      </c>
      <c r="D77" s="213"/>
      <c r="E77" s="213">
        <f>+E76/B76</f>
        <v>0.73315685931175134</v>
      </c>
      <c r="F77" s="213"/>
      <c r="G77" s="213">
        <f>+G76/B76</f>
        <v>0.13120191168745557</v>
      </c>
      <c r="H77" s="213"/>
      <c r="I77" s="213">
        <f>+I76/B76</f>
        <v>4.5320176748689318E-4</v>
      </c>
      <c r="J77" s="213"/>
      <c r="K77" s="172"/>
      <c r="L77" s="172"/>
      <c r="M77" s="172"/>
      <c r="N77" s="122"/>
      <c r="O77" s="122"/>
      <c r="P77" s="122"/>
      <c r="Q77" s="122"/>
      <c r="R77" s="122"/>
      <c r="S77" s="122"/>
      <c r="T77" s="122"/>
      <c r="U77" s="182" t="s">
        <v>55</v>
      </c>
      <c r="V77" s="183">
        <v>1</v>
      </c>
      <c r="W77" s="202">
        <f>+W76/V76</f>
        <v>0.56550310546211136</v>
      </c>
      <c r="X77" s="202"/>
      <c r="Y77" s="202">
        <f>+Y76/V76</f>
        <v>0.4344968945378887</v>
      </c>
      <c r="Z77" s="202"/>
      <c r="AA77" s="122"/>
      <c r="AB77" s="122"/>
    </row>
    <row r="78" spans="1:28" s="126" customFormat="1" ht="23.25" customHeight="1" x14ac:dyDescent="0.3">
      <c r="A78" s="184"/>
      <c r="B78" s="185"/>
      <c r="C78" s="186"/>
      <c r="D78" s="186"/>
      <c r="E78" s="186"/>
      <c r="F78" s="186"/>
      <c r="G78" s="186"/>
      <c r="H78" s="186"/>
      <c r="I78" s="186"/>
      <c r="J78" s="186"/>
      <c r="K78" s="172"/>
      <c r="L78" s="172"/>
      <c r="M78" s="172"/>
      <c r="N78" s="122"/>
      <c r="O78" s="122"/>
      <c r="P78" s="122"/>
      <c r="Q78" s="122"/>
      <c r="R78" s="122"/>
      <c r="S78" s="122"/>
      <c r="T78" s="122"/>
      <c r="U78" s="184"/>
      <c r="V78" s="185"/>
      <c r="W78" s="185"/>
      <c r="X78" s="185"/>
      <c r="Y78" s="185"/>
      <c r="Z78" s="185"/>
      <c r="AA78" s="122"/>
      <c r="AB78" s="122"/>
    </row>
    <row r="79" spans="1:28" s="126" customFormat="1" ht="23.25" customHeight="1" x14ac:dyDescent="0.3">
      <c r="A79" s="184"/>
      <c r="B79" s="185"/>
      <c r="C79" s="186"/>
      <c r="D79" s="186"/>
      <c r="E79" s="186"/>
      <c r="F79" s="186"/>
      <c r="G79" s="186"/>
      <c r="H79" s="186"/>
      <c r="I79" s="186"/>
      <c r="J79" s="186"/>
      <c r="K79" s="172"/>
      <c r="L79" s="172"/>
      <c r="M79" s="172"/>
      <c r="N79" s="122"/>
      <c r="O79" s="122"/>
      <c r="P79" s="122"/>
      <c r="Q79" s="122"/>
      <c r="R79" s="122"/>
      <c r="S79" s="122"/>
      <c r="T79" s="122"/>
      <c r="U79" s="184"/>
      <c r="V79" s="185"/>
      <c r="W79" s="185"/>
      <c r="X79" s="185"/>
      <c r="Y79" s="185"/>
      <c r="Z79" s="185"/>
      <c r="AA79" s="122"/>
      <c r="AB79" s="122"/>
    </row>
    <row r="80" spans="1:28" s="126" customFormat="1" ht="23.25" customHeight="1" x14ac:dyDescent="0.3">
      <c r="A80" s="187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</row>
    <row r="81" spans="1:28" s="126" customFormat="1" ht="23.25" customHeight="1" thickBot="1" x14ac:dyDescent="0.35">
      <c r="A81" s="188" t="s">
        <v>152</v>
      </c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</row>
    <row r="82" spans="1:28" s="126" customFormat="1" ht="23.25" customHeight="1" thickTop="1" x14ac:dyDescent="0.3">
      <c r="A82" s="187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90"/>
      <c r="O82" s="190"/>
      <c r="P82" s="190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</row>
    <row r="83" spans="1:28" s="126" customFormat="1" ht="94.5" customHeight="1" x14ac:dyDescent="0.3">
      <c r="A83" s="191" t="s">
        <v>25</v>
      </c>
      <c r="B83" s="192" t="s">
        <v>17</v>
      </c>
      <c r="C83" s="211" t="s">
        <v>153</v>
      </c>
      <c r="D83" s="212"/>
      <c r="E83" s="211" t="s">
        <v>154</v>
      </c>
      <c r="F83" s="212"/>
      <c r="G83" s="211" t="s">
        <v>155</v>
      </c>
      <c r="H83" s="212"/>
      <c r="I83" s="211" t="s">
        <v>156</v>
      </c>
      <c r="J83" s="212"/>
      <c r="K83" s="211" t="s">
        <v>157</v>
      </c>
      <c r="L83" s="212"/>
      <c r="M83" s="211" t="s">
        <v>158</v>
      </c>
      <c r="N83" s="212"/>
      <c r="O83" s="211" t="s">
        <v>159</v>
      </c>
      <c r="P83" s="212"/>
      <c r="Q83" s="122"/>
      <c r="R83" s="122"/>
      <c r="S83" s="122"/>
      <c r="T83" s="122"/>
      <c r="U83" s="122"/>
      <c r="V83" s="122"/>
      <c r="W83" s="193"/>
      <c r="X83" s="193"/>
      <c r="Y83" s="193"/>
      <c r="Z83" s="193"/>
      <c r="AA83" s="193"/>
      <c r="AB83" s="2"/>
    </row>
    <row r="84" spans="1:28" s="126" customFormat="1" ht="23.25" customHeight="1" x14ac:dyDescent="0.3">
      <c r="A84" s="174" t="s">
        <v>2</v>
      </c>
      <c r="B84" s="175">
        <f t="shared" ref="B84:B95" si="8">+SUM(C84:P84)</f>
        <v>1961</v>
      </c>
      <c r="C84" s="208">
        <v>718</v>
      </c>
      <c r="D84" s="209"/>
      <c r="E84" s="208">
        <v>319</v>
      </c>
      <c r="F84" s="209"/>
      <c r="G84" s="208">
        <v>544</v>
      </c>
      <c r="H84" s="209"/>
      <c r="I84" s="208">
        <v>269</v>
      </c>
      <c r="J84" s="209"/>
      <c r="K84" s="208">
        <v>72</v>
      </c>
      <c r="L84" s="209"/>
      <c r="M84" s="208">
        <v>39</v>
      </c>
      <c r="N84" s="209"/>
      <c r="O84" s="208">
        <v>0</v>
      </c>
      <c r="P84" s="210"/>
      <c r="Q84" s="122"/>
      <c r="R84" s="122"/>
      <c r="S84" s="122"/>
      <c r="T84" s="122"/>
      <c r="U84" s="122"/>
      <c r="V84" s="122"/>
      <c r="W84" s="193"/>
      <c r="X84" s="193"/>
      <c r="Y84" s="193"/>
      <c r="Z84" s="193"/>
      <c r="AA84" s="193"/>
      <c r="AB84" s="2"/>
    </row>
    <row r="85" spans="1:28" s="126" customFormat="1" ht="23.25" customHeight="1" x14ac:dyDescent="0.3">
      <c r="A85" s="176" t="s">
        <v>3</v>
      </c>
      <c r="B85" s="177">
        <f t="shared" si="8"/>
        <v>3024</v>
      </c>
      <c r="C85" s="203">
        <v>801</v>
      </c>
      <c r="D85" s="207"/>
      <c r="E85" s="203">
        <v>235</v>
      </c>
      <c r="F85" s="207"/>
      <c r="G85" s="203">
        <v>1213</v>
      </c>
      <c r="H85" s="207"/>
      <c r="I85" s="203">
        <v>383</v>
      </c>
      <c r="J85" s="207"/>
      <c r="K85" s="203">
        <v>286</v>
      </c>
      <c r="L85" s="207"/>
      <c r="M85" s="203">
        <v>87</v>
      </c>
      <c r="N85" s="207"/>
      <c r="O85" s="203">
        <v>19</v>
      </c>
      <c r="P85" s="204"/>
      <c r="Q85" s="122"/>
      <c r="R85" s="122"/>
      <c r="S85" s="122"/>
      <c r="T85" s="122"/>
      <c r="U85" s="122"/>
      <c r="V85" s="122"/>
      <c r="W85" s="193"/>
      <c r="X85" s="193"/>
      <c r="Y85" s="193"/>
      <c r="Z85" s="193"/>
      <c r="AA85" s="193"/>
      <c r="AB85" s="2"/>
    </row>
    <row r="86" spans="1:28" s="126" customFormat="1" ht="23.25" customHeight="1" x14ac:dyDescent="0.3">
      <c r="A86" s="178" t="s">
        <v>7</v>
      </c>
      <c r="B86" s="179">
        <f t="shared" si="8"/>
        <v>7196</v>
      </c>
      <c r="C86" s="208">
        <v>749</v>
      </c>
      <c r="D86" s="209"/>
      <c r="E86" s="208">
        <v>2821</v>
      </c>
      <c r="F86" s="209"/>
      <c r="G86" s="208">
        <v>2728</v>
      </c>
      <c r="H86" s="209"/>
      <c r="I86" s="208">
        <v>471</v>
      </c>
      <c r="J86" s="209"/>
      <c r="K86" s="208">
        <v>325</v>
      </c>
      <c r="L86" s="209"/>
      <c r="M86" s="208">
        <v>102</v>
      </c>
      <c r="N86" s="209"/>
      <c r="O86" s="208">
        <v>0</v>
      </c>
      <c r="P86" s="210"/>
      <c r="Q86" s="122"/>
      <c r="R86" s="122"/>
      <c r="S86" s="122"/>
      <c r="T86" s="122"/>
      <c r="U86" s="122"/>
      <c r="V86" s="122"/>
      <c r="W86" s="193"/>
      <c r="X86" s="193"/>
      <c r="Y86" s="193"/>
      <c r="Z86" s="193"/>
      <c r="AA86" s="193"/>
      <c r="AB86" s="2"/>
    </row>
    <row r="87" spans="1:28" s="126" customFormat="1" ht="23.25" customHeight="1" x14ac:dyDescent="0.3">
      <c r="A87" s="176" t="s">
        <v>8</v>
      </c>
      <c r="B87" s="177">
        <f t="shared" si="8"/>
        <v>9447</v>
      </c>
      <c r="C87" s="203">
        <v>1286</v>
      </c>
      <c r="D87" s="207"/>
      <c r="E87" s="203">
        <v>1385</v>
      </c>
      <c r="F87" s="207"/>
      <c r="G87" s="203">
        <v>4753</v>
      </c>
      <c r="H87" s="207"/>
      <c r="I87" s="203">
        <v>1069</v>
      </c>
      <c r="J87" s="207"/>
      <c r="K87" s="203">
        <v>651</v>
      </c>
      <c r="L87" s="207"/>
      <c r="M87" s="203">
        <v>285</v>
      </c>
      <c r="N87" s="207"/>
      <c r="O87" s="203">
        <v>18</v>
      </c>
      <c r="P87" s="204"/>
      <c r="Q87" s="122"/>
      <c r="R87" s="122"/>
      <c r="S87" s="122"/>
      <c r="T87" s="122"/>
      <c r="U87" s="122"/>
      <c r="V87" s="122"/>
      <c r="W87" s="193"/>
      <c r="X87" s="193"/>
      <c r="Y87" s="193"/>
      <c r="Z87" s="193"/>
      <c r="AA87" s="193"/>
      <c r="AB87" s="2"/>
    </row>
    <row r="88" spans="1:28" s="126" customFormat="1" ht="23.25" customHeight="1" x14ac:dyDescent="0.3">
      <c r="A88" s="178" t="s">
        <v>9</v>
      </c>
      <c r="B88" s="179">
        <f t="shared" si="8"/>
        <v>8996</v>
      </c>
      <c r="C88" s="208">
        <v>1361</v>
      </c>
      <c r="D88" s="209"/>
      <c r="E88" s="208">
        <v>1621</v>
      </c>
      <c r="F88" s="209"/>
      <c r="G88" s="208">
        <v>4200</v>
      </c>
      <c r="H88" s="209"/>
      <c r="I88" s="208">
        <v>1175</v>
      </c>
      <c r="J88" s="209"/>
      <c r="K88" s="208">
        <v>350</v>
      </c>
      <c r="L88" s="209"/>
      <c r="M88" s="208">
        <v>289</v>
      </c>
      <c r="N88" s="209"/>
      <c r="O88" s="208">
        <v>0</v>
      </c>
      <c r="P88" s="210"/>
      <c r="Q88" s="122"/>
      <c r="R88" s="122"/>
      <c r="S88" s="122"/>
      <c r="T88" s="122"/>
      <c r="U88" s="122"/>
      <c r="V88" s="122"/>
      <c r="W88" s="193"/>
      <c r="X88" s="193"/>
      <c r="Y88" s="193"/>
      <c r="Z88" s="193"/>
      <c r="AA88" s="193"/>
      <c r="AB88" s="2"/>
    </row>
    <row r="89" spans="1:28" s="126" customFormat="1" ht="23.25" customHeight="1" x14ac:dyDescent="0.3">
      <c r="A89" s="176" t="s">
        <v>10</v>
      </c>
      <c r="B89" s="177">
        <f t="shared" si="8"/>
        <v>12039</v>
      </c>
      <c r="C89" s="203">
        <v>1384</v>
      </c>
      <c r="D89" s="207"/>
      <c r="E89" s="203">
        <v>2618</v>
      </c>
      <c r="F89" s="207"/>
      <c r="G89" s="203">
        <v>5883</v>
      </c>
      <c r="H89" s="207"/>
      <c r="I89" s="203">
        <v>922</v>
      </c>
      <c r="J89" s="207"/>
      <c r="K89" s="203">
        <v>633</v>
      </c>
      <c r="L89" s="207"/>
      <c r="M89" s="203">
        <v>599</v>
      </c>
      <c r="N89" s="207"/>
      <c r="O89" s="203">
        <v>0</v>
      </c>
      <c r="P89" s="204"/>
      <c r="Q89" s="122"/>
      <c r="R89" s="122"/>
      <c r="S89" s="122"/>
      <c r="T89" s="122"/>
      <c r="U89" s="122"/>
      <c r="V89" s="122"/>
      <c r="W89" s="193"/>
      <c r="X89" s="193"/>
      <c r="Y89" s="193"/>
      <c r="Z89" s="193"/>
      <c r="AA89" s="193"/>
      <c r="AB89" s="2"/>
    </row>
    <row r="90" spans="1:28" s="126" customFormat="1" ht="23.25" customHeight="1" x14ac:dyDescent="0.3">
      <c r="A90" s="178" t="s">
        <v>11</v>
      </c>
      <c r="B90" s="179">
        <f t="shared" si="8"/>
        <v>10477</v>
      </c>
      <c r="C90" s="208">
        <v>1128</v>
      </c>
      <c r="D90" s="209"/>
      <c r="E90" s="208">
        <v>3357</v>
      </c>
      <c r="F90" s="209"/>
      <c r="G90" s="208">
        <v>3994</v>
      </c>
      <c r="H90" s="209"/>
      <c r="I90" s="208">
        <v>1050</v>
      </c>
      <c r="J90" s="209"/>
      <c r="K90" s="208">
        <v>474</v>
      </c>
      <c r="L90" s="209"/>
      <c r="M90" s="208">
        <v>474</v>
      </c>
      <c r="N90" s="209"/>
      <c r="O90" s="208">
        <v>0</v>
      </c>
      <c r="P90" s="210"/>
      <c r="Q90" s="122"/>
      <c r="R90" s="122"/>
      <c r="S90" s="122"/>
      <c r="T90" s="122"/>
      <c r="U90" s="122"/>
      <c r="V90" s="122"/>
      <c r="W90" s="193"/>
      <c r="X90" s="193"/>
      <c r="Y90" s="193"/>
      <c r="Z90" s="193"/>
      <c r="AA90" s="193"/>
      <c r="AB90" s="2"/>
    </row>
    <row r="91" spans="1:28" s="126" customFormat="1" ht="23.25" customHeight="1" x14ac:dyDescent="0.3">
      <c r="A91" s="176" t="s">
        <v>12</v>
      </c>
      <c r="B91" s="177">
        <f t="shared" si="8"/>
        <v>11201</v>
      </c>
      <c r="C91" s="203">
        <v>1277</v>
      </c>
      <c r="D91" s="207"/>
      <c r="E91" s="203">
        <v>3795</v>
      </c>
      <c r="F91" s="207"/>
      <c r="G91" s="203">
        <v>3865</v>
      </c>
      <c r="H91" s="207"/>
      <c r="I91" s="203">
        <v>1314</v>
      </c>
      <c r="J91" s="207"/>
      <c r="K91" s="203">
        <v>447</v>
      </c>
      <c r="L91" s="207"/>
      <c r="M91" s="203">
        <v>503</v>
      </c>
      <c r="N91" s="207"/>
      <c r="O91" s="203">
        <v>0</v>
      </c>
      <c r="P91" s="204"/>
      <c r="Q91" s="122"/>
      <c r="R91" s="122"/>
      <c r="S91" s="122"/>
      <c r="T91" s="122"/>
      <c r="U91" s="122"/>
      <c r="V91" s="122"/>
      <c r="W91" s="193"/>
      <c r="X91" s="193"/>
      <c r="Y91" s="193"/>
      <c r="Z91" s="193"/>
      <c r="AA91" s="193"/>
      <c r="AB91" s="2"/>
    </row>
    <row r="92" spans="1:28" s="126" customFormat="1" ht="23.25" customHeight="1" x14ac:dyDescent="0.3">
      <c r="A92" s="178" t="s">
        <v>13</v>
      </c>
      <c r="B92" s="179">
        <f t="shared" si="8"/>
        <v>8919</v>
      </c>
      <c r="C92" s="208">
        <v>1506</v>
      </c>
      <c r="D92" s="209"/>
      <c r="E92" s="208">
        <v>2865</v>
      </c>
      <c r="F92" s="209"/>
      <c r="G92" s="208">
        <v>3345</v>
      </c>
      <c r="H92" s="209"/>
      <c r="I92" s="208">
        <v>650</v>
      </c>
      <c r="J92" s="209"/>
      <c r="K92" s="208">
        <v>361</v>
      </c>
      <c r="L92" s="209"/>
      <c r="M92" s="208">
        <v>192</v>
      </c>
      <c r="N92" s="209"/>
      <c r="O92" s="208">
        <v>0</v>
      </c>
      <c r="P92" s="210"/>
      <c r="Q92" s="122"/>
      <c r="R92" s="122"/>
      <c r="S92" s="122"/>
      <c r="T92" s="122"/>
      <c r="U92" s="122"/>
      <c r="V92" s="122"/>
      <c r="W92" s="193"/>
      <c r="X92" s="193"/>
      <c r="Y92" s="193"/>
      <c r="Z92" s="193"/>
      <c r="AA92" s="193"/>
      <c r="AB92" s="2"/>
    </row>
    <row r="93" spans="1:28" s="126" customFormat="1" ht="23.25" customHeight="1" x14ac:dyDescent="0.3">
      <c r="A93" s="176" t="s">
        <v>14</v>
      </c>
      <c r="B93" s="177">
        <f t="shared" si="8"/>
        <v>13925</v>
      </c>
      <c r="C93" s="203">
        <v>766</v>
      </c>
      <c r="D93" s="207"/>
      <c r="E93" s="203">
        <v>5627</v>
      </c>
      <c r="F93" s="207"/>
      <c r="G93" s="203">
        <v>5896</v>
      </c>
      <c r="H93" s="207"/>
      <c r="I93" s="203">
        <v>873</v>
      </c>
      <c r="J93" s="207"/>
      <c r="K93" s="203">
        <v>152</v>
      </c>
      <c r="L93" s="207"/>
      <c r="M93" s="203">
        <v>611</v>
      </c>
      <c r="N93" s="207"/>
      <c r="O93" s="203">
        <v>0</v>
      </c>
      <c r="P93" s="204"/>
      <c r="Q93" s="122"/>
      <c r="R93" s="122"/>
      <c r="S93" s="122"/>
      <c r="T93" s="122"/>
      <c r="U93" s="122"/>
      <c r="V93" s="122"/>
      <c r="W93" s="193"/>
      <c r="X93" s="193"/>
      <c r="Y93" s="193"/>
      <c r="Z93" s="193"/>
      <c r="AA93" s="193"/>
      <c r="AB93" s="2"/>
    </row>
    <row r="94" spans="1:28" s="126" customFormat="1" ht="23.25" customHeight="1" x14ac:dyDescent="0.3">
      <c r="A94" s="178" t="s">
        <v>15</v>
      </c>
      <c r="B94" s="179">
        <f t="shared" si="8"/>
        <v>9902</v>
      </c>
      <c r="C94" s="208">
        <v>2007</v>
      </c>
      <c r="D94" s="209"/>
      <c r="E94" s="208">
        <v>4932</v>
      </c>
      <c r="F94" s="209"/>
      <c r="G94" s="208">
        <v>2073</v>
      </c>
      <c r="H94" s="209"/>
      <c r="I94" s="208">
        <v>644</v>
      </c>
      <c r="J94" s="209"/>
      <c r="K94" s="208">
        <v>215</v>
      </c>
      <c r="L94" s="209"/>
      <c r="M94" s="208">
        <v>31</v>
      </c>
      <c r="N94" s="209"/>
      <c r="O94" s="208">
        <v>0</v>
      </c>
      <c r="P94" s="210"/>
      <c r="Q94" s="122"/>
      <c r="R94" s="122"/>
      <c r="S94" s="122"/>
      <c r="T94" s="122"/>
      <c r="U94" s="122"/>
      <c r="V94" s="122"/>
      <c r="W94" s="193"/>
      <c r="X94" s="193"/>
      <c r="Y94" s="193"/>
      <c r="Z94" s="193"/>
      <c r="AA94" s="193"/>
      <c r="AB94" s="2"/>
    </row>
    <row r="95" spans="1:28" s="126" customFormat="1" ht="23.25" customHeight="1" x14ac:dyDescent="0.3">
      <c r="A95" s="176" t="s">
        <v>16</v>
      </c>
      <c r="B95" s="177">
        <f t="shared" si="8"/>
        <v>0</v>
      </c>
      <c r="C95" s="203"/>
      <c r="D95" s="207"/>
      <c r="E95" s="203"/>
      <c r="F95" s="207"/>
      <c r="G95" s="203"/>
      <c r="H95" s="207"/>
      <c r="I95" s="203"/>
      <c r="J95" s="207"/>
      <c r="K95" s="203"/>
      <c r="L95" s="207"/>
      <c r="M95" s="203"/>
      <c r="N95" s="207"/>
      <c r="O95" s="203"/>
      <c r="P95" s="204"/>
      <c r="Q95" s="122"/>
      <c r="R95" s="122"/>
      <c r="S95" s="122"/>
      <c r="T95" s="122"/>
      <c r="U95" s="122"/>
      <c r="V95" s="122"/>
      <c r="W95" s="193"/>
      <c r="X95" s="193"/>
      <c r="Y95" s="193"/>
      <c r="Z95" s="193"/>
      <c r="AA95" s="193"/>
      <c r="AB95" s="2"/>
    </row>
    <row r="96" spans="1:28" s="126" customFormat="1" ht="23.25" customHeight="1" x14ac:dyDescent="0.3">
      <c r="A96" s="180" t="s">
        <v>17</v>
      </c>
      <c r="B96" s="181">
        <f>+SUM(B84:B95)</f>
        <v>97087</v>
      </c>
      <c r="C96" s="205">
        <f t="shared" ref="C96:O96" si="9">+SUM(C84:C95)</f>
        <v>12983</v>
      </c>
      <c r="D96" s="206"/>
      <c r="E96" s="205">
        <f t="shared" si="9"/>
        <v>29575</v>
      </c>
      <c r="F96" s="206"/>
      <c r="G96" s="205">
        <f t="shared" si="9"/>
        <v>38494</v>
      </c>
      <c r="H96" s="206"/>
      <c r="I96" s="205">
        <f t="shared" si="9"/>
        <v>8820</v>
      </c>
      <c r="J96" s="206"/>
      <c r="K96" s="205">
        <f t="shared" si="9"/>
        <v>3966</v>
      </c>
      <c r="L96" s="206"/>
      <c r="M96" s="205">
        <f t="shared" si="9"/>
        <v>3212</v>
      </c>
      <c r="N96" s="206"/>
      <c r="O96" s="205">
        <f t="shared" si="9"/>
        <v>37</v>
      </c>
      <c r="P96" s="206"/>
      <c r="Q96" s="122"/>
      <c r="R96" s="122"/>
      <c r="S96" s="122"/>
      <c r="T96" s="122"/>
      <c r="U96" s="122"/>
      <c r="V96" s="122"/>
      <c r="W96" s="194"/>
      <c r="X96" s="194"/>
      <c r="Y96" s="194"/>
      <c r="Z96" s="194"/>
      <c r="AA96" s="194"/>
      <c r="AB96" s="122"/>
    </row>
    <row r="97" spans="1:28" s="126" customFormat="1" ht="23.25" customHeight="1" x14ac:dyDescent="0.3">
      <c r="A97" s="182" t="s">
        <v>65</v>
      </c>
      <c r="B97" s="183">
        <v>1</v>
      </c>
      <c r="C97" s="202">
        <f>+C96/$B$96</f>
        <v>0.13372542152914396</v>
      </c>
      <c r="D97" s="202"/>
      <c r="E97" s="202">
        <f>+E96/$B$96</f>
        <v>0.30462368803238332</v>
      </c>
      <c r="F97" s="202"/>
      <c r="G97" s="202">
        <f>+G96/$B$96</f>
        <v>0.3964897463100106</v>
      </c>
      <c r="H97" s="202"/>
      <c r="I97" s="202">
        <f>+I96/$B$96</f>
        <v>9.0846354300781779E-2</v>
      </c>
      <c r="J97" s="202"/>
      <c r="K97" s="202">
        <f>+K96/$B$96</f>
        <v>4.0849959314841325E-2</v>
      </c>
      <c r="L97" s="202"/>
      <c r="M97" s="202">
        <f>+M96/$B$96</f>
        <v>3.3083729026543204E-2</v>
      </c>
      <c r="N97" s="202"/>
      <c r="O97" s="202">
        <f>+O96/$B$96</f>
        <v>3.8110148629579655E-4</v>
      </c>
      <c r="P97" s="202"/>
      <c r="Q97" s="122"/>
      <c r="R97" s="122"/>
      <c r="S97" s="122"/>
      <c r="T97" s="122"/>
      <c r="U97" s="122"/>
      <c r="V97" s="122"/>
      <c r="W97" s="194"/>
      <c r="X97" s="194"/>
      <c r="Y97" s="194"/>
      <c r="Z97" s="194"/>
      <c r="AA97" s="194"/>
      <c r="AB97" s="122"/>
    </row>
    <row r="98" spans="1:28" s="126" customFormat="1" ht="12.75" customHeight="1" x14ac:dyDescent="0.3">
      <c r="A98" s="184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22"/>
      <c r="R98" s="122"/>
      <c r="S98" s="122"/>
      <c r="T98" s="122"/>
      <c r="U98" s="122"/>
      <c r="V98" s="122"/>
      <c r="W98" s="194"/>
      <c r="X98" s="194"/>
      <c r="Y98" s="194"/>
      <c r="Z98" s="194"/>
      <c r="AA98" s="194"/>
      <c r="AB98" s="122"/>
    </row>
    <row r="99" spans="1:28" s="126" customFormat="1" ht="12.75" customHeight="1" x14ac:dyDescent="0.3">
      <c r="A99" s="184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22"/>
      <c r="R99" s="122"/>
      <c r="S99" s="122"/>
      <c r="T99" s="122"/>
      <c r="U99" s="122"/>
      <c r="V99" s="122"/>
      <c r="W99" s="194"/>
      <c r="X99" s="194"/>
      <c r="Y99" s="194"/>
      <c r="Z99" s="194"/>
      <c r="AA99" s="194"/>
      <c r="AB99" s="122"/>
    </row>
    <row r="100" spans="1:28" s="126" customFormat="1" ht="23.25" customHeight="1" x14ac:dyDescent="0.3">
      <c r="A100" s="195" t="s">
        <v>160</v>
      </c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22"/>
      <c r="R100" s="122"/>
      <c r="S100" s="122"/>
      <c r="T100" s="122"/>
      <c r="U100" s="122"/>
      <c r="V100" s="122"/>
      <c r="W100" s="194"/>
      <c r="X100" s="194"/>
      <c r="Y100" s="194"/>
      <c r="Z100" s="194"/>
      <c r="AA100" s="194"/>
      <c r="AB100" s="122"/>
    </row>
    <row r="101" spans="1:28" s="126" customFormat="1" ht="23.25" customHeight="1" x14ac:dyDescent="0.3">
      <c r="A101" s="117" t="s">
        <v>161</v>
      </c>
      <c r="B101" s="196"/>
      <c r="C101" s="196"/>
      <c r="D101" s="196"/>
      <c r="E101" s="196"/>
      <c r="F101" s="196"/>
      <c r="G101" s="196"/>
      <c r="H101" s="197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</row>
    <row r="102" spans="1:28" s="126" customFormat="1" ht="23.25" customHeight="1" x14ac:dyDescent="0.3">
      <c r="A102" s="117" t="s">
        <v>22</v>
      </c>
      <c r="B102" s="196"/>
      <c r="C102" s="196"/>
      <c r="D102" s="196"/>
      <c r="E102" s="196"/>
      <c r="F102" s="196"/>
      <c r="G102" s="196"/>
      <c r="H102" s="197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</row>
  </sheetData>
  <mergeCells count="270"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  <mergeCell ref="B16:C16"/>
    <mergeCell ref="Z16:AA16"/>
    <mergeCell ref="B17:C17"/>
    <mergeCell ref="Z17:AA17"/>
    <mergeCell ref="B18:C18"/>
    <mergeCell ref="Z18:AA18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M14:M15"/>
    <mergeCell ref="N14:N15"/>
    <mergeCell ref="B22:C22"/>
    <mergeCell ref="Z22:AA22"/>
    <mergeCell ref="B23:C23"/>
    <mergeCell ref="Z23:AA23"/>
    <mergeCell ref="B24:C24"/>
    <mergeCell ref="Z24:AA24"/>
    <mergeCell ref="B19:C19"/>
    <mergeCell ref="Z19:AA19"/>
    <mergeCell ref="B20:C20"/>
    <mergeCell ref="Z20:AA20"/>
    <mergeCell ref="B21:C21"/>
    <mergeCell ref="Z21:AA21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3:C43"/>
    <mergeCell ref="B44:C44"/>
    <mergeCell ref="B45:C45"/>
    <mergeCell ref="A57:C57"/>
    <mergeCell ref="A62:A63"/>
    <mergeCell ref="B62:B63"/>
    <mergeCell ref="C62:D63"/>
    <mergeCell ref="B37:C37"/>
    <mergeCell ref="B38:C38"/>
    <mergeCell ref="B39:C39"/>
    <mergeCell ref="B40:C40"/>
    <mergeCell ref="B41:C41"/>
    <mergeCell ref="B42:C42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Y64:Z64"/>
    <mergeCell ref="C65:D65"/>
    <mergeCell ref="E65:F65"/>
    <mergeCell ref="G65:H65"/>
    <mergeCell ref="I65:J65"/>
    <mergeCell ref="W65:X65"/>
    <mergeCell ref="Y65:Z65"/>
    <mergeCell ref="E62:F63"/>
    <mergeCell ref="G62:H63"/>
    <mergeCell ref="I62:J63"/>
    <mergeCell ref="W63:X63"/>
    <mergeCell ref="Y63:Z63"/>
    <mergeCell ref="C64:D64"/>
    <mergeCell ref="E64:F64"/>
    <mergeCell ref="G64:H64"/>
    <mergeCell ref="I64:J64"/>
    <mergeCell ref="W64:X64"/>
    <mergeCell ref="C67:D67"/>
    <mergeCell ref="E67:F67"/>
    <mergeCell ref="G67:H67"/>
    <mergeCell ref="I67:J67"/>
    <mergeCell ref="W67:X67"/>
    <mergeCell ref="Y67:Z67"/>
    <mergeCell ref="C66:D66"/>
    <mergeCell ref="E66:F66"/>
    <mergeCell ref="G66:H66"/>
    <mergeCell ref="I66:J66"/>
    <mergeCell ref="W66:X66"/>
    <mergeCell ref="Y66:Z66"/>
    <mergeCell ref="C69:D69"/>
    <mergeCell ref="E69:F69"/>
    <mergeCell ref="G69:H69"/>
    <mergeCell ref="I69:J69"/>
    <mergeCell ref="W69:X69"/>
    <mergeCell ref="Y69:Z69"/>
    <mergeCell ref="C68:D68"/>
    <mergeCell ref="E68:F68"/>
    <mergeCell ref="G68:H68"/>
    <mergeCell ref="I68:J68"/>
    <mergeCell ref="W68:X68"/>
    <mergeCell ref="Y68:Z68"/>
    <mergeCell ref="C71:D71"/>
    <mergeCell ref="E71:F71"/>
    <mergeCell ref="G71:H71"/>
    <mergeCell ref="I71:J71"/>
    <mergeCell ref="W71:X71"/>
    <mergeCell ref="Y71:Z71"/>
    <mergeCell ref="C70:D70"/>
    <mergeCell ref="E70:F70"/>
    <mergeCell ref="G70:H70"/>
    <mergeCell ref="I70:J70"/>
    <mergeCell ref="W70:X70"/>
    <mergeCell ref="Y70:Z70"/>
    <mergeCell ref="C73:D73"/>
    <mergeCell ref="E73:F73"/>
    <mergeCell ref="G73:H73"/>
    <mergeCell ref="I73:J73"/>
    <mergeCell ref="W73:X73"/>
    <mergeCell ref="Y73:Z73"/>
    <mergeCell ref="C72:D72"/>
    <mergeCell ref="E72:F72"/>
    <mergeCell ref="G72:H72"/>
    <mergeCell ref="I72:J72"/>
    <mergeCell ref="W72:X72"/>
    <mergeCell ref="Y72:Z72"/>
    <mergeCell ref="C75:D75"/>
    <mergeCell ref="E75:F75"/>
    <mergeCell ref="G75:H75"/>
    <mergeCell ref="I75:J75"/>
    <mergeCell ref="W75:X75"/>
    <mergeCell ref="Y75:Z75"/>
    <mergeCell ref="C74:D74"/>
    <mergeCell ref="E74:F74"/>
    <mergeCell ref="G74:H74"/>
    <mergeCell ref="I74:J74"/>
    <mergeCell ref="W74:X74"/>
    <mergeCell ref="Y74:Z74"/>
    <mergeCell ref="C77:D77"/>
    <mergeCell ref="E77:F77"/>
    <mergeCell ref="G77:H77"/>
    <mergeCell ref="I77:J77"/>
    <mergeCell ref="W77:X77"/>
    <mergeCell ref="Y77:Z77"/>
    <mergeCell ref="C76:D76"/>
    <mergeCell ref="E76:F76"/>
    <mergeCell ref="G76:H76"/>
    <mergeCell ref="I76:J76"/>
    <mergeCell ref="W76:X76"/>
    <mergeCell ref="Y76:Z76"/>
    <mergeCell ref="O83:P83"/>
    <mergeCell ref="C84:D84"/>
    <mergeCell ref="E84:F84"/>
    <mergeCell ref="G84:H84"/>
    <mergeCell ref="I84:J84"/>
    <mergeCell ref="K84:L84"/>
    <mergeCell ref="M84:N84"/>
    <mergeCell ref="O84:P84"/>
    <mergeCell ref="C83:D83"/>
    <mergeCell ref="E83:F83"/>
    <mergeCell ref="G83:H83"/>
    <mergeCell ref="I83:J83"/>
    <mergeCell ref="K83:L83"/>
    <mergeCell ref="M83:N83"/>
    <mergeCell ref="O85:P85"/>
    <mergeCell ref="C86:D86"/>
    <mergeCell ref="E86:F86"/>
    <mergeCell ref="G86:H86"/>
    <mergeCell ref="I86:J86"/>
    <mergeCell ref="K86:L86"/>
    <mergeCell ref="M86:N86"/>
    <mergeCell ref="O86:P86"/>
    <mergeCell ref="C85:D85"/>
    <mergeCell ref="E85:F85"/>
    <mergeCell ref="G85:H85"/>
    <mergeCell ref="I85:J85"/>
    <mergeCell ref="K85:L85"/>
    <mergeCell ref="M85:N85"/>
    <mergeCell ref="O87:P87"/>
    <mergeCell ref="C88:D88"/>
    <mergeCell ref="E88:F88"/>
    <mergeCell ref="G88:H88"/>
    <mergeCell ref="I88:J88"/>
    <mergeCell ref="K88:L88"/>
    <mergeCell ref="M88:N88"/>
    <mergeCell ref="O88:P88"/>
    <mergeCell ref="C87:D87"/>
    <mergeCell ref="E87:F87"/>
    <mergeCell ref="G87:H87"/>
    <mergeCell ref="I87:J87"/>
    <mergeCell ref="K87:L87"/>
    <mergeCell ref="M87:N87"/>
    <mergeCell ref="O89:P89"/>
    <mergeCell ref="C90:D90"/>
    <mergeCell ref="E90:F90"/>
    <mergeCell ref="G90:H90"/>
    <mergeCell ref="I90:J90"/>
    <mergeCell ref="K90:L90"/>
    <mergeCell ref="M90:N90"/>
    <mergeCell ref="O90:P90"/>
    <mergeCell ref="C89:D89"/>
    <mergeCell ref="E89:F89"/>
    <mergeCell ref="G89:H89"/>
    <mergeCell ref="I89:J89"/>
    <mergeCell ref="K89:L89"/>
    <mergeCell ref="M89:N89"/>
    <mergeCell ref="O91:P91"/>
    <mergeCell ref="C92:D92"/>
    <mergeCell ref="E92:F92"/>
    <mergeCell ref="G92:H92"/>
    <mergeCell ref="I92:J92"/>
    <mergeCell ref="K92:L92"/>
    <mergeCell ref="M92:N92"/>
    <mergeCell ref="O92:P92"/>
    <mergeCell ref="C91:D91"/>
    <mergeCell ref="E91:F91"/>
    <mergeCell ref="G91:H91"/>
    <mergeCell ref="I91:J91"/>
    <mergeCell ref="K91:L91"/>
    <mergeCell ref="M91:N91"/>
    <mergeCell ref="O93:P93"/>
    <mergeCell ref="C94:D94"/>
    <mergeCell ref="E94:F94"/>
    <mergeCell ref="G94:H94"/>
    <mergeCell ref="I94:J94"/>
    <mergeCell ref="K94:L94"/>
    <mergeCell ref="M94:N94"/>
    <mergeCell ref="O94:P94"/>
    <mergeCell ref="C93:D93"/>
    <mergeCell ref="E93:F93"/>
    <mergeCell ref="G93:H93"/>
    <mergeCell ref="I93:J93"/>
    <mergeCell ref="K93:L93"/>
    <mergeCell ref="M93:N93"/>
    <mergeCell ref="O97:P97"/>
    <mergeCell ref="C97:D97"/>
    <mergeCell ref="E97:F97"/>
    <mergeCell ref="G97:H97"/>
    <mergeCell ref="I97:J97"/>
    <mergeCell ref="K97:L97"/>
    <mergeCell ref="M97:N97"/>
    <mergeCell ref="O95:P95"/>
    <mergeCell ref="C96:D96"/>
    <mergeCell ref="E96:F96"/>
    <mergeCell ref="G96:H96"/>
    <mergeCell ref="I96:J96"/>
    <mergeCell ref="K96:L96"/>
    <mergeCell ref="M96:N96"/>
    <mergeCell ref="O96:P96"/>
    <mergeCell ref="C95:D95"/>
    <mergeCell ref="E95:F95"/>
    <mergeCell ref="G95:H95"/>
    <mergeCell ref="I95:J95"/>
    <mergeCell ref="K95:L95"/>
    <mergeCell ref="M95:N95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5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Casos</vt:lpstr>
      <vt:lpstr>ER AER</vt:lpstr>
      <vt:lpstr>'ER AER'!Área_de_impresión</vt:lpstr>
      <vt:lpstr>'ER 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garaujo</cp:lastModifiedBy>
  <cp:lastPrinted>2018-11-15T23:19:59Z</cp:lastPrinted>
  <dcterms:created xsi:type="dcterms:W3CDTF">2017-02-04T20:16:38Z</dcterms:created>
  <dcterms:modified xsi:type="dcterms:W3CDTF">2018-12-18T14:47:32Z</dcterms:modified>
</cp:coreProperties>
</file>