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 activeTab="1"/>
  </bookViews>
  <sheets>
    <sheet name="ER_Casos" sheetId="14" r:id="rId1"/>
    <sheet name="ER_AER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ER_AER!$A$5:$A$104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ER_AER!$A$1:$AB$104</definedName>
    <definedName name="_xlnm.Print_Area" localSheetId="0">ER_Casos!$A$18:$V$173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[3]Casos!#REF!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[3]Casos!#REF!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[5]Casos!#REF!</definedName>
    <definedName name="J" localSheetId="0">[5]Casos!#REF!</definedName>
    <definedName name="J">[5]Casos!#REF!</definedName>
    <definedName name="JULIO" localSheetId="1">[6]Casos!#REF!</definedName>
    <definedName name="JULIO" localSheetId="0">[6]Casos!#REF!</definedName>
    <definedName name="JULIO">[6]Casos!#REF!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[7]Participantes!#REF!</definedName>
    <definedName name="Mes" localSheetId="0">[7]Participantes!#REF!</definedName>
    <definedName name="Mes">[7]Participantes!#REF!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ROV" localSheetId="1">[3]Casos!#REF!</definedName>
    <definedName name="PROV" localSheetId="0">[3]Casos!#REF!</definedName>
    <definedName name="PROV">[3]Casos!#REF!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[8]Casos!#REF!</definedName>
    <definedName name="SSS" localSheetId="0">[8]Casos!#REF!</definedName>
    <definedName name="SSS">[8]Casos!#REF!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'[9]Base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[10]Casos!#REF!</definedName>
    <definedName name="XX" localSheetId="0">[10]Casos!#REF!</definedName>
    <definedName name="XX">[10]Casos!#REF!</definedName>
    <definedName name="ZONA" localSheetId="1">[3]Casos!#REF!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M98" i="15" l="1"/>
  <c r="K98" i="15"/>
  <c r="I98" i="15"/>
  <c r="I99" i="15" s="1"/>
  <c r="G98" i="15"/>
  <c r="G99" i="15" s="1"/>
  <c r="E98" i="15"/>
  <c r="C98" i="15"/>
  <c r="C99" i="15" s="1"/>
  <c r="B97" i="15"/>
  <c r="B96" i="15"/>
  <c r="B95" i="15"/>
  <c r="B94" i="15"/>
  <c r="B93" i="15"/>
  <c r="B92" i="15"/>
  <c r="B91" i="15"/>
  <c r="B90" i="15"/>
  <c r="B89" i="15"/>
  <c r="B88" i="15"/>
  <c r="B87" i="15"/>
  <c r="B86" i="15"/>
  <c r="B98" i="15" s="1"/>
  <c r="Y78" i="15"/>
  <c r="W78" i="15"/>
  <c r="V77" i="15"/>
  <c r="G77" i="15"/>
  <c r="E77" i="15"/>
  <c r="C77" i="15"/>
  <c r="B77" i="15" s="1"/>
  <c r="V76" i="15"/>
  <c r="G76" i="15"/>
  <c r="E76" i="15"/>
  <c r="B76" i="15" s="1"/>
  <c r="C76" i="15"/>
  <c r="V75" i="15"/>
  <c r="G75" i="15"/>
  <c r="E75" i="15"/>
  <c r="B75" i="15" s="1"/>
  <c r="C75" i="15"/>
  <c r="V74" i="15"/>
  <c r="G74" i="15"/>
  <c r="E74" i="15"/>
  <c r="C74" i="15"/>
  <c r="B74" i="15" s="1"/>
  <c r="V73" i="15"/>
  <c r="G73" i="15"/>
  <c r="E73" i="15"/>
  <c r="C73" i="15"/>
  <c r="B73" i="15" s="1"/>
  <c r="V72" i="15"/>
  <c r="G72" i="15"/>
  <c r="E72" i="15"/>
  <c r="C72" i="15"/>
  <c r="B72" i="15" s="1"/>
  <c r="V71" i="15"/>
  <c r="G71" i="15"/>
  <c r="E71" i="15"/>
  <c r="C71" i="15"/>
  <c r="B71" i="15"/>
  <c r="V70" i="15"/>
  <c r="G70" i="15"/>
  <c r="E70" i="15"/>
  <c r="C70" i="15"/>
  <c r="B70" i="15"/>
  <c r="V69" i="15"/>
  <c r="G69" i="15"/>
  <c r="E69" i="15"/>
  <c r="C69" i="15"/>
  <c r="B69" i="15" s="1"/>
  <c r="V68" i="15"/>
  <c r="G68" i="15"/>
  <c r="E68" i="15"/>
  <c r="B68" i="15" s="1"/>
  <c r="C68" i="15"/>
  <c r="V67" i="15"/>
  <c r="G67" i="15"/>
  <c r="B67" i="15" s="1"/>
  <c r="E67" i="15"/>
  <c r="C67" i="15"/>
  <c r="V66" i="15"/>
  <c r="V78" i="15" s="1"/>
  <c r="G66" i="15"/>
  <c r="G78" i="15" s="1"/>
  <c r="E66" i="15"/>
  <c r="E78" i="15" s="1"/>
  <c r="C66" i="15"/>
  <c r="B66" i="15" s="1"/>
  <c r="O58" i="15"/>
  <c r="N58" i="15"/>
  <c r="M58" i="15"/>
  <c r="L58" i="15"/>
  <c r="K58" i="15"/>
  <c r="J58" i="15"/>
  <c r="I58" i="15"/>
  <c r="H58" i="15"/>
  <c r="G58" i="15"/>
  <c r="F58" i="15"/>
  <c r="E58" i="15"/>
  <c r="D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X24" i="15"/>
  <c r="Z21" i="15" s="1"/>
  <c r="P24" i="15"/>
  <c r="P23" i="15"/>
  <c r="P22" i="15"/>
  <c r="P21" i="15"/>
  <c r="Z20" i="15"/>
  <c r="P20" i="15"/>
  <c r="Z19" i="15"/>
  <c r="P19" i="15"/>
  <c r="P18" i="15"/>
  <c r="P17" i="15"/>
  <c r="Z16" i="15"/>
  <c r="P16" i="15"/>
  <c r="P58" i="15" s="1"/>
  <c r="R172" i="14"/>
  <c r="Q172" i="14"/>
  <c r="Q171" i="14"/>
  <c r="R171" i="14" s="1"/>
  <c r="G164" i="14"/>
  <c r="F164" i="14"/>
  <c r="F165" i="14" s="1"/>
  <c r="E164" i="14"/>
  <c r="D164" i="14"/>
  <c r="C164" i="14"/>
  <c r="C165" i="14" s="1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64" i="14" s="1"/>
  <c r="K143" i="14"/>
  <c r="K144" i="14" s="1"/>
  <c r="J143" i="14"/>
  <c r="J144" i="14" s="1"/>
  <c r="I143" i="14"/>
  <c r="H143" i="14"/>
  <c r="G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43" i="14" s="1"/>
  <c r="F125" i="14"/>
  <c r="F124" i="14"/>
  <c r="U108" i="14"/>
  <c r="T108" i="14"/>
  <c r="S108" i="14"/>
  <c r="R108" i="14" s="1"/>
  <c r="H108" i="14"/>
  <c r="G108" i="14"/>
  <c r="L96" i="14" s="1"/>
  <c r="M96" i="14" s="1"/>
  <c r="F108" i="14"/>
  <c r="F109" i="14" s="1"/>
  <c r="E108" i="14"/>
  <c r="E109" i="14" s="1"/>
  <c r="D108" i="14"/>
  <c r="D109" i="14" s="1"/>
  <c r="C108" i="14"/>
  <c r="L94" i="14" s="1"/>
  <c r="M94" i="14" s="1"/>
  <c r="B108" i="14"/>
  <c r="B109" i="14" s="1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L95" i="14"/>
  <c r="M95" i="14" s="1"/>
  <c r="V86" i="14"/>
  <c r="S86" i="14"/>
  <c r="Q86" i="14"/>
  <c r="N86" i="14"/>
  <c r="V85" i="14"/>
  <c r="U85" i="14"/>
  <c r="U86" i="14" s="1"/>
  <c r="T85" i="14"/>
  <c r="T86" i="14" s="1"/>
  <c r="S85" i="14"/>
  <c r="R85" i="14"/>
  <c r="R86" i="14" s="1"/>
  <c r="Q85" i="14"/>
  <c r="P85" i="14"/>
  <c r="P86" i="14" s="1"/>
  <c r="O85" i="14"/>
  <c r="O86" i="14" s="1"/>
  <c r="N85" i="14"/>
  <c r="M85" i="14"/>
  <c r="M86" i="14" s="1"/>
  <c r="F85" i="14"/>
  <c r="F86" i="14" s="1"/>
  <c r="E85" i="14"/>
  <c r="D85" i="14"/>
  <c r="D86" i="14" s="1"/>
  <c r="C85" i="14"/>
  <c r="B85" i="14"/>
  <c r="E86" i="14" s="1"/>
  <c r="N65" i="14"/>
  <c r="M65" i="14"/>
  <c r="L65" i="14"/>
  <c r="K65" i="14"/>
  <c r="S65" i="14" s="1"/>
  <c r="J65" i="14"/>
  <c r="I65" i="14"/>
  <c r="S58" i="14" s="1"/>
  <c r="H65" i="14"/>
  <c r="G65" i="14"/>
  <c r="F65" i="14"/>
  <c r="E65" i="14"/>
  <c r="D65" i="14"/>
  <c r="C65" i="14"/>
  <c r="S52" i="14" s="1"/>
  <c r="M46" i="14"/>
  <c r="D46" i="14"/>
  <c r="O45" i="14"/>
  <c r="O46" i="14" s="1"/>
  <c r="N45" i="14"/>
  <c r="N46" i="14" s="1"/>
  <c r="M45" i="14"/>
  <c r="E45" i="14"/>
  <c r="E46" i="14" s="1"/>
  <c r="D45" i="14"/>
  <c r="C45" i="14"/>
  <c r="C46" i="14" s="1"/>
  <c r="B45" i="14"/>
  <c r="B46" i="14" s="1"/>
  <c r="Q21" i="15" l="1"/>
  <c r="Q29" i="15"/>
  <c r="Q45" i="15"/>
  <c r="Q53" i="15"/>
  <c r="Q56" i="15"/>
  <c r="Q52" i="15"/>
  <c r="Q48" i="15"/>
  <c r="Q44" i="15"/>
  <c r="Q40" i="15"/>
  <c r="Q36" i="15"/>
  <c r="Q32" i="15"/>
  <c r="Q28" i="15"/>
  <c r="Q19" i="15"/>
  <c r="Q24" i="15"/>
  <c r="Q16" i="15"/>
  <c r="Q54" i="15"/>
  <c r="Q50" i="15"/>
  <c r="Q46" i="15"/>
  <c r="Q42" i="15"/>
  <c r="Q38" i="15"/>
  <c r="Q34" i="15"/>
  <c r="Q30" i="15"/>
  <c r="Q26" i="15"/>
  <c r="Q23" i="15"/>
  <c r="Q22" i="15"/>
  <c r="Q20" i="15"/>
  <c r="Q37" i="15"/>
  <c r="Q17" i="15"/>
  <c r="B78" i="15"/>
  <c r="Q31" i="15"/>
  <c r="Q47" i="15"/>
  <c r="E79" i="15"/>
  <c r="Q39" i="15"/>
  <c r="G79" i="15"/>
  <c r="W79" i="15"/>
  <c r="Q41" i="15"/>
  <c r="Y79" i="15"/>
  <c r="Q55" i="15"/>
  <c r="Q25" i="15"/>
  <c r="Q33" i="15"/>
  <c r="Q49" i="15"/>
  <c r="Q57" i="15"/>
  <c r="M99" i="15"/>
  <c r="E99" i="15"/>
  <c r="K99" i="15"/>
  <c r="Q18" i="15"/>
  <c r="Q27" i="15"/>
  <c r="Q35" i="15"/>
  <c r="Q43" i="15"/>
  <c r="Q51" i="15"/>
  <c r="Z22" i="15"/>
  <c r="Z17" i="15"/>
  <c r="Z23" i="15"/>
  <c r="C78" i="15"/>
  <c r="C79" i="15" s="1"/>
  <c r="Z18" i="15"/>
  <c r="B165" i="14"/>
  <c r="E165" i="14"/>
  <c r="D165" i="14"/>
  <c r="B86" i="14"/>
  <c r="G165" i="14"/>
  <c r="U52" i="14"/>
  <c r="F144" i="14"/>
  <c r="I144" i="14"/>
  <c r="H144" i="14"/>
  <c r="G144" i="14"/>
  <c r="T109" i="14"/>
  <c r="U109" i="14"/>
  <c r="C86" i="14"/>
  <c r="G109" i="14"/>
  <c r="B65" i="14"/>
  <c r="U58" i="14" s="1"/>
  <c r="H109" i="14"/>
  <c r="S109" i="14"/>
  <c r="C109" i="14"/>
  <c r="U65" i="14" l="1"/>
  <c r="R109" i="14"/>
</calcChain>
</file>

<file path=xl/sharedStrings.xml><?xml version="1.0" encoding="utf-8"?>
<sst xmlns="http://schemas.openxmlformats.org/spreadsheetml/2006/main" count="577" uniqueCount="210">
  <si>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</si>
  <si>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</si>
  <si>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</si>
  <si>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</si>
  <si>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</si>
  <si>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</si>
  <si>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</si>
  <si>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</si>
  <si>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</si>
  <si>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</si>
  <si>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</si>
  <si>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</si>
  <si>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</si>
  <si>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</si>
  <si>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</si>
  <si>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</si>
  <si>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</si>
  <si>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</si>
  <si>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</si>
  <si>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</si>
  <si>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</si>
  <si>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Elaboración: Unidad de Generación de Información y Gestión del Conocimiento - PNCVFS</t>
  </si>
  <si>
    <t>-</t>
  </si>
  <si>
    <t>Infancia</t>
  </si>
  <si>
    <t>Niñez</t>
  </si>
  <si>
    <t>Jóvenes</t>
  </si>
  <si>
    <t>Adultos</t>
  </si>
  <si>
    <t>N°</t>
  </si>
  <si>
    <t>Otros</t>
  </si>
  <si>
    <t>PROGRAMA NACIONAL CONTRA LA VIOLENCIA FAMILIAR Y SEXUAL</t>
  </si>
  <si>
    <t>Violencia económica o patrimonial</t>
  </si>
  <si>
    <t>Violencia psicológica</t>
  </si>
  <si>
    <t>Violencia física</t>
  </si>
  <si>
    <t>Violencia sexual</t>
  </si>
  <si>
    <t>MES</t>
  </si>
  <si>
    <t>Grupo de Edad</t>
  </si>
  <si>
    <t>Psicología</t>
  </si>
  <si>
    <t>Casos nuevos</t>
  </si>
  <si>
    <t xml:space="preserve">Mujer </t>
  </si>
  <si>
    <t>Sin información</t>
  </si>
  <si>
    <t>DEMUNA</t>
  </si>
  <si>
    <t>Fiscalía</t>
  </si>
  <si>
    <t>% Acción</t>
  </si>
  <si>
    <t xml:space="preserve">% 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</si>
  <si>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</si>
  <si>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</si>
  <si>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</si>
  <si>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</si>
  <si>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</si>
  <si>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</si>
  <si>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2019 - 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</si>
  <si>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</si>
  <si>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</si>
  <si>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</si>
  <si>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</si>
  <si>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</si>
  <si>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</si>
  <si>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</si>
  <si>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</si>
  <si>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</si>
  <si>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</si>
  <si>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</si>
  <si>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</si>
  <si>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</si>
  <si>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</si>
  <si>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</si>
  <si>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</si>
  <si>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</si>
  <si>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</si>
  <si>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</si>
  <si>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</si>
  <si>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</si>
  <si>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</si>
  <si>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</si>
  <si>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</si>
  <si>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</si>
  <si>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</si>
  <si>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</si>
  <si>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</si>
  <si>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</si>
  <si>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</si>
  <si>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</si>
  <si>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</si>
  <si>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</si>
  <si>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</si>
  <si>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</si>
  <si>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</si>
  <si>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</si>
  <si>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</si>
  <si>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</si>
  <si>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</si>
  <si>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</si>
  <si>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</si>
  <si>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</si>
  <si>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</si>
  <si>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</si>
  <si>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</si>
  <si>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</si>
  <si>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</si>
  <si>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</si>
  <si>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</si>
  <si>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</si>
  <si>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</si>
  <si>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</si>
  <si>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</si>
  <si>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</si>
  <si>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</si>
  <si>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</si>
  <si>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</si>
  <si>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</si>
  <si>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</si>
  <si>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</si>
  <si>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</si>
  <si>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</si>
  <si>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</si>
  <si>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</si>
  <si>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</si>
  <si>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</si>
  <si>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</si>
  <si>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</si>
  <si>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</si>
  <si>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</si>
  <si>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</si>
  <si>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</si>
  <si>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</si>
  <si>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</si>
  <si>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</si>
  <si>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</si>
  <si>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</si>
  <si>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</si>
  <si>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</si>
  <si>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</si>
  <si>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</si>
  <si>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</si>
  <si>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</si>
  <si>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</si>
  <si>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</si>
  <si>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</si>
  <si>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</si>
  <si>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2019 - Preliminar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</si>
  <si>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</si>
  <si>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</si>
  <si>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</si>
  <si>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</si>
  <si>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Anco</t>
  </si>
  <si>
    <t>(&lt; 6 años)</t>
  </si>
  <si>
    <t>Ayna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</si>
  <si>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</si>
  <si>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</si>
  <si>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</si>
  <si>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</si>
  <si>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</si>
  <si>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</si>
  <si>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</si>
  <si>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(18 - 29 años)</t>
  </si>
  <si>
    <t>Challhuahuacho</t>
  </si>
  <si>
    <t>(30 - 59 años)</t>
  </si>
  <si>
    <t>Chongoyape</t>
  </si>
  <si>
    <t>Adultos Mayores</t>
  </si>
  <si>
    <t>(60 a + años)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</si>
  <si>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</si>
  <si>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</si>
  <si>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</si>
  <si>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</si>
  <si>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</si>
  <si>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</si>
  <si>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</si>
  <si>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</si>
  <si>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</si>
  <si>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</si>
  <si>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</si>
  <si>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</si>
  <si>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</si>
  <si>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</si>
  <si>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</si>
  <si>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</si>
  <si>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</si>
  <si>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</si>
  <si>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</si>
  <si>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</si>
  <si>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</si>
  <si>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</si>
  <si>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</si>
  <si>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</si>
  <si>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</si>
  <si>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</si>
  <si>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</si>
  <si>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</si>
  <si>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</si>
  <si>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</si>
  <si>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</si>
  <si>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</si>
  <si>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</si>
  <si>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</si>
  <si>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</si>
  <si>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2/ Las Plataformas Itinerantes de Atención Social, para el mes de enero aún no iniciarón su recorrido.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</si>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</sst>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b/>
      <i/>
      <u/>
      <sz val="12"/>
      <color theme="1"/>
      <name val="Arial"/>
      <family val="2"/>
    </font>
    <font>
      <b/>
      <vertAlign val="superscript"/>
      <sz val="22"/>
      <color theme="0"/>
      <name val="Arial Narrow"/>
      <family val="2"/>
    </font>
    <font>
      <vertAlign val="superscript"/>
      <sz val="12"/>
      <color indexed="8"/>
      <name val="Arial Narrow"/>
      <family val="2"/>
    </font>
    <font>
      <b/>
      <sz val="18"/>
      <color theme="3"/>
      <name val="Arial Narrow"/>
      <family val="2"/>
    </font>
    <font>
      <b/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434343"/>
        <bgColor indexed="64"/>
      </patternFill>
    </fill>
    <fill>
      <patternFill patternType="solid">
        <fgColor rgb="FF434343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medium">
        <color theme="2" tint="-0.24994659260841701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1" fillId="6" borderId="0" xfId="0" applyFont="1" applyFill="1"/>
    <xf numFmtId="0" fontId="21" fillId="7" borderId="0" xfId="0" applyFont="1" applyFill="1"/>
    <xf numFmtId="0" fontId="21" fillId="0" borderId="0" xfId="0" applyFont="1"/>
    <xf numFmtId="0" fontId="26" fillId="6" borderId="0" xfId="0" applyFont="1" applyFill="1" applyAlignment="1">
      <alignment horizontal="centerContinuous" vertical="center"/>
    </xf>
    <xf numFmtId="0" fontId="27" fillId="6" borderId="0" xfId="0" applyFont="1" applyFill="1" applyAlignment="1">
      <alignment horizontal="centerContinuous" vertical="center"/>
    </xf>
    <xf numFmtId="0" fontId="28" fillId="6" borderId="0" xfId="0" applyFont="1" applyFill="1" applyAlignment="1">
      <alignment horizontal="centerContinuous" vertical="center"/>
    </xf>
    <xf numFmtId="0" fontId="27" fillId="6" borderId="0" xfId="0" applyFont="1" applyFill="1"/>
    <xf numFmtId="0" fontId="35" fillId="6" borderId="0" xfId="0" applyFont="1" applyFill="1"/>
    <xf numFmtId="0" fontId="36" fillId="6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9" fontId="42" fillId="6" borderId="0" xfId="10" applyFont="1" applyFill="1" applyAlignment="1">
      <alignment horizontal="center"/>
    </xf>
    <xf numFmtId="0" fontId="42" fillId="10" borderId="0" xfId="0" applyFont="1" applyFill="1"/>
    <xf numFmtId="0" fontId="21" fillId="6" borderId="0" xfId="0" applyFont="1" applyFill="1" applyAlignment="1">
      <alignment horizontal="centerContinuous" vertical="center" wrapText="1"/>
    </xf>
    <xf numFmtId="3" fontId="21" fillId="6" borderId="0" xfId="0" applyNumberFormat="1" applyFont="1" applyFill="1"/>
    <xf numFmtId="0" fontId="10" fillId="4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0" fillId="4" borderId="0" xfId="0" applyFont="1" applyFill="1" applyAlignment="1" applyProtection="1">
      <alignment horizontal="center"/>
      <protection hidden="1"/>
    </xf>
    <xf numFmtId="49" fontId="10" fillId="4" borderId="0" xfId="0" applyNumberFormat="1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49" fontId="10" fillId="4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16" fillId="11" borderId="18" xfId="14" applyFont="1" applyFill="1" applyBorder="1" applyAlignment="1">
      <alignment vertical="center" wrapText="1"/>
    </xf>
    <xf numFmtId="0" fontId="16" fillId="11" borderId="0" xfId="14" applyFont="1" applyFill="1" applyAlignment="1">
      <alignment vertical="center" wrapText="1"/>
    </xf>
    <xf numFmtId="0" fontId="16" fillId="11" borderId="19" xfId="14" applyFont="1" applyFill="1" applyBorder="1" applyAlignment="1">
      <alignment vertical="center" wrapText="1"/>
    </xf>
    <xf numFmtId="0" fontId="46" fillId="11" borderId="18" xfId="0" applyFont="1" applyFill="1" applyBorder="1" applyAlignment="1">
      <alignment horizontal="centerContinuous" vertical="center"/>
    </xf>
    <xf numFmtId="0" fontId="17" fillId="11" borderId="0" xfId="0" applyFont="1" applyFill="1" applyAlignment="1">
      <alignment horizontal="centerContinuous" vertical="center"/>
    </xf>
    <xf numFmtId="0" fontId="3" fillId="11" borderId="0" xfId="0" applyFont="1" applyFill="1" applyAlignment="1">
      <alignment horizontal="centerContinuous" vertical="center"/>
    </xf>
    <xf numFmtId="0" fontId="47" fillId="11" borderId="0" xfId="0" applyFont="1" applyFill="1" applyAlignment="1">
      <alignment horizontal="centerContinuous" vertical="center"/>
    </xf>
    <xf numFmtId="0" fontId="47" fillId="11" borderId="19" xfId="0" applyFont="1" applyFill="1" applyBorder="1" applyAlignment="1">
      <alignment horizontal="centerContinuous" vertical="center"/>
    </xf>
    <xf numFmtId="0" fontId="18" fillId="4" borderId="0" xfId="0" applyFont="1" applyFill="1"/>
    <xf numFmtId="0" fontId="51" fillId="2" borderId="0" xfId="0" applyFont="1" applyFill="1"/>
    <xf numFmtId="0" fontId="53" fillId="3" borderId="25" xfId="0" applyFont="1" applyFill="1" applyBorder="1" applyAlignment="1">
      <alignment horizontal="center" vertical="center" wrapText="1"/>
    </xf>
    <xf numFmtId="0" fontId="53" fillId="3" borderId="26" xfId="0" applyFont="1" applyFill="1" applyBorder="1" applyAlignment="1">
      <alignment horizontal="center" vertical="center" wrapText="1"/>
    </xf>
    <xf numFmtId="0" fontId="53" fillId="3" borderId="27" xfId="0" applyFont="1" applyFill="1" applyBorder="1" applyAlignment="1">
      <alignment horizontal="center" vertical="center" wrapText="1"/>
    </xf>
    <xf numFmtId="0" fontId="53" fillId="3" borderId="25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left" vertical="center" indent="1"/>
    </xf>
    <xf numFmtId="3" fontId="22" fillId="2" borderId="29" xfId="0" applyNumberFormat="1" applyFont="1" applyFill="1" applyBorder="1" applyAlignment="1" applyProtection="1">
      <alignment horizontal="center" vertical="center"/>
      <protection hidden="1"/>
    </xf>
    <xf numFmtId="3" fontId="22" fillId="2" borderId="30" xfId="0" applyNumberFormat="1" applyFont="1" applyFill="1" applyBorder="1" applyAlignment="1" applyProtection="1">
      <alignment horizontal="center" vertical="center"/>
      <protection hidden="1"/>
    </xf>
    <xf numFmtId="3" fontId="22" fillId="4" borderId="30" xfId="0" applyNumberFormat="1" applyFont="1" applyFill="1" applyBorder="1" applyAlignment="1" applyProtection="1">
      <alignment horizontal="center" vertical="center"/>
      <protection hidden="1"/>
    </xf>
    <xf numFmtId="0" fontId="22" fillId="2" borderId="31" xfId="0" applyFont="1" applyFill="1" applyBorder="1" applyAlignment="1">
      <alignment horizontal="left" vertical="center" indent="1"/>
    </xf>
    <xf numFmtId="3" fontId="22" fillId="2" borderId="32" xfId="0" applyNumberFormat="1" applyFont="1" applyFill="1" applyBorder="1" applyAlignment="1" applyProtection="1">
      <alignment horizontal="center" vertical="center"/>
      <protection hidden="1"/>
    </xf>
    <xf numFmtId="3" fontId="22" fillId="2" borderId="33" xfId="0" applyNumberFormat="1" applyFont="1" applyFill="1" applyBorder="1" applyAlignment="1" applyProtection="1">
      <alignment horizontal="center" vertical="center"/>
      <protection hidden="1"/>
    </xf>
    <xf numFmtId="3" fontId="22" fillId="4" borderId="33" xfId="0" applyNumberFormat="1" applyFont="1" applyFill="1" applyBorder="1" applyAlignment="1" applyProtection="1">
      <alignment horizontal="center" vertical="center"/>
      <protection hidden="1"/>
    </xf>
    <xf numFmtId="0" fontId="22" fillId="2" borderId="34" xfId="0" applyFont="1" applyFill="1" applyBorder="1" applyAlignment="1">
      <alignment horizontal="left" vertical="center" indent="1"/>
    </xf>
    <xf numFmtId="3" fontId="22" fillId="2" borderId="35" xfId="0" applyNumberFormat="1" applyFont="1" applyFill="1" applyBorder="1" applyAlignment="1" applyProtection="1">
      <alignment horizontal="center" vertical="center"/>
      <protection hidden="1"/>
    </xf>
    <xf numFmtId="3" fontId="22" fillId="2" borderId="36" xfId="0" applyNumberFormat="1" applyFont="1" applyFill="1" applyBorder="1" applyAlignment="1" applyProtection="1">
      <alignment horizontal="center" vertical="center"/>
      <protection hidden="1"/>
    </xf>
    <xf numFmtId="3" fontId="22" fillId="4" borderId="36" xfId="0" applyNumberFormat="1" applyFont="1" applyFill="1" applyBorder="1" applyAlignment="1" applyProtection="1">
      <alignment horizontal="center" vertical="center"/>
      <protection hidden="1"/>
    </xf>
    <xf numFmtId="3" fontId="53" fillId="3" borderId="26" xfId="0" applyNumberFormat="1" applyFont="1" applyFill="1" applyBorder="1" applyAlignment="1">
      <alignment horizontal="center" vertical="center"/>
    </xf>
    <xf numFmtId="3" fontId="53" fillId="3" borderId="27" xfId="0" applyNumberFormat="1" applyFont="1" applyFill="1" applyBorder="1" applyAlignment="1">
      <alignment horizontal="center" vertical="center"/>
    </xf>
    <xf numFmtId="3" fontId="53" fillId="3" borderId="37" xfId="0" applyNumberFormat="1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center" vertical="center"/>
    </xf>
    <xf numFmtId="9" fontId="22" fillId="5" borderId="39" xfId="3" applyFont="1" applyFill="1" applyBorder="1" applyAlignment="1">
      <alignment horizontal="center" vertical="center"/>
    </xf>
    <xf numFmtId="9" fontId="22" fillId="5" borderId="40" xfId="3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Continuous" wrapText="1"/>
    </xf>
    <xf numFmtId="0" fontId="50" fillId="2" borderId="0" xfId="0" applyFont="1" applyFill="1" applyAlignment="1">
      <alignment horizontal="centerContinuous" vertical="center" wrapText="1"/>
    </xf>
    <xf numFmtId="0" fontId="54" fillId="4" borderId="0" xfId="0" applyFont="1" applyFill="1" applyAlignment="1">
      <alignment horizontal="centerContinuous" vertical="center"/>
    </xf>
    <xf numFmtId="0" fontId="55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20" fillId="4" borderId="0" xfId="0" applyFont="1" applyFill="1" applyAlignment="1">
      <alignment horizontal="center"/>
    </xf>
    <xf numFmtId="0" fontId="53" fillId="3" borderId="10" xfId="0" applyFont="1" applyFill="1" applyBorder="1" applyAlignment="1" applyProtection="1">
      <alignment horizontal="center" vertical="center" wrapText="1"/>
      <protection hidden="1"/>
    </xf>
    <xf numFmtId="0" fontId="56" fillId="2" borderId="0" xfId="0" applyFont="1" applyFill="1" applyAlignment="1">
      <alignment horizontal="center"/>
    </xf>
    <xf numFmtId="3" fontId="57" fillId="2" borderId="0" xfId="0" applyNumberFormat="1" applyFont="1" applyFill="1" applyAlignment="1">
      <alignment horizontal="center"/>
    </xf>
    <xf numFmtId="164" fontId="57" fillId="2" borderId="0" xfId="3" applyNumberFormat="1" applyFont="1" applyFill="1" applyAlignment="1">
      <alignment horizontal="center"/>
    </xf>
    <xf numFmtId="3" fontId="24" fillId="2" borderId="29" xfId="0" applyNumberFormat="1" applyFont="1" applyFill="1" applyBorder="1" applyAlignment="1" applyProtection="1">
      <alignment horizontal="center" vertical="center"/>
      <protection hidden="1"/>
    </xf>
    <xf numFmtId="3" fontId="22" fillId="2" borderId="41" xfId="0" applyNumberFormat="1" applyFont="1" applyFill="1" applyBorder="1" applyAlignment="1" applyProtection="1">
      <alignment horizontal="center" vertical="center"/>
      <protection hidden="1"/>
    </xf>
    <xf numFmtId="3" fontId="22" fillId="2" borderId="42" xfId="0" applyNumberFormat="1" applyFont="1" applyFill="1" applyBorder="1" applyAlignment="1" applyProtection="1">
      <alignment horizontal="center" vertical="center"/>
      <protection hidden="1"/>
    </xf>
    <xf numFmtId="3" fontId="22" fillId="2" borderId="28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>
      <alignment horizontal="center"/>
    </xf>
    <xf numFmtId="3" fontId="24" fillId="2" borderId="32" xfId="0" applyNumberFormat="1" applyFont="1" applyFill="1" applyBorder="1" applyAlignment="1" applyProtection="1">
      <alignment horizontal="center" vertical="center"/>
      <protection hidden="1"/>
    </xf>
    <xf numFmtId="3" fontId="22" fillId="2" borderId="43" xfId="0" applyNumberFormat="1" applyFont="1" applyFill="1" applyBorder="1" applyAlignment="1" applyProtection="1">
      <alignment horizontal="center" vertical="center"/>
      <protection hidden="1"/>
    </xf>
    <xf numFmtId="3" fontId="22" fillId="2" borderId="44" xfId="0" applyNumberFormat="1" applyFont="1" applyFill="1" applyBorder="1" applyAlignment="1" applyProtection="1">
      <alignment horizontal="center" vertical="center"/>
      <protection hidden="1"/>
    </xf>
    <xf numFmtId="3" fontId="22" fillId="2" borderId="31" xfId="0" applyNumberFormat="1" applyFont="1" applyFill="1" applyBorder="1" applyAlignment="1" applyProtection="1">
      <alignment horizontal="center" vertical="center"/>
      <protection hidden="1"/>
    </xf>
    <xf numFmtId="3" fontId="24" fillId="2" borderId="35" xfId="0" applyNumberFormat="1" applyFont="1" applyFill="1" applyBorder="1" applyAlignment="1" applyProtection="1">
      <alignment horizontal="center" vertical="center"/>
      <protection hidden="1"/>
    </xf>
    <xf numFmtId="3" fontId="22" fillId="2" borderId="45" xfId="0" applyNumberFormat="1" applyFont="1" applyFill="1" applyBorder="1" applyAlignment="1" applyProtection="1">
      <alignment horizontal="center" vertical="center"/>
      <protection hidden="1"/>
    </xf>
    <xf numFmtId="3" fontId="22" fillId="2" borderId="46" xfId="0" applyNumberFormat="1" applyFont="1" applyFill="1" applyBorder="1" applyAlignment="1" applyProtection="1">
      <alignment horizontal="center" vertical="center"/>
      <protection hidden="1"/>
    </xf>
    <xf numFmtId="3" fontId="22" fillId="2" borderId="34" xfId="0" applyNumberFormat="1" applyFont="1" applyFill="1" applyBorder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3" fontId="53" fillId="3" borderId="39" xfId="0" applyNumberFormat="1" applyFont="1" applyFill="1" applyBorder="1" applyAlignment="1" applyProtection="1">
      <alignment horizontal="center" vertical="center"/>
      <protection hidden="1"/>
    </xf>
    <xf numFmtId="3" fontId="53" fillId="3" borderId="0" xfId="0" applyNumberFormat="1" applyFont="1" applyFill="1" applyAlignment="1" applyProtection="1">
      <alignment horizontal="center" vertical="center"/>
      <protection hidden="1"/>
    </xf>
    <xf numFmtId="3" fontId="53" fillId="3" borderId="47" xfId="0" applyNumberFormat="1" applyFont="1" applyFill="1" applyBorder="1" applyAlignment="1" applyProtection="1">
      <alignment horizontal="center" vertical="center"/>
      <protection hidden="1"/>
    </xf>
    <xf numFmtId="3" fontId="53" fillId="3" borderId="40" xfId="0" applyNumberFormat="1" applyFont="1" applyFill="1" applyBorder="1" applyAlignment="1" applyProtection="1">
      <alignment horizontal="center" vertical="center"/>
      <protection hidden="1"/>
    </xf>
    <xf numFmtId="3" fontId="53" fillId="3" borderId="38" xfId="0" applyNumberFormat="1" applyFont="1" applyFill="1" applyBorder="1" applyAlignment="1" applyProtection="1">
      <alignment horizontal="center" vertical="center"/>
      <protection hidden="1"/>
    </xf>
    <xf numFmtId="3" fontId="53" fillId="3" borderId="7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/>
    <xf numFmtId="0" fontId="58" fillId="4" borderId="0" xfId="0" quotePrefix="1" applyFont="1" applyFill="1"/>
    <xf numFmtId="3" fontId="22" fillId="4" borderId="29" xfId="0" applyNumberFormat="1" applyFont="1" applyFill="1" applyBorder="1" applyAlignment="1" applyProtection="1">
      <alignment horizontal="center" vertical="center"/>
      <protection hidden="1"/>
    </xf>
    <xf numFmtId="3" fontId="22" fillId="4" borderId="32" xfId="0" applyNumberFormat="1" applyFont="1" applyFill="1" applyBorder="1" applyAlignment="1" applyProtection="1">
      <alignment horizontal="center" vertical="center"/>
      <protection hidden="1"/>
    </xf>
    <xf numFmtId="3" fontId="22" fillId="4" borderId="35" xfId="0" applyNumberFormat="1" applyFont="1" applyFill="1" applyBorder="1" applyAlignment="1" applyProtection="1">
      <alignment horizontal="center" vertical="center"/>
      <protection hidden="1"/>
    </xf>
    <xf numFmtId="0" fontId="53" fillId="3" borderId="48" xfId="0" applyFont="1" applyFill="1" applyBorder="1" applyAlignment="1">
      <alignment horizontal="center" vertical="center"/>
    </xf>
    <xf numFmtId="3" fontId="53" fillId="3" borderId="13" xfId="0" applyNumberFormat="1" applyFont="1" applyFill="1" applyBorder="1" applyAlignment="1">
      <alignment horizontal="center" vertical="center"/>
    </xf>
    <xf numFmtId="3" fontId="53" fillId="3" borderId="49" xfId="0" applyNumberFormat="1" applyFont="1" applyFill="1" applyBorder="1" applyAlignment="1">
      <alignment horizontal="center" vertical="center"/>
    </xf>
    <xf numFmtId="0" fontId="53" fillId="3" borderId="50" xfId="0" applyFont="1" applyFill="1" applyBorder="1" applyAlignment="1">
      <alignment horizontal="center" vertical="center"/>
    </xf>
    <xf numFmtId="3" fontId="53" fillId="3" borderId="51" xfId="0" applyNumberFormat="1" applyFont="1" applyFill="1" applyBorder="1" applyAlignment="1">
      <alignment horizontal="center" vertical="center"/>
    </xf>
    <xf numFmtId="3" fontId="53" fillId="3" borderId="52" xfId="0" applyNumberFormat="1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9" fontId="22" fillId="5" borderId="53" xfId="3" applyFont="1" applyFill="1" applyBorder="1" applyAlignment="1">
      <alignment horizontal="center" vertical="center"/>
    </xf>
    <xf numFmtId="0" fontId="22" fillId="5" borderId="54" xfId="0" applyFont="1" applyFill="1" applyBorder="1" applyAlignment="1">
      <alignment horizontal="center" vertical="center"/>
    </xf>
    <xf numFmtId="9" fontId="22" fillId="5" borderId="54" xfId="3" applyFont="1" applyFill="1" applyBorder="1" applyAlignment="1">
      <alignment horizontal="center" vertical="center"/>
    </xf>
    <xf numFmtId="0" fontId="19" fillId="2" borderId="0" xfId="0" applyFont="1" applyFill="1"/>
    <xf numFmtId="0" fontId="52" fillId="2" borderId="0" xfId="0" applyFont="1" applyFill="1" applyAlignment="1">
      <alignment vertical="center" wrapText="1"/>
    </xf>
    <xf numFmtId="3" fontId="0" fillId="4" borderId="0" xfId="0" applyNumberFormat="1" applyFill="1"/>
    <xf numFmtId="0" fontId="53" fillId="3" borderId="67" xfId="0" applyFont="1" applyFill="1" applyBorder="1" applyAlignment="1">
      <alignment horizontal="center" vertical="center" wrapText="1"/>
    </xf>
    <xf numFmtId="0" fontId="53" fillId="3" borderId="6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 applyProtection="1">
      <alignment horizontal="center" vertical="center"/>
      <protection hidden="1"/>
    </xf>
    <xf numFmtId="0" fontId="22" fillId="2" borderId="29" xfId="0" applyFont="1" applyFill="1" applyBorder="1" applyAlignment="1" applyProtection="1">
      <alignment horizontal="center" vertical="center"/>
      <protection hidden="1"/>
    </xf>
    <xf numFmtId="3" fontId="21" fillId="4" borderId="29" xfId="0" applyNumberFormat="1" applyFont="1" applyFill="1" applyBorder="1" applyAlignment="1" applyProtection="1">
      <alignment horizontal="center" vertical="center"/>
      <protection hidden="1"/>
    </xf>
    <xf numFmtId="0" fontId="24" fillId="2" borderId="32" xfId="0" applyFont="1" applyFill="1" applyBorder="1" applyAlignment="1" applyProtection="1">
      <alignment horizontal="center" vertical="center"/>
      <protection hidden="1"/>
    </xf>
    <xf numFmtId="3" fontId="21" fillId="4" borderId="32" xfId="0" applyNumberFormat="1" applyFont="1" applyFill="1" applyBorder="1" applyAlignment="1" applyProtection="1">
      <alignment horizontal="center" vertical="center"/>
      <protection hidden="1"/>
    </xf>
    <xf numFmtId="0" fontId="24" fillId="2" borderId="35" xfId="0" applyFont="1" applyFill="1" applyBorder="1" applyAlignment="1" applyProtection="1">
      <alignment horizontal="center" vertical="center"/>
      <protection hidden="1"/>
    </xf>
    <xf numFmtId="3" fontId="21" fillId="4" borderId="35" xfId="0" applyNumberFormat="1" applyFont="1" applyFill="1" applyBorder="1" applyAlignment="1" applyProtection="1">
      <alignment horizontal="center" vertical="center"/>
      <protection hidden="1"/>
    </xf>
    <xf numFmtId="0" fontId="53" fillId="3" borderId="25" xfId="0" applyFont="1" applyFill="1" applyBorder="1" applyAlignment="1" applyProtection="1">
      <alignment horizontal="center" vertical="center"/>
      <protection hidden="1"/>
    </xf>
    <xf numFmtId="3" fontId="53" fillId="3" borderId="26" xfId="0" applyNumberFormat="1" applyFont="1" applyFill="1" applyBorder="1" applyAlignment="1" applyProtection="1">
      <alignment horizontal="center" vertical="center"/>
      <protection hidden="1"/>
    </xf>
    <xf numFmtId="3" fontId="53" fillId="3" borderId="27" xfId="0" applyNumberFormat="1" applyFont="1" applyFill="1" applyBorder="1" applyAlignment="1" applyProtection="1">
      <alignment horizontal="center" vertical="center"/>
      <protection hidden="1"/>
    </xf>
    <xf numFmtId="0" fontId="53" fillId="3" borderId="5" xfId="0" applyFont="1" applyFill="1" applyBorder="1" applyAlignment="1">
      <alignment horizontal="center" vertical="center"/>
    </xf>
    <xf numFmtId="3" fontId="53" fillId="3" borderId="72" xfId="0" applyNumberFormat="1" applyFont="1" applyFill="1" applyBorder="1" applyAlignment="1">
      <alignment horizontal="center" vertical="center"/>
    </xf>
    <xf numFmtId="3" fontId="53" fillId="3" borderId="73" xfId="0" applyNumberFormat="1" applyFont="1" applyFill="1" applyBorder="1" applyAlignment="1">
      <alignment horizontal="center" vertical="center"/>
    </xf>
    <xf numFmtId="0" fontId="24" fillId="5" borderId="37" xfId="0" applyFont="1" applyFill="1" applyBorder="1" applyAlignment="1" applyProtection="1">
      <alignment horizontal="center" vertical="center"/>
      <protection hidden="1"/>
    </xf>
    <xf numFmtId="164" fontId="24" fillId="5" borderId="37" xfId="3" applyNumberFormat="1" applyFont="1" applyFill="1" applyBorder="1" applyAlignment="1" applyProtection="1">
      <alignment horizontal="center" vertical="center"/>
      <protection hidden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 applyProtection="1">
      <alignment horizontal="center" vertical="center" wrapText="1"/>
      <protection hidden="1"/>
    </xf>
    <xf numFmtId="0" fontId="22" fillId="2" borderId="30" xfId="0" applyFont="1" applyFill="1" applyBorder="1" applyAlignment="1" applyProtection="1">
      <alignment horizontal="center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hidden="1"/>
    </xf>
    <xf numFmtId="0" fontId="22" fillId="2" borderId="33" xfId="0" applyFont="1" applyFill="1" applyBorder="1" applyAlignment="1" applyProtection="1">
      <alignment horizontal="center" vertical="center"/>
      <protection hidden="1"/>
    </xf>
    <xf numFmtId="0" fontId="22" fillId="2" borderId="35" xfId="0" applyFont="1" applyFill="1" applyBorder="1" applyAlignment="1" applyProtection="1">
      <alignment horizontal="center" vertical="center"/>
      <protection hidden="1"/>
    </xf>
    <xf numFmtId="0" fontId="22" fillId="2" borderId="36" xfId="0" applyFont="1" applyFill="1" applyBorder="1" applyAlignment="1" applyProtection="1">
      <alignment horizontal="center" vertical="center"/>
      <protection hidden="1"/>
    </xf>
    <xf numFmtId="3" fontId="6" fillId="3" borderId="80" xfId="0" applyNumberFormat="1" applyFont="1" applyFill="1" applyBorder="1" applyAlignment="1" applyProtection="1">
      <alignment horizontal="center" vertical="center"/>
      <protection hidden="1"/>
    </xf>
    <xf numFmtId="164" fontId="7" fillId="5" borderId="80" xfId="3" applyNumberFormat="1" applyFont="1" applyFill="1" applyBorder="1" applyAlignment="1" applyProtection="1">
      <alignment horizontal="center" vertical="center"/>
      <protection hidden="1"/>
    </xf>
    <xf numFmtId="164" fontId="7" fillId="5" borderId="0" xfId="3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11" fillId="2" borderId="0" xfId="0" applyFont="1" applyFill="1"/>
    <xf numFmtId="0" fontId="1" fillId="2" borderId="28" xfId="0" applyFont="1" applyFill="1" applyBorder="1" applyAlignment="1" applyProtection="1">
      <alignment horizontal="left" vertical="center" indent="1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left" vertical="center" indent="1"/>
      <protection hidden="1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left" vertical="center" indent="1"/>
      <protection hidden="1"/>
    </xf>
    <xf numFmtId="0" fontId="7" fillId="2" borderId="35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53" fillId="3" borderId="82" xfId="0" applyFont="1" applyFill="1" applyBorder="1" applyAlignment="1">
      <alignment horizontal="center" vertical="center" wrapText="1"/>
    </xf>
    <xf numFmtId="0" fontId="32" fillId="3" borderId="83" xfId="0" applyFont="1" applyFill="1" applyBorder="1" applyAlignment="1">
      <alignment horizontal="center" vertical="center"/>
    </xf>
    <xf numFmtId="0" fontId="53" fillId="3" borderId="83" xfId="0" applyFont="1" applyFill="1" applyBorder="1" applyAlignment="1">
      <alignment horizontal="center" vertical="center"/>
    </xf>
    <xf numFmtId="0" fontId="24" fillId="5" borderId="83" xfId="0" applyFont="1" applyFill="1" applyBorder="1" applyAlignment="1">
      <alignment horizontal="center" vertical="center"/>
    </xf>
    <xf numFmtId="0" fontId="53" fillId="3" borderId="84" xfId="0" applyFont="1" applyFill="1" applyBorder="1" applyAlignment="1">
      <alignment horizontal="left" vertical="center" wrapText="1" indent="1"/>
    </xf>
    <xf numFmtId="3" fontId="22" fillId="4" borderId="54" xfId="0" applyNumberFormat="1" applyFont="1" applyFill="1" applyBorder="1" applyAlignment="1" applyProtection="1">
      <alignment horizontal="center" vertical="center"/>
      <protection hidden="1"/>
    </xf>
    <xf numFmtId="3" fontId="53" fillId="3" borderId="54" xfId="0" applyNumberFormat="1" applyFont="1" applyFill="1" applyBorder="1" applyAlignment="1" applyProtection="1">
      <alignment horizontal="center" vertical="center"/>
      <protection hidden="1"/>
    </xf>
    <xf numFmtId="9" fontId="24" fillId="5" borderId="54" xfId="3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9" fontId="4" fillId="2" borderId="0" xfId="3" applyFont="1" applyFill="1"/>
    <xf numFmtId="0" fontId="50" fillId="2" borderId="0" xfId="0" applyFont="1" applyFill="1" applyAlignment="1">
      <alignment horizontal="centerContinuous" vertical="center"/>
    </xf>
    <xf numFmtId="0" fontId="50" fillId="2" borderId="0" xfId="0" applyFont="1" applyFill="1" applyAlignment="1">
      <alignment vertical="center"/>
    </xf>
    <xf numFmtId="0" fontId="50" fillId="2" borderId="0" xfId="0" applyFont="1" applyFill="1" applyAlignment="1">
      <alignment vertical="center" wrapText="1"/>
    </xf>
    <xf numFmtId="0" fontId="63" fillId="4" borderId="0" xfId="0" applyFont="1" applyFill="1" applyAlignment="1">
      <alignment horizontal="left" vertical="center" wrapText="1"/>
    </xf>
    <xf numFmtId="0" fontId="63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32" fillId="12" borderId="5" xfId="0" applyFont="1" applyFill="1" applyBorder="1" applyAlignment="1">
      <alignment horizontal="centerContinuous" vertical="center" wrapText="1"/>
    </xf>
    <xf numFmtId="0" fontId="32" fillId="12" borderId="6" xfId="0" applyFont="1" applyFill="1" applyBorder="1" applyAlignment="1">
      <alignment horizontal="centerContinuous" vertical="center" wrapText="1"/>
    </xf>
    <xf numFmtId="0" fontId="33" fillId="12" borderId="6" xfId="0" applyFont="1" applyFill="1" applyBorder="1" applyAlignment="1">
      <alignment horizontal="centerContinuous" vertical="center" wrapText="1"/>
    </xf>
    <xf numFmtId="0" fontId="37" fillId="7" borderId="0" xfId="0" applyFont="1" applyFill="1" applyAlignment="1">
      <alignment horizontal="center" vertical="center"/>
    </xf>
    <xf numFmtId="0" fontId="21" fillId="6" borderId="86" xfId="0" applyFont="1" applyFill="1" applyBorder="1"/>
    <xf numFmtId="0" fontId="38" fillId="7" borderId="0" xfId="0" applyFont="1" applyFill="1" applyAlignment="1">
      <alignment vertical="center" wrapText="1"/>
    </xf>
    <xf numFmtId="0" fontId="40" fillId="6" borderId="102" xfId="0" applyFont="1" applyFill="1" applyBorder="1" applyAlignment="1">
      <alignment horizontal="center" vertical="center"/>
    </xf>
    <xf numFmtId="3" fontId="39" fillId="6" borderId="104" xfId="0" quotePrefix="1" applyNumberFormat="1" applyFont="1" applyFill="1" applyBorder="1" applyAlignment="1">
      <alignment horizontal="center" vertical="center"/>
    </xf>
    <xf numFmtId="3" fontId="39" fillId="6" borderId="105" xfId="0" quotePrefix="1" applyNumberFormat="1" applyFont="1" applyFill="1" applyBorder="1" applyAlignment="1">
      <alignment horizontal="center" vertical="center"/>
    </xf>
    <xf numFmtId="3" fontId="39" fillId="6" borderId="106" xfId="0" quotePrefix="1" applyNumberFormat="1" applyFont="1" applyFill="1" applyBorder="1" applyAlignment="1">
      <alignment horizontal="center" vertical="center"/>
    </xf>
    <xf numFmtId="9" fontId="45" fillId="10" borderId="107" xfId="3" applyFont="1" applyFill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3" fontId="39" fillId="7" borderId="0" xfId="0" applyNumberFormat="1" applyFont="1" applyFill="1" applyAlignment="1">
      <alignment horizontal="center"/>
    </xf>
    <xf numFmtId="0" fontId="44" fillId="7" borderId="108" xfId="0" applyFont="1" applyFill="1" applyBorder="1" applyAlignment="1">
      <alignment horizontal="left" vertical="center" indent="2"/>
    </xf>
    <xf numFmtId="0" fontId="43" fillId="7" borderId="108" xfId="0" applyFont="1" applyFill="1" applyBorder="1" applyAlignment="1">
      <alignment vertical="center"/>
    </xf>
    <xf numFmtId="0" fontId="23" fillId="7" borderId="108" xfId="0" applyFont="1" applyFill="1" applyBorder="1" applyAlignment="1">
      <alignment horizontal="center" vertical="center"/>
    </xf>
    <xf numFmtId="3" fontId="40" fillId="7" borderId="109" xfId="0" applyNumberFormat="1" applyFont="1" applyFill="1" applyBorder="1" applyAlignment="1">
      <alignment horizontal="centerContinuous" vertical="center"/>
    </xf>
    <xf numFmtId="3" fontId="40" fillId="7" borderId="110" xfId="0" applyNumberFormat="1" applyFont="1" applyFill="1" applyBorder="1" applyAlignment="1">
      <alignment horizontal="centerContinuous" vertical="center"/>
    </xf>
    <xf numFmtId="3" fontId="40" fillId="7" borderId="0" xfId="0" applyNumberFormat="1" applyFont="1" applyFill="1" applyAlignment="1">
      <alignment vertical="center" wrapText="1"/>
    </xf>
    <xf numFmtId="3" fontId="40" fillId="7" borderId="112" xfId="0" applyNumberFormat="1" applyFont="1" applyFill="1" applyBorder="1" applyAlignment="1">
      <alignment horizontal="centerContinuous" vertical="center"/>
    </xf>
    <xf numFmtId="3" fontId="40" fillId="7" borderId="113" xfId="0" applyNumberFormat="1" applyFont="1" applyFill="1" applyBorder="1" applyAlignment="1">
      <alignment horizontal="centerContinuous" vertical="center"/>
    </xf>
    <xf numFmtId="0" fontId="45" fillId="8" borderId="115" xfId="0" applyFont="1" applyFill="1" applyBorder="1" applyAlignment="1">
      <alignment horizontal="centerContinuous" vertical="center"/>
    </xf>
    <xf numFmtId="0" fontId="44" fillId="8" borderId="116" xfId="0" applyFont="1" applyFill="1" applyBorder="1" applyAlignment="1">
      <alignment horizontal="centerContinuous" vertical="center"/>
    </xf>
    <xf numFmtId="0" fontId="45" fillId="8" borderId="116" xfId="0" applyFont="1" applyFill="1" applyBorder="1" applyAlignment="1">
      <alignment horizontal="centerContinuous" vertical="center"/>
    </xf>
    <xf numFmtId="3" fontId="45" fillId="8" borderId="116" xfId="0" applyNumberFormat="1" applyFont="1" applyFill="1" applyBorder="1" applyAlignment="1">
      <alignment horizontal="centerContinuous" vertical="center"/>
    </xf>
    <xf numFmtId="0" fontId="36" fillId="6" borderId="0" xfId="0" applyFont="1" applyFill="1" applyAlignment="1">
      <alignment horizontal="centerContinuous" vertical="center" wrapText="1"/>
    </xf>
    <xf numFmtId="0" fontId="41" fillId="7" borderId="0" xfId="0" applyFont="1" applyFill="1" applyAlignment="1">
      <alignment horizontal="center" vertical="center"/>
    </xf>
    <xf numFmtId="3" fontId="41" fillId="7" borderId="0" xfId="0" applyNumberFormat="1" applyFont="1" applyFill="1" applyAlignment="1">
      <alignment horizontal="center" vertical="center"/>
    </xf>
    <xf numFmtId="0" fontId="36" fillId="6" borderId="0" xfId="0" applyFont="1" applyFill="1" applyAlignment="1">
      <alignment vertical="center" wrapText="1"/>
    </xf>
    <xf numFmtId="3" fontId="41" fillId="7" borderId="0" xfId="0" applyNumberFormat="1" applyFont="1" applyFill="1" applyAlignment="1">
      <alignment vertical="center"/>
    </xf>
    <xf numFmtId="0" fontId="39" fillId="2" borderId="0" xfId="0" applyFont="1" applyFill="1" applyAlignment="1">
      <alignment horizontal="center"/>
    </xf>
    <xf numFmtId="9" fontId="39" fillId="2" borderId="0" xfId="3" applyFont="1" applyFill="1" applyAlignment="1">
      <alignment horizontal="center"/>
    </xf>
    <xf numFmtId="9" fontId="39" fillId="2" borderId="0" xfId="3" applyFont="1" applyFill="1"/>
    <xf numFmtId="0" fontId="66" fillId="13" borderId="104" xfId="0" applyFont="1" applyFill="1" applyBorder="1" applyAlignment="1">
      <alignment horizontal="center" vertical="center"/>
    </xf>
    <xf numFmtId="3" fontId="39" fillId="6" borderId="118" xfId="0" quotePrefix="1" applyNumberFormat="1" applyFont="1" applyFill="1" applyBorder="1" applyAlignment="1">
      <alignment horizontal="center" vertical="center"/>
    </xf>
    <xf numFmtId="3" fontId="45" fillId="8" borderId="120" xfId="0" applyNumberFormat="1" applyFont="1" applyFill="1" applyBorder="1" applyAlignment="1">
      <alignment horizontal="center" vertical="center"/>
    </xf>
    <xf numFmtId="3" fontId="45" fillId="8" borderId="121" xfId="0" applyNumberFormat="1" applyFont="1" applyFill="1" applyBorder="1" applyAlignment="1">
      <alignment horizontal="center" vertical="center"/>
    </xf>
    <xf numFmtId="3" fontId="45" fillId="8" borderId="122" xfId="0" applyNumberFormat="1" applyFont="1" applyFill="1" applyBorder="1" applyAlignment="1">
      <alignment horizontal="center" vertical="center"/>
    </xf>
    <xf numFmtId="3" fontId="45" fillId="8" borderId="123" xfId="0" applyNumberFormat="1" applyFont="1" applyFill="1" applyBorder="1" applyAlignment="1">
      <alignment horizontal="center" vertical="center"/>
    </xf>
    <xf numFmtId="9" fontId="45" fillId="8" borderId="124" xfId="3" applyFont="1" applyFill="1" applyBorder="1" applyAlignment="1">
      <alignment horizontal="center" vertical="center"/>
    </xf>
    <xf numFmtId="0" fontId="40" fillId="6" borderId="0" xfId="0" applyFont="1" applyFill="1" applyAlignment="1">
      <alignment horizontal="left" vertical="center"/>
    </xf>
    <xf numFmtId="3" fontId="39" fillId="6" borderId="0" xfId="0" quotePrefix="1" applyNumberFormat="1" applyFont="1" applyFill="1" applyAlignment="1">
      <alignment horizontal="center" vertical="center"/>
    </xf>
    <xf numFmtId="9" fontId="45" fillId="10" borderId="0" xfId="3" applyFont="1" applyFill="1" applyAlignment="1">
      <alignment horizontal="center" vertical="center"/>
    </xf>
    <xf numFmtId="0" fontId="38" fillId="9" borderId="88" xfId="0" applyFont="1" applyFill="1" applyBorder="1" applyAlignment="1">
      <alignment horizontal="center" vertical="center" wrapText="1"/>
    </xf>
    <xf numFmtId="0" fontId="40" fillId="7" borderId="110" xfId="0" applyFont="1" applyFill="1" applyBorder="1" applyAlignment="1">
      <alignment horizontal="left" vertical="center" indent="1"/>
    </xf>
    <xf numFmtId="3" fontId="39" fillId="7" borderId="111" xfId="0" applyNumberFormat="1" applyFont="1" applyFill="1" applyBorder="1" applyAlignment="1">
      <alignment horizontal="center" vertical="center"/>
    </xf>
    <xf numFmtId="0" fontId="40" fillId="7" borderId="113" xfId="0" applyFont="1" applyFill="1" applyBorder="1" applyAlignment="1">
      <alignment horizontal="left" vertical="center" indent="1"/>
    </xf>
    <xf numFmtId="3" fontId="39" fillId="7" borderId="114" xfId="0" applyNumberFormat="1" applyFont="1" applyFill="1" applyBorder="1" applyAlignment="1">
      <alignment horizontal="center" vertical="center"/>
    </xf>
    <xf numFmtId="3" fontId="40" fillId="7" borderId="112" xfId="0" applyNumberFormat="1" applyFont="1" applyFill="1" applyBorder="1" applyAlignment="1">
      <alignment horizontal="right" vertical="center" wrapText="1"/>
    </xf>
    <xf numFmtId="3" fontId="40" fillId="7" borderId="113" xfId="0" applyNumberFormat="1" applyFont="1" applyFill="1" applyBorder="1" applyAlignment="1">
      <alignment horizontal="right" vertical="center" wrapText="1"/>
    </xf>
    <xf numFmtId="0" fontId="40" fillId="7" borderId="115" xfId="0" applyFont="1" applyFill="1" applyBorder="1" applyAlignment="1">
      <alignment horizontal="left" vertical="center" indent="1"/>
    </xf>
    <xf numFmtId="3" fontId="39" fillId="7" borderId="116" xfId="0" applyNumberFormat="1" applyFont="1" applyFill="1" applyBorder="1" applyAlignment="1">
      <alignment horizontal="center" vertical="center"/>
    </xf>
    <xf numFmtId="0" fontId="45" fillId="8" borderId="113" xfId="0" applyFont="1" applyFill="1" applyBorder="1" applyAlignment="1">
      <alignment horizontal="center" vertical="center"/>
    </xf>
    <xf numFmtId="3" fontId="45" fillId="8" borderId="114" xfId="0" applyNumberFormat="1" applyFont="1" applyFill="1" applyBorder="1" applyAlignment="1">
      <alignment horizontal="center" vertical="center"/>
    </xf>
    <xf numFmtId="0" fontId="39" fillId="14" borderId="115" xfId="0" applyFont="1" applyFill="1" applyBorder="1" applyAlignment="1">
      <alignment horizontal="center" vertical="center"/>
    </xf>
    <xf numFmtId="9" fontId="39" fillId="14" borderId="116" xfId="3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9" fontId="39" fillId="4" borderId="0" xfId="3" applyFont="1" applyFill="1" applyAlignment="1">
      <alignment horizontal="center" vertical="center"/>
    </xf>
    <xf numFmtId="0" fontId="21" fillId="6" borderId="126" xfId="0" applyFont="1" applyFill="1" applyBorder="1"/>
    <xf numFmtId="0" fontId="38" fillId="9" borderId="87" xfId="0" applyFont="1" applyFill="1" applyBorder="1" applyAlignment="1">
      <alignment horizontal="center" vertical="center" wrapText="1"/>
    </xf>
    <xf numFmtId="0" fontId="38" fillId="9" borderId="90" xfId="0" applyFont="1" applyFill="1" applyBorder="1" applyAlignment="1">
      <alignment horizontal="center" vertical="center" wrapText="1"/>
    </xf>
    <xf numFmtId="0" fontId="21" fillId="6" borderId="14" xfId="0" applyFont="1" applyFill="1" applyBorder="1"/>
    <xf numFmtId="0" fontId="21" fillId="2" borderId="0" xfId="0" applyFont="1" applyFill="1"/>
    <xf numFmtId="0" fontId="67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4" fillId="9" borderId="8" xfId="0" applyFont="1" applyFill="1" applyBorder="1" applyAlignment="1">
      <alignment horizontal="center" vertical="center" wrapText="1"/>
    </xf>
    <xf numFmtId="0" fontId="34" fillId="9" borderId="9" xfId="0" applyFont="1" applyFill="1" applyBorder="1" applyAlignment="1">
      <alignment horizontal="center" vertical="center" wrapText="1"/>
    </xf>
    <xf numFmtId="0" fontId="17" fillId="11" borderId="15" xfId="14" applyFont="1" applyFill="1" applyBorder="1" applyAlignment="1">
      <alignment horizontal="center" wrapText="1"/>
    </xf>
    <xf numFmtId="0" fontId="17" fillId="11" borderId="16" xfId="14" applyFont="1" applyFill="1" applyBorder="1" applyAlignment="1">
      <alignment horizontal="center" wrapText="1"/>
    </xf>
    <xf numFmtId="0" fontId="17" fillId="11" borderId="17" xfId="14" applyFont="1" applyFill="1" applyBorder="1" applyAlignment="1">
      <alignment horizontal="center" wrapText="1"/>
    </xf>
    <xf numFmtId="0" fontId="3" fillId="11" borderId="1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48" fillId="3" borderId="23" xfId="0" applyFont="1" applyFill="1" applyBorder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/>
    </xf>
    <xf numFmtId="0" fontId="52" fillId="2" borderId="0" xfId="0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/>
    </xf>
    <xf numFmtId="0" fontId="53" fillId="3" borderId="0" xfId="0" applyFont="1" applyFill="1" applyAlignment="1" applyProtection="1">
      <alignment horizontal="center" vertical="center" wrapText="1"/>
      <protection hidden="1"/>
    </xf>
    <xf numFmtId="0" fontId="53" fillId="3" borderId="8" xfId="0" applyFont="1" applyFill="1" applyBorder="1" applyAlignment="1" applyProtection="1">
      <alignment horizontal="center" vertical="center" wrapText="1"/>
      <protection hidden="1"/>
    </xf>
    <xf numFmtId="0" fontId="53" fillId="3" borderId="11" xfId="0" applyFont="1" applyFill="1" applyBorder="1" applyAlignment="1" applyProtection="1">
      <alignment horizontal="center" vertical="center" wrapText="1"/>
      <protection hidden="1"/>
    </xf>
    <xf numFmtId="0" fontId="53" fillId="3" borderId="1" xfId="0" applyFont="1" applyFill="1" applyBorder="1" applyAlignment="1" applyProtection="1">
      <alignment horizontal="center" vertical="center" wrapText="1"/>
      <protection hidden="1"/>
    </xf>
    <xf numFmtId="0" fontId="53" fillId="3" borderId="12" xfId="0" applyFont="1" applyFill="1" applyBorder="1" applyAlignment="1" applyProtection="1">
      <alignment horizontal="center" vertical="center" wrapText="1"/>
      <protection hidden="1"/>
    </xf>
    <xf numFmtId="0" fontId="19" fillId="4" borderId="0" xfId="0" applyFont="1" applyFill="1" applyAlignment="1">
      <alignment horizontal="left" wrapText="1"/>
    </xf>
    <xf numFmtId="0" fontId="12" fillId="2" borderId="0" xfId="0" applyFont="1" applyFill="1" applyAlignment="1" applyProtection="1">
      <alignment horizontal="left" vertical="center"/>
      <protection hidden="1"/>
    </xf>
    <xf numFmtId="0" fontId="50" fillId="2" borderId="0" xfId="0" applyFont="1" applyFill="1" applyAlignment="1" applyProtection="1">
      <alignment horizontal="center" vertical="center"/>
      <protection hidden="1"/>
    </xf>
    <xf numFmtId="0" fontId="52" fillId="2" borderId="0" xfId="0" applyFont="1" applyFill="1" applyAlignment="1" applyProtection="1">
      <alignment horizontal="center" vertical="center" wrapText="1"/>
      <protection hidden="1"/>
    </xf>
    <xf numFmtId="0" fontId="53" fillId="3" borderId="55" xfId="0" applyFont="1" applyFill="1" applyBorder="1" applyAlignment="1" applyProtection="1">
      <alignment horizontal="center" vertical="center" wrapText="1"/>
      <protection hidden="1"/>
    </xf>
    <xf numFmtId="0" fontId="53" fillId="3" borderId="61" xfId="0" applyFont="1" applyFill="1" applyBorder="1" applyAlignment="1" applyProtection="1">
      <alignment horizontal="center" vertical="center" wrapText="1"/>
      <protection hidden="1"/>
    </xf>
    <xf numFmtId="0" fontId="53" fillId="3" borderId="66" xfId="0" applyFont="1" applyFill="1" applyBorder="1" applyAlignment="1" applyProtection="1">
      <alignment horizontal="center" vertical="center" wrapText="1"/>
      <protection hidden="1"/>
    </xf>
    <xf numFmtId="0" fontId="53" fillId="3" borderId="56" xfId="0" applyFont="1" applyFill="1" applyBorder="1" applyAlignment="1" applyProtection="1">
      <alignment horizontal="center" vertical="center" wrapText="1"/>
      <protection hidden="1"/>
    </xf>
    <xf numFmtId="0" fontId="53" fillId="3" borderId="62" xfId="0" applyFont="1" applyFill="1" applyBorder="1" applyAlignment="1" applyProtection="1">
      <alignment horizontal="center" vertical="center" wrapText="1"/>
      <protection hidden="1"/>
    </xf>
    <xf numFmtId="0" fontId="53" fillId="3" borderId="67" xfId="0" applyFont="1" applyFill="1" applyBorder="1" applyAlignment="1" applyProtection="1">
      <alignment horizontal="center" vertical="center" wrapText="1"/>
      <protection hidden="1"/>
    </xf>
    <xf numFmtId="0" fontId="53" fillId="3" borderId="57" xfId="0" applyFont="1" applyFill="1" applyBorder="1" applyAlignment="1" applyProtection="1">
      <alignment horizontal="center" vertical="center" wrapText="1"/>
      <protection hidden="1"/>
    </xf>
    <xf numFmtId="0" fontId="53" fillId="3" borderId="63" xfId="0" applyFont="1" applyFill="1" applyBorder="1" applyAlignment="1" applyProtection="1">
      <alignment horizontal="center" vertical="center" wrapText="1"/>
      <protection hidden="1"/>
    </xf>
    <xf numFmtId="0" fontId="53" fillId="3" borderId="58" xfId="0" applyFont="1" applyFill="1" applyBorder="1" applyAlignment="1">
      <alignment horizontal="center" vertical="center" wrapText="1"/>
    </xf>
    <xf numFmtId="0" fontId="53" fillId="3" borderId="64" xfId="0" applyFont="1" applyFill="1" applyBorder="1" applyAlignment="1">
      <alignment horizontal="center" vertical="center" wrapText="1"/>
    </xf>
    <xf numFmtId="0" fontId="53" fillId="3" borderId="69" xfId="0" applyFont="1" applyFill="1" applyBorder="1" applyAlignment="1">
      <alignment horizontal="center" vertical="center" wrapText="1"/>
    </xf>
    <xf numFmtId="0" fontId="53" fillId="3" borderId="59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70" xfId="0" applyFont="1" applyFill="1" applyBorder="1" applyAlignment="1">
      <alignment horizontal="center" vertical="center" wrapText="1"/>
    </xf>
    <xf numFmtId="0" fontId="53" fillId="3" borderId="60" xfId="0" applyFont="1" applyFill="1" applyBorder="1" applyAlignment="1">
      <alignment horizontal="center" vertical="center" wrapText="1"/>
    </xf>
    <xf numFmtId="0" fontId="53" fillId="3" borderId="65" xfId="0" applyFont="1" applyFill="1" applyBorder="1" applyAlignment="1">
      <alignment horizontal="center" vertical="center" wrapText="1"/>
    </xf>
    <xf numFmtId="0" fontId="53" fillId="3" borderId="71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48" fillId="3" borderId="74" xfId="0" applyFont="1" applyFill="1" applyBorder="1" applyAlignment="1">
      <alignment horizontal="center" vertical="center" wrapText="1"/>
    </xf>
    <xf numFmtId="0" fontId="48" fillId="3" borderId="75" xfId="0" applyFont="1" applyFill="1" applyBorder="1" applyAlignment="1">
      <alignment horizontal="center" vertical="center" wrapText="1"/>
    </xf>
    <xf numFmtId="0" fontId="52" fillId="2" borderId="0" xfId="0" applyFont="1" applyFill="1" applyAlignment="1" applyProtection="1">
      <alignment horizontal="center" vertical="center"/>
      <protection hidden="1"/>
    </xf>
    <xf numFmtId="0" fontId="22" fillId="2" borderId="76" xfId="0" applyFont="1" applyFill="1" applyBorder="1" applyAlignment="1" applyProtection="1">
      <alignment horizontal="left" vertical="center" indent="1"/>
      <protection hidden="1"/>
    </xf>
    <xf numFmtId="0" fontId="22" fillId="2" borderId="31" xfId="0" applyFont="1" applyFill="1" applyBorder="1" applyAlignment="1" applyProtection="1">
      <alignment horizontal="left" vertical="center" indent="1"/>
      <protection hidden="1"/>
    </xf>
    <xf numFmtId="0" fontId="22" fillId="2" borderId="28" xfId="0" applyFont="1" applyFill="1" applyBorder="1" applyAlignment="1" applyProtection="1">
      <alignment horizontal="left" vertical="center" indent="1"/>
      <protection hidden="1"/>
    </xf>
    <xf numFmtId="0" fontId="22" fillId="2" borderId="29" xfId="0" applyFont="1" applyFill="1" applyBorder="1" applyAlignment="1" applyProtection="1">
      <alignment horizontal="left" vertical="center" indent="1"/>
      <protection hidden="1"/>
    </xf>
    <xf numFmtId="0" fontId="22" fillId="2" borderId="32" xfId="0" applyFont="1" applyFill="1" applyBorder="1" applyAlignment="1" applyProtection="1">
      <alignment horizontal="left" vertical="center" indent="1"/>
      <protection hidden="1"/>
    </xf>
    <xf numFmtId="0" fontId="22" fillId="2" borderId="76" xfId="0" applyFont="1" applyFill="1" applyBorder="1" applyAlignment="1" applyProtection="1">
      <alignment horizontal="left" vertical="center" wrapText="1" indent="1"/>
      <protection hidden="1"/>
    </xf>
    <xf numFmtId="0" fontId="22" fillId="2" borderId="31" xfId="0" applyFont="1" applyFill="1" applyBorder="1" applyAlignment="1" applyProtection="1">
      <alignment horizontal="left" vertical="center" wrapText="1" indent="1"/>
      <protection hidden="1"/>
    </xf>
    <xf numFmtId="0" fontId="22" fillId="2" borderId="77" xfId="0" applyFont="1" applyFill="1" applyBorder="1" applyAlignment="1" applyProtection="1">
      <alignment horizontal="left" vertical="center" indent="1"/>
      <protection hidden="1"/>
    </xf>
    <xf numFmtId="0" fontId="22" fillId="2" borderId="34" xfId="0" applyFont="1" applyFill="1" applyBorder="1" applyAlignment="1" applyProtection="1">
      <alignment horizontal="left" vertical="center" indent="1"/>
      <protection hidden="1"/>
    </xf>
    <xf numFmtId="0" fontId="6" fillId="3" borderId="78" xfId="0" applyFont="1" applyFill="1" applyBorder="1" applyAlignment="1" applyProtection="1">
      <alignment horizontal="center" vertical="center"/>
      <protection hidden="1"/>
    </xf>
    <xf numFmtId="0" fontId="6" fillId="3" borderId="79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5" borderId="81" xfId="0" applyFont="1" applyFill="1" applyBorder="1" applyAlignment="1" applyProtection="1">
      <alignment horizontal="center" vertical="center"/>
      <protection hidden="1"/>
    </xf>
    <xf numFmtId="0" fontId="53" fillId="3" borderId="9" xfId="0" applyFont="1" applyFill="1" applyBorder="1" applyAlignment="1" applyProtection="1">
      <alignment horizontal="center" vertical="center" wrapText="1"/>
      <protection hidden="1"/>
    </xf>
    <xf numFmtId="0" fontId="62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center" wrapText="1"/>
    </xf>
    <xf numFmtId="0" fontId="53" fillId="3" borderId="7" xfId="0" applyFont="1" applyFill="1" applyBorder="1" applyAlignment="1" applyProtection="1">
      <alignment horizontal="center" vertical="center" wrapText="1"/>
      <protection hidden="1"/>
    </xf>
    <xf numFmtId="0" fontId="29" fillId="12" borderId="2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30" fillId="12" borderId="0" xfId="0" applyFont="1" applyFill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1" fillId="12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0" fontId="14" fillId="6" borderId="85" xfId="0" applyFont="1" applyFill="1" applyBorder="1" applyAlignment="1">
      <alignment horizontal="center"/>
    </xf>
    <xf numFmtId="0" fontId="34" fillId="9" borderId="87" xfId="0" applyFont="1" applyFill="1" applyBorder="1" applyAlignment="1">
      <alignment horizontal="center" vertical="center" wrapText="1"/>
    </xf>
    <xf numFmtId="0" fontId="34" fillId="9" borderId="95" xfId="0" applyFont="1" applyFill="1" applyBorder="1" applyAlignment="1">
      <alignment horizontal="center" vertical="center" wrapText="1"/>
    </xf>
    <xf numFmtId="0" fontId="34" fillId="9" borderId="88" xfId="0" applyFont="1" applyFill="1" applyBorder="1" applyAlignment="1">
      <alignment horizontal="center" vertical="center" wrapText="1"/>
    </xf>
    <xf numFmtId="0" fontId="34" fillId="9" borderId="89" xfId="0" applyFont="1" applyFill="1" applyBorder="1" applyAlignment="1">
      <alignment horizontal="center" vertical="center" wrapText="1"/>
    </xf>
    <xf numFmtId="0" fontId="34" fillId="9" borderId="96" xfId="0" applyFont="1" applyFill="1" applyBorder="1" applyAlignment="1">
      <alignment horizontal="center" vertical="center" wrapText="1"/>
    </xf>
    <xf numFmtId="0" fontId="34" fillId="9" borderId="97" xfId="0" applyFont="1" applyFill="1" applyBorder="1" applyAlignment="1">
      <alignment horizontal="center" vertical="center" wrapText="1"/>
    </xf>
    <xf numFmtId="0" fontId="34" fillId="9" borderId="90" xfId="0" applyFont="1" applyFill="1" applyBorder="1" applyAlignment="1">
      <alignment horizontal="center" vertical="center" wrapText="1"/>
    </xf>
    <xf numFmtId="0" fontId="34" fillId="9" borderId="94" xfId="0" applyFont="1" applyFill="1" applyBorder="1" applyAlignment="1">
      <alignment horizontal="center" vertical="center" wrapText="1"/>
    </xf>
    <xf numFmtId="0" fontId="34" fillId="9" borderId="101" xfId="0" applyFont="1" applyFill="1" applyBorder="1" applyAlignment="1">
      <alignment horizontal="center" vertical="center" wrapText="1"/>
    </xf>
    <xf numFmtId="0" fontId="40" fillId="6" borderId="102" xfId="0" applyFont="1" applyFill="1" applyBorder="1" applyAlignment="1">
      <alignment horizontal="left" vertical="center"/>
    </xf>
    <xf numFmtId="0" fontId="40" fillId="6" borderId="103" xfId="0" applyFont="1" applyFill="1" applyBorder="1" applyAlignment="1">
      <alignment horizontal="left" vertical="center"/>
    </xf>
    <xf numFmtId="9" fontId="39" fillId="7" borderId="111" xfId="10" applyFont="1" applyFill="1" applyBorder="1" applyAlignment="1">
      <alignment horizontal="center" vertical="center"/>
    </xf>
    <xf numFmtId="9" fontId="39" fillId="7" borderId="109" xfId="10" applyFont="1" applyFill="1" applyBorder="1" applyAlignment="1">
      <alignment horizontal="center" vertical="center"/>
    </xf>
    <xf numFmtId="9" fontId="39" fillId="7" borderId="114" xfId="10" applyFont="1" applyFill="1" applyBorder="1" applyAlignment="1">
      <alignment horizontal="center" vertical="center"/>
    </xf>
    <xf numFmtId="9" fontId="39" fillId="7" borderId="112" xfId="10" applyFont="1" applyFill="1" applyBorder="1" applyAlignment="1">
      <alignment horizontal="center" vertical="center"/>
    </xf>
    <xf numFmtId="0" fontId="34" fillId="9" borderId="91" xfId="0" applyFont="1" applyFill="1" applyBorder="1" applyAlignment="1">
      <alignment horizontal="center" vertical="center" wrapText="1"/>
    </xf>
    <xf numFmtId="0" fontId="34" fillId="9" borderId="92" xfId="0" applyFont="1" applyFill="1" applyBorder="1" applyAlignment="1">
      <alignment horizontal="center" vertical="center" wrapText="1"/>
    </xf>
    <xf numFmtId="0" fontId="34" fillId="9" borderId="98" xfId="0" applyFont="1" applyFill="1" applyBorder="1" applyAlignment="1">
      <alignment horizontal="center" vertical="center" wrapText="1"/>
    </xf>
    <xf numFmtId="0" fontId="34" fillId="9" borderId="93" xfId="0" applyFont="1" applyFill="1" applyBorder="1" applyAlignment="1">
      <alignment horizontal="center" vertical="center" wrapText="1"/>
    </xf>
    <xf numFmtId="0" fontId="34" fillId="9" borderId="99" xfId="0" applyFont="1" applyFill="1" applyBorder="1" applyAlignment="1">
      <alignment horizontal="center" vertical="center" wrapText="1"/>
    </xf>
    <xf numFmtId="0" fontId="34" fillId="9" borderId="100" xfId="0" applyFont="1" applyFill="1" applyBorder="1" applyAlignment="1">
      <alignment horizontal="center" vertical="center" wrapText="1"/>
    </xf>
    <xf numFmtId="9" fontId="45" fillId="8" borderId="116" xfId="10" applyFont="1" applyFill="1" applyBorder="1" applyAlignment="1">
      <alignment horizontal="center" vertical="center"/>
    </xf>
    <xf numFmtId="9" fontId="45" fillId="8" borderId="117" xfId="10" applyFont="1" applyFill="1" applyBorder="1" applyAlignment="1">
      <alignment horizontal="center" vertical="center"/>
    </xf>
    <xf numFmtId="0" fontId="45" fillId="8" borderId="102" xfId="0" applyFont="1" applyFill="1" applyBorder="1" applyAlignment="1">
      <alignment horizontal="center" vertical="center"/>
    </xf>
    <xf numFmtId="0" fontId="45" fillId="8" borderId="119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38" fillId="9" borderId="88" xfId="0" applyFont="1" applyFill="1" applyBorder="1" applyAlignment="1">
      <alignment horizontal="center" vertical="center" wrapText="1"/>
    </xf>
    <xf numFmtId="0" fontId="38" fillId="9" borderId="0" xfId="0" applyFont="1" applyFill="1" applyAlignment="1">
      <alignment horizontal="center" vertical="center" wrapText="1"/>
    </xf>
    <xf numFmtId="3" fontId="40" fillId="7" borderId="111" xfId="0" applyNumberFormat="1" applyFont="1" applyFill="1" applyBorder="1" applyAlignment="1">
      <alignment horizontal="center" vertical="center"/>
    </xf>
    <xf numFmtId="3" fontId="40" fillId="7" borderId="109" xfId="0" applyNumberFormat="1" applyFont="1" applyFill="1" applyBorder="1" applyAlignment="1">
      <alignment horizontal="center" vertical="center"/>
    </xf>
    <xf numFmtId="3" fontId="40" fillId="7" borderId="114" xfId="0" applyNumberFormat="1" applyFont="1" applyFill="1" applyBorder="1" applyAlignment="1">
      <alignment horizontal="center" vertical="center"/>
    </xf>
    <xf numFmtId="3" fontId="40" fillId="7" borderId="114" xfId="0" applyNumberFormat="1" applyFont="1" applyFill="1" applyBorder="1" applyAlignment="1">
      <alignment horizontal="center" vertical="center" wrapText="1"/>
    </xf>
    <xf numFmtId="3" fontId="40" fillId="7" borderId="112" xfId="0" applyNumberFormat="1" applyFont="1" applyFill="1" applyBorder="1" applyAlignment="1">
      <alignment horizontal="center" vertical="center" wrapText="1"/>
    </xf>
    <xf numFmtId="3" fontId="45" fillId="8" borderId="114" xfId="0" applyNumberFormat="1" applyFont="1" applyFill="1" applyBorder="1" applyAlignment="1">
      <alignment horizontal="center" vertical="center"/>
    </xf>
    <xf numFmtId="3" fontId="45" fillId="8" borderId="112" xfId="0" applyNumberFormat="1" applyFont="1" applyFill="1" applyBorder="1" applyAlignment="1">
      <alignment horizontal="center" vertical="center"/>
    </xf>
    <xf numFmtId="9" fontId="39" fillId="14" borderId="116" xfId="3" applyFont="1" applyFill="1" applyBorder="1" applyAlignment="1">
      <alignment horizontal="center" vertical="center"/>
    </xf>
    <xf numFmtId="9" fontId="39" fillId="14" borderId="117" xfId="3" applyFont="1" applyFill="1" applyBorder="1" applyAlignment="1">
      <alignment horizontal="center" vertical="center"/>
    </xf>
    <xf numFmtId="3" fontId="40" fillId="7" borderId="116" xfId="0" applyNumberFormat="1" applyFont="1" applyFill="1" applyBorder="1" applyAlignment="1">
      <alignment horizontal="center" vertical="center"/>
    </xf>
    <xf numFmtId="0" fontId="14" fillId="6" borderId="125" xfId="0" applyFont="1" applyFill="1" applyBorder="1" applyAlignment="1">
      <alignment horizontal="center" vertical="center"/>
    </xf>
    <xf numFmtId="0" fontId="38" fillId="9" borderId="91" xfId="0" applyFont="1" applyFill="1" applyBorder="1" applyAlignment="1">
      <alignment horizontal="center" vertical="center" wrapText="1"/>
    </xf>
    <xf numFmtId="0" fontId="38" fillId="9" borderId="89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F1-4B44-A434-B1CA55C95DD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F1-4B44-A434-B1CA55C95DD7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F1-4B44-A434-B1CA55C95DD7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1-4B44-A434-B1CA55C95DD7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1-4B44-A434-B1CA55C95DD7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1-4B44-A434-B1CA55C95D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ER_Casos!$C$32:$E$32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ER_Casos!$C$45:$E$45</c:f>
              <c:numCache>
                <c:formatCode>#,##0</c:formatCode>
                <c:ptCount val="3"/>
                <c:pt idx="0">
                  <c:v>130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1-4B44-A434-B1CA55C95D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C2-4197-80FE-5F9681A970E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C2-4197-80FE-5F9681A970E1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2-4197-80FE-5F9681A970E1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2-4197-80FE-5F9681A970E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2-4197-80FE-5F9681A970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ER_Casos!$N$32:$O$32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ER_Casos!$N$45:$O$45</c:f>
              <c:numCache>
                <c:formatCode>#,##0</c:formatCode>
                <c:ptCount val="2"/>
                <c:pt idx="0">
                  <c:v>120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C2-4197-80FE-5F9681A970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8F-4B52-92FA-9E14D84B611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8F-4B52-92FA-9E14D84B611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8F-4B52-92FA-9E14D84B611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08F-4B52-92FA-9E14D84B6114}"/>
              </c:ext>
            </c:extLst>
          </c:dPt>
          <c:dLbls>
            <c:dLbl>
              <c:idx val="0"/>
              <c:layout>
                <c:manualLayout>
                  <c:x val="0.30848448060399808"/>
                  <c:y val="-1.61916323165129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8F-4B52-92FA-9E14D84B6114}"/>
                </c:ext>
              </c:extLst>
            </c:dLbl>
            <c:dLbl>
              <c:idx val="1"/>
              <c:layout>
                <c:manualLayout>
                  <c:x val="0.19071663156893354"/>
                  <c:y val="0.307981464295320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8F-4B52-92FA-9E14D84B6114}"/>
                </c:ext>
              </c:extLst>
            </c:dLbl>
            <c:dLbl>
              <c:idx val="2"/>
              <c:layout>
                <c:manualLayout>
                  <c:x val="-0.23904231835301543"/>
                  <c:y val="-1.4138544604972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08F-4B52-92FA-9E14D84B6114}"/>
                </c:ext>
              </c:extLst>
            </c:dLbl>
            <c:dLbl>
              <c:idx val="3"/>
              <c:layout>
                <c:manualLayout>
                  <c:x val="-0.13557580461733387"/>
                  <c:y val="-6.2597787037962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08F-4B52-92FA-9E14D84B61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ER_Casos!$C$72:$F$72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ER_Casos!$C$85:$F$85</c:f>
              <c:numCache>
                <c:formatCode>#,##0</c:formatCode>
                <c:ptCount val="4"/>
                <c:pt idx="0">
                  <c:v>10</c:v>
                </c:pt>
                <c:pt idx="1">
                  <c:v>56</c:v>
                </c:pt>
                <c:pt idx="2">
                  <c:v>53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8F-4B52-92FA-9E14D84B61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1C-446F-9910-C7933FD4FEBA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1C-446F-9910-C7933FD4FEBA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1C-446F-9910-C7933FD4FEBA}"/>
              </c:ext>
            </c:extLst>
          </c:dPt>
          <c:dLbls>
            <c:dLbl>
              <c:idx val="0"/>
              <c:layout>
                <c:manualLayout>
                  <c:x val="0.19098201036584445"/>
                  <c:y val="-0.2182580150567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C-446F-9910-C7933FD4FEBA}"/>
                </c:ext>
              </c:extLst>
            </c:dLbl>
            <c:dLbl>
              <c:idx val="1"/>
              <c:layout>
                <c:manualLayout>
                  <c:x val="-0.19331476416742274"/>
                  <c:y val="-3.5920019725000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1C-446F-9910-C7933FD4FEBA}"/>
                </c:ext>
              </c:extLst>
            </c:dLbl>
            <c:dLbl>
              <c:idx val="2"/>
              <c:layout>
                <c:manualLayout>
                  <c:x val="-0.23107389393990035"/>
                  <c:y val="-4.79998687611666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1C-446F-9910-C7933FD4FEBA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1C-446F-9910-C7933FD4FE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ER_Casos!$K$94:$K$96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ER_Casos!$L$94:$L$96</c:f>
              <c:numCache>
                <c:formatCode>#,##0</c:formatCode>
                <c:ptCount val="3"/>
                <c:pt idx="0">
                  <c:v>87</c:v>
                </c:pt>
                <c:pt idx="1">
                  <c:v>41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1C-446F-9910-C7933FD4FE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ER_Casos!$C$148:$G$148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8A-4F27-85F9-43ED1878060D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8A-4F27-85F9-43ED1878060D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8A-4F27-85F9-43ED1878060D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A8A-4F27-85F9-43ED1878060D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A8A-4F27-85F9-43ED1878060D}"/>
              </c:ext>
            </c:extLst>
          </c:dPt>
          <c:dLbls>
            <c:dLbl>
              <c:idx val="0"/>
              <c:layout>
                <c:manualLayout>
                  <c:x val="0.35298794608211548"/>
                  <c:y val="-1.996593044253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A-4F27-85F9-43ED1878060D}"/>
                </c:ext>
              </c:extLst>
            </c:dLbl>
            <c:dLbl>
              <c:idx val="1"/>
              <c:layout>
                <c:manualLayout>
                  <c:x val="0.21950941141331515"/>
                  <c:y val="5.6498439087871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A-4F27-85F9-43ED1878060D}"/>
                </c:ext>
              </c:extLst>
            </c:dLbl>
            <c:dLbl>
              <c:idx val="2"/>
              <c:layout>
                <c:manualLayout>
                  <c:x val="-0.35621429059689314"/>
                  <c:y val="8.26372974993297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A8A-4F27-85F9-43ED1878060D}"/>
                </c:ext>
              </c:extLst>
            </c:dLbl>
            <c:dLbl>
              <c:idx val="3"/>
              <c:layout>
                <c:manualLayout>
                  <c:x val="-0.15042810414048019"/>
                  <c:y val="-0.105117539900148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A-4F27-85F9-43ED1878060D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A-4F27-85F9-43ED1878060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ER_Casos!$C$148:$G$148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ER_Casos!$C$164:$G$164</c:f>
              <c:numCache>
                <c:formatCode>#,##0</c:formatCode>
                <c:ptCount val="5"/>
                <c:pt idx="0">
                  <c:v>82</c:v>
                </c:pt>
                <c:pt idx="1">
                  <c:v>342</c:v>
                </c:pt>
                <c:pt idx="2">
                  <c:v>207</c:v>
                </c:pt>
                <c:pt idx="3">
                  <c:v>120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8A-4F27-85F9-43ED187806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ER_Casos!$B$149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ER_Casos!$A$150:$A$163</c15:sqref>
                  </c15:fullRef>
                </c:ext>
              </c:extLst>
              <c:f>ER_Casos!$A$152:$A$163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ER_Casos!$B$150:$B$163</c15:sqref>
                  </c15:fullRef>
                </c:ext>
              </c:extLst>
              <c:f>ER_Casos!$B$152:$B$163</c:f>
              <c:numCache>
                <c:formatCode>General</c:formatCode>
                <c:ptCount val="12"/>
                <c:pt idx="0">
                  <c:v>751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8-4C0B-B47A-5C2D49E1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ER_AER!$A$66:$A$77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ER_AER!$B$66:$B$77</c:f>
              <c:numCache>
                <c:formatCode>#,##0</c:formatCode>
                <c:ptCount val="12"/>
                <c:pt idx="0">
                  <c:v>2529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E-4B4C-8878-80E67171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5D-4045-A8BC-9DAAE1DCD983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D-4045-A8BC-9DAAE1DCD983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5D-4045-A8BC-9DAAE1DCD983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5D-4045-A8BC-9DAAE1DCD983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5D-4045-A8BC-9DAAE1DCD983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5D-4045-A8BC-9DAAE1DCD9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(ER_AER!$C$85,ER_AER!$E$85,ER_AER!$G$85,ER_AER!$I$85,ER_AER!$K$85,ER_AER!$M$85,ER_AER!$O$85)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(ER_AER!$C$98,ER_AER!$E$98,ER_AER!$G$98,ER_AER!$I$98,ER_AER!$K$98,ER_AER!$M$98,ER_AER!$O$98)</c:f>
              <c:numCache>
                <c:formatCode>#,##0</c:formatCode>
                <c:ptCount val="7"/>
                <c:pt idx="0">
                  <c:v>1250</c:v>
                </c:pt>
                <c:pt idx="1">
                  <c:v>353</c:v>
                </c:pt>
                <c:pt idx="2">
                  <c:v>320</c:v>
                </c:pt>
                <c:pt idx="3">
                  <c:v>98</c:v>
                </c:pt>
                <c:pt idx="4">
                  <c:v>308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5D-4045-A8BC-9DAAE1DCD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F5-4F7E-A733-2D639AEAE6C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F5-4F7E-A733-2D639AEAE6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F5-4F7E-A733-2D639AEAE6C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F5-4F7E-A733-2D639AEAE6C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F5-4F7E-A733-2D639AEAE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F5-4F7E-A733-2D639AEAE6C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F5-4F7E-A733-2D639AEAE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F5-4F7E-A733-2D639AEAE6C9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ER_AER!$U$16:$U$23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ER_AER!$X$16:$X$23</c:f>
              <c:numCache>
                <c:formatCode>#,##0</c:formatCode>
                <c:ptCount val="8"/>
                <c:pt idx="0">
                  <c:v>5</c:v>
                </c:pt>
                <c:pt idx="1">
                  <c:v>37</c:v>
                </c:pt>
                <c:pt idx="2">
                  <c:v>15</c:v>
                </c:pt>
                <c:pt idx="3">
                  <c:v>16</c:v>
                </c:pt>
                <c:pt idx="4">
                  <c:v>579</c:v>
                </c:pt>
                <c:pt idx="5">
                  <c:v>1668</c:v>
                </c:pt>
                <c:pt idx="6">
                  <c:v>175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F5-4F7E-A733-2D639AEA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30C55A7D-E09E-46D6-B816-AC25084E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29</xdr:row>
      <xdr:rowOff>247650</xdr:rowOff>
    </xdr:from>
    <xdr:to>
      <xdr:col>10</xdr:col>
      <xdr:colOff>576865</xdr:colOff>
      <xdr:row>45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07049D-EB6D-4190-A0BA-E47C2C0A7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29</xdr:row>
      <xdr:rowOff>390525</xdr:rowOff>
    </xdr:from>
    <xdr:to>
      <xdr:col>21</xdr:col>
      <xdr:colOff>301326</xdr:colOff>
      <xdr:row>46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78658E-4094-44D9-AEC2-14857BC68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49</xdr:row>
      <xdr:rowOff>78350</xdr:rowOff>
    </xdr:from>
    <xdr:to>
      <xdr:col>16</xdr:col>
      <xdr:colOff>197332</xdr:colOff>
      <xdr:row>52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9FA119-AA16-448D-8212-33A04CEBE1CB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7736450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53</xdr:row>
      <xdr:rowOff>27136</xdr:rowOff>
    </xdr:from>
    <xdr:to>
      <xdr:col>16</xdr:col>
      <xdr:colOff>246205</xdr:colOff>
      <xdr:row>58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513871-30BA-4F77-9765-3F68BEFD5B65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047311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59</xdr:row>
      <xdr:rowOff>42031</xdr:rowOff>
    </xdr:from>
    <xdr:to>
      <xdr:col>16</xdr:col>
      <xdr:colOff>173059</xdr:colOff>
      <xdr:row>64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B61901-72C9-4ED4-9A8C-0520DB0B5354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348081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34</xdr:row>
      <xdr:rowOff>31356</xdr:rowOff>
    </xdr:from>
    <xdr:to>
      <xdr:col>20</xdr:col>
      <xdr:colOff>986245</xdr:colOff>
      <xdr:row>38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AE390F19-3F09-414B-935B-A7CE8CDC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441431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33</xdr:row>
      <xdr:rowOff>94696</xdr:rowOff>
    </xdr:from>
    <xdr:to>
      <xdr:col>16</xdr:col>
      <xdr:colOff>677605</xdr:colOff>
      <xdr:row>38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AB88080-F65C-4458-95BF-6BA30158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29522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35</xdr:row>
      <xdr:rowOff>9526</xdr:rowOff>
    </xdr:from>
    <xdr:to>
      <xdr:col>5</xdr:col>
      <xdr:colOff>609600</xdr:colOff>
      <xdr:row>38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73336886-4C79-4447-8D80-8C14C7BDCDB5}"/>
            </a:ext>
          </a:extLst>
        </xdr:cNvPr>
        <xdr:cNvSpPr/>
      </xdr:nvSpPr>
      <xdr:spPr>
        <a:xfrm>
          <a:off x="4537334" y="462915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49</xdr:row>
      <xdr:rowOff>121220</xdr:rowOff>
    </xdr:from>
    <xdr:to>
      <xdr:col>21</xdr:col>
      <xdr:colOff>268051</xdr:colOff>
      <xdr:row>51</xdr:row>
      <xdr:rowOff>14177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35F8966-75F1-40C9-A561-3D71049D6849}"/>
            </a:ext>
          </a:extLst>
        </xdr:cNvPr>
        <xdr:cNvSpPr txBox="1"/>
      </xdr:nvSpPr>
      <xdr:spPr>
        <a:xfrm>
          <a:off x="14264928" y="7731695"/>
          <a:ext cx="4186348" cy="464457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53</xdr:row>
      <xdr:rowOff>31750</xdr:rowOff>
    </xdr:from>
    <xdr:to>
      <xdr:col>21</xdr:col>
      <xdr:colOff>301256</xdr:colOff>
      <xdr:row>56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88D1C0B7-C7EE-42E6-8C60-CE11F440B4BD}"/>
            </a:ext>
          </a:extLst>
        </xdr:cNvPr>
        <xdr:cNvSpPr txBox="1"/>
      </xdr:nvSpPr>
      <xdr:spPr>
        <a:xfrm>
          <a:off x="14298133" y="9051925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59</xdr:row>
      <xdr:rowOff>158751</xdr:rowOff>
    </xdr:from>
    <xdr:to>
      <xdr:col>21</xdr:col>
      <xdr:colOff>327837</xdr:colOff>
      <xdr:row>63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F3571BE-1B13-4F20-BDFC-3F3C0FD83536}"/>
            </a:ext>
          </a:extLst>
        </xdr:cNvPr>
        <xdr:cNvSpPr txBox="1"/>
      </xdr:nvSpPr>
      <xdr:spPr>
        <a:xfrm>
          <a:off x="14324714" y="10464801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52</xdr:row>
      <xdr:rowOff>17721</xdr:rowOff>
    </xdr:from>
    <xdr:to>
      <xdr:col>21</xdr:col>
      <xdr:colOff>620233</xdr:colOff>
      <xdr:row>52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3EBD2ED-B7D1-448D-A10D-901C2A8D21FB}"/>
            </a:ext>
          </a:extLst>
        </xdr:cNvPr>
        <xdr:cNvCxnSpPr/>
      </xdr:nvCxnSpPr>
      <xdr:spPr>
        <a:xfrm flipV="1">
          <a:off x="13006055" y="8828346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58</xdr:row>
      <xdr:rowOff>159488</xdr:rowOff>
    </xdr:from>
    <xdr:to>
      <xdr:col>21</xdr:col>
      <xdr:colOff>655675</xdr:colOff>
      <xdr:row>59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EAF838F-DA17-4DF5-AF87-5D5A1B8D57CC}"/>
            </a:ext>
          </a:extLst>
        </xdr:cNvPr>
        <xdr:cNvCxnSpPr/>
      </xdr:nvCxnSpPr>
      <xdr:spPr>
        <a:xfrm flipV="1">
          <a:off x="13041497" y="10255988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71</xdr:row>
      <xdr:rowOff>66130</xdr:rowOff>
    </xdr:from>
    <xdr:to>
      <xdr:col>10</xdr:col>
      <xdr:colOff>815429</xdr:colOff>
      <xdr:row>85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11467DD-C293-493F-BE50-3FAC5AC1B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35</xdr:row>
      <xdr:rowOff>57151</xdr:rowOff>
    </xdr:from>
    <xdr:to>
      <xdr:col>15</xdr:col>
      <xdr:colOff>581025</xdr:colOff>
      <xdr:row>39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B18A3D1B-C69C-4401-BAC6-41DCA560E377}"/>
            </a:ext>
          </a:extLst>
        </xdr:cNvPr>
        <xdr:cNvSpPr/>
      </xdr:nvSpPr>
      <xdr:spPr>
        <a:xfrm>
          <a:off x="13109834" y="467677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54</xdr:row>
      <xdr:rowOff>141514</xdr:rowOff>
    </xdr:from>
    <xdr:to>
      <xdr:col>14</xdr:col>
      <xdr:colOff>554459</xdr:colOff>
      <xdr:row>58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D3FE29E-8B66-4CED-B03B-7533B1C93590}"/>
            </a:ext>
          </a:extLst>
        </xdr:cNvPr>
        <xdr:cNvSpPr/>
      </xdr:nvSpPr>
      <xdr:spPr>
        <a:xfrm>
          <a:off x="12264118" y="937123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77</xdr:row>
      <xdr:rowOff>21772</xdr:rowOff>
    </xdr:from>
    <xdr:to>
      <xdr:col>6</xdr:col>
      <xdr:colOff>423831</xdr:colOff>
      <xdr:row>80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DD51C0CD-DCC4-4D8F-9F34-2F6A1F1CDA5A}"/>
            </a:ext>
          </a:extLst>
        </xdr:cNvPr>
        <xdr:cNvSpPr/>
      </xdr:nvSpPr>
      <xdr:spPr>
        <a:xfrm>
          <a:off x="5218340" y="14680747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90</xdr:row>
      <xdr:rowOff>32658</xdr:rowOff>
    </xdr:from>
    <xdr:to>
      <xdr:col>15</xdr:col>
      <xdr:colOff>206829</xdr:colOff>
      <xdr:row>108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39A42975-F3E9-4607-A6CD-20FB40446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99</xdr:row>
      <xdr:rowOff>10886</xdr:rowOff>
    </xdr:from>
    <xdr:to>
      <xdr:col>8</xdr:col>
      <xdr:colOff>478259</xdr:colOff>
      <xdr:row>102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A48EE688-1EBC-4743-B6D6-FB86363C50BF}"/>
            </a:ext>
          </a:extLst>
        </xdr:cNvPr>
        <xdr:cNvSpPr/>
      </xdr:nvSpPr>
      <xdr:spPr>
        <a:xfrm>
          <a:off x="7006318" y="193275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120</xdr:row>
      <xdr:rowOff>20407</xdr:rowOff>
    </xdr:from>
    <xdr:to>
      <xdr:col>20</xdr:col>
      <xdr:colOff>653144</xdr:colOff>
      <xdr:row>142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734FB00-A7D6-420E-A7E1-C40A5ED89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130</xdr:row>
      <xdr:rowOff>174178</xdr:rowOff>
    </xdr:from>
    <xdr:to>
      <xdr:col>12</xdr:col>
      <xdr:colOff>184345</xdr:colOff>
      <xdr:row>133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EEC71B4C-60B5-442D-97FF-0C9AB053C341}"/>
            </a:ext>
          </a:extLst>
        </xdr:cNvPr>
        <xdr:cNvSpPr/>
      </xdr:nvSpPr>
      <xdr:spPr>
        <a:xfrm>
          <a:off x="10172701" y="25720228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145</xdr:row>
      <xdr:rowOff>217713</xdr:rowOff>
    </xdr:from>
    <xdr:to>
      <xdr:col>21</xdr:col>
      <xdr:colOff>489857</xdr:colOff>
      <xdr:row>165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DB6F8D87-110B-4987-B1CA-940A97DE7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155</xdr:row>
      <xdr:rowOff>43542</xdr:rowOff>
    </xdr:from>
    <xdr:to>
      <xdr:col>7</xdr:col>
      <xdr:colOff>587116</xdr:colOff>
      <xdr:row>158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52A2F8F9-2506-40B6-800B-47C754372DE3}"/>
            </a:ext>
          </a:extLst>
        </xdr:cNvPr>
        <xdr:cNvSpPr/>
      </xdr:nvSpPr>
      <xdr:spPr>
        <a:xfrm>
          <a:off x="6248400" y="31218867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0BC0379-5A01-469A-A529-CDBE2B503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0E3FBA7-83DD-4F78-8BD8-9611B0E6A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B95F7991-7D7A-447E-A8E5-A53EC112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4</xdr:col>
      <xdr:colOff>577034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2B814293-D672-4A4A-989A-653DCB9B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1365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214"/>
  <sheetViews>
    <sheetView view="pageBreakPreview" topLeftCell="A18" zoomScale="112" zoomScaleNormal="70" zoomScaleSheetLayoutView="112" workbookViewId="0">
      <selection activeCell="E39" sqref="E39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19" t="s">
        <v>34</v>
      </c>
      <c r="B1" s="19" t="s">
        <v>44</v>
      </c>
      <c r="C1" s="19" t="s">
        <v>34</v>
      </c>
      <c r="D1" s="19" t="s">
        <v>44</v>
      </c>
      <c r="E1" s="19" t="s">
        <v>34</v>
      </c>
      <c r="F1" s="19" t="s">
        <v>44</v>
      </c>
      <c r="G1" s="19" t="s">
        <v>34</v>
      </c>
      <c r="H1" s="19" t="s">
        <v>44</v>
      </c>
      <c r="I1" s="19" t="s">
        <v>34</v>
      </c>
      <c r="J1" s="19" t="s">
        <v>44</v>
      </c>
      <c r="K1" s="19" t="s">
        <v>34</v>
      </c>
      <c r="L1" s="19" t="s">
        <v>44</v>
      </c>
      <c r="M1" s="19" t="s">
        <v>34</v>
      </c>
      <c r="N1" s="19" t="s">
        <v>44</v>
      </c>
      <c r="O1" s="19" t="s">
        <v>34</v>
      </c>
      <c r="P1" s="19" t="s">
        <v>44</v>
      </c>
      <c r="Q1" s="19" t="s">
        <v>34</v>
      </c>
      <c r="R1" s="19" t="s">
        <v>44</v>
      </c>
      <c r="S1" s="19" t="s">
        <v>34</v>
      </c>
      <c r="T1" s="19" t="s">
        <v>44</v>
      </c>
      <c r="U1" s="19" t="s">
        <v>34</v>
      </c>
      <c r="V1" s="20" t="s">
        <v>44</v>
      </c>
      <c r="W1" s="19" t="s">
        <v>34</v>
      </c>
      <c r="X1" s="19" t="s">
        <v>44</v>
      </c>
    </row>
    <row r="2" spans="1:24" hidden="1" x14ac:dyDescent="0.25">
      <c r="A2" s="21">
        <v>1</v>
      </c>
      <c r="B2" s="22" t="s">
        <v>45</v>
      </c>
      <c r="C2" s="21">
        <v>2</v>
      </c>
      <c r="D2" s="21" t="s">
        <v>45</v>
      </c>
      <c r="E2" s="21">
        <v>3</v>
      </c>
      <c r="F2" s="21" t="s">
        <v>45</v>
      </c>
      <c r="G2" s="21">
        <v>4</v>
      </c>
      <c r="H2" s="21" t="s">
        <v>45</v>
      </c>
      <c r="I2" s="21">
        <v>5</v>
      </c>
      <c r="J2" s="21" t="s">
        <v>45</v>
      </c>
      <c r="K2" s="21">
        <v>6</v>
      </c>
      <c r="L2" s="21" t="s">
        <v>45</v>
      </c>
      <c r="M2" s="21">
        <v>7</v>
      </c>
      <c r="N2" s="21" t="s">
        <v>45</v>
      </c>
      <c r="O2" s="21">
        <v>8</v>
      </c>
      <c r="P2" s="21" t="s">
        <v>45</v>
      </c>
      <c r="Q2" s="21">
        <v>9</v>
      </c>
      <c r="R2" s="21" t="s">
        <v>45</v>
      </c>
      <c r="S2" s="21">
        <v>10</v>
      </c>
      <c r="T2" s="21" t="s">
        <v>45</v>
      </c>
      <c r="U2" s="21">
        <v>11</v>
      </c>
      <c r="V2" s="23" t="s">
        <v>45</v>
      </c>
      <c r="W2" s="21">
        <v>12</v>
      </c>
      <c r="X2" s="21" t="s">
        <v>45</v>
      </c>
    </row>
    <row r="3" spans="1:24" hidden="1" x14ac:dyDescent="0.25">
      <c r="A3" s="19" t="s">
        <v>34</v>
      </c>
      <c r="B3" s="19" t="s">
        <v>44</v>
      </c>
      <c r="C3" s="19" t="s">
        <v>34</v>
      </c>
      <c r="D3" s="19" t="s">
        <v>44</v>
      </c>
      <c r="E3" s="19" t="s">
        <v>34</v>
      </c>
      <c r="F3" s="19" t="s">
        <v>44</v>
      </c>
      <c r="G3" s="19" t="s">
        <v>34</v>
      </c>
      <c r="H3" s="19" t="s">
        <v>44</v>
      </c>
      <c r="I3" s="19" t="s">
        <v>34</v>
      </c>
      <c r="J3" s="19" t="s">
        <v>44</v>
      </c>
      <c r="K3" s="19" t="s">
        <v>34</v>
      </c>
      <c r="L3" s="19" t="s">
        <v>44</v>
      </c>
      <c r="M3" s="19" t="s">
        <v>34</v>
      </c>
      <c r="N3" s="19" t="s">
        <v>44</v>
      </c>
      <c r="O3" s="19" t="s">
        <v>34</v>
      </c>
      <c r="P3" s="19" t="s">
        <v>44</v>
      </c>
      <c r="Q3" s="19" t="s">
        <v>34</v>
      </c>
      <c r="R3" s="19" t="s">
        <v>44</v>
      </c>
      <c r="S3" s="19" t="s">
        <v>34</v>
      </c>
      <c r="T3" s="19" t="s">
        <v>44</v>
      </c>
      <c r="U3" s="19" t="s">
        <v>34</v>
      </c>
      <c r="V3" s="20" t="s">
        <v>44</v>
      </c>
      <c r="W3" s="19" t="s">
        <v>34</v>
      </c>
      <c r="X3" s="19" t="s">
        <v>44</v>
      </c>
    </row>
    <row r="4" spans="1:24" hidden="1" x14ac:dyDescent="0.25">
      <c r="A4" s="19">
        <v>1</v>
      </c>
      <c r="B4" s="24" t="s">
        <v>46</v>
      </c>
      <c r="C4" s="19">
        <v>2</v>
      </c>
      <c r="D4" s="19" t="s">
        <v>46</v>
      </c>
      <c r="E4" s="19">
        <v>3</v>
      </c>
      <c r="F4" s="19" t="s">
        <v>46</v>
      </c>
      <c r="G4" s="19">
        <v>4</v>
      </c>
      <c r="H4" s="19" t="s">
        <v>46</v>
      </c>
      <c r="I4" s="19">
        <v>5</v>
      </c>
      <c r="J4" s="19" t="s">
        <v>46</v>
      </c>
      <c r="K4" s="19">
        <v>6</v>
      </c>
      <c r="L4" s="19" t="s">
        <v>46</v>
      </c>
      <c r="M4" s="19">
        <v>7</v>
      </c>
      <c r="N4" s="19" t="s">
        <v>46</v>
      </c>
      <c r="O4" s="19">
        <v>8</v>
      </c>
      <c r="P4" s="19" t="s">
        <v>46</v>
      </c>
      <c r="Q4" s="19">
        <v>9</v>
      </c>
      <c r="R4" s="19" t="s">
        <v>46</v>
      </c>
      <c r="S4" s="19">
        <v>10</v>
      </c>
      <c r="T4" s="19" t="s">
        <v>46</v>
      </c>
      <c r="U4" s="19">
        <v>11</v>
      </c>
      <c r="V4" s="20" t="s">
        <v>46</v>
      </c>
      <c r="W4" s="19">
        <v>12</v>
      </c>
      <c r="X4" s="19" t="s">
        <v>46</v>
      </c>
    </row>
    <row r="5" spans="1:24" hidden="1" x14ac:dyDescent="0.25">
      <c r="A5" s="19" t="s">
        <v>34</v>
      </c>
      <c r="B5" s="19" t="s">
        <v>44</v>
      </c>
      <c r="C5" s="19" t="s">
        <v>34</v>
      </c>
      <c r="D5" s="19" t="s">
        <v>44</v>
      </c>
      <c r="E5" s="19" t="s">
        <v>34</v>
      </c>
      <c r="F5" s="19" t="s">
        <v>44</v>
      </c>
      <c r="G5" s="19" t="s">
        <v>34</v>
      </c>
      <c r="H5" s="19" t="s">
        <v>44</v>
      </c>
      <c r="I5" s="19" t="s">
        <v>34</v>
      </c>
      <c r="J5" s="19" t="s">
        <v>44</v>
      </c>
      <c r="K5" s="19" t="s">
        <v>34</v>
      </c>
      <c r="L5" s="19" t="s">
        <v>44</v>
      </c>
      <c r="M5" s="19" t="s">
        <v>34</v>
      </c>
      <c r="N5" s="19" t="s">
        <v>44</v>
      </c>
      <c r="O5" s="19" t="s">
        <v>34</v>
      </c>
      <c r="P5" s="19" t="s">
        <v>44</v>
      </c>
      <c r="Q5" s="19" t="s">
        <v>34</v>
      </c>
      <c r="R5" s="19" t="s">
        <v>44</v>
      </c>
      <c r="S5" s="19" t="s">
        <v>34</v>
      </c>
      <c r="T5" s="19" t="s">
        <v>44</v>
      </c>
      <c r="U5" s="19" t="s">
        <v>34</v>
      </c>
      <c r="V5" s="20" t="s">
        <v>44</v>
      </c>
      <c r="W5" s="19" t="s">
        <v>34</v>
      </c>
      <c r="X5" s="19" t="s">
        <v>44</v>
      </c>
    </row>
    <row r="6" spans="1:24" hidden="1" x14ac:dyDescent="0.25">
      <c r="A6" s="19">
        <v>1</v>
      </c>
      <c r="B6" s="24" t="s">
        <v>47</v>
      </c>
      <c r="C6" s="19">
        <v>2</v>
      </c>
      <c r="D6" s="19" t="s">
        <v>47</v>
      </c>
      <c r="E6" s="19">
        <v>3</v>
      </c>
      <c r="F6" s="19" t="s">
        <v>47</v>
      </c>
      <c r="G6" s="19">
        <v>4</v>
      </c>
      <c r="H6" s="19" t="s">
        <v>47</v>
      </c>
      <c r="I6" s="19">
        <v>5</v>
      </c>
      <c r="J6" s="19" t="s">
        <v>47</v>
      </c>
      <c r="K6" s="19">
        <v>6</v>
      </c>
      <c r="L6" s="19" t="s">
        <v>47</v>
      </c>
      <c r="M6" s="19">
        <v>7</v>
      </c>
      <c r="N6" s="19" t="s">
        <v>47</v>
      </c>
      <c r="O6" s="19">
        <v>8</v>
      </c>
      <c r="P6" s="19" t="s">
        <v>47</v>
      </c>
      <c r="Q6" s="19">
        <v>9</v>
      </c>
      <c r="R6" s="19" t="s">
        <v>47</v>
      </c>
      <c r="S6" s="19">
        <v>10</v>
      </c>
      <c r="T6" s="19" t="s">
        <v>47</v>
      </c>
      <c r="U6" s="19">
        <v>11</v>
      </c>
      <c r="V6" s="20" t="s">
        <v>47</v>
      </c>
      <c r="W6" s="19">
        <v>12</v>
      </c>
      <c r="X6" s="19" t="s">
        <v>47</v>
      </c>
    </row>
    <row r="7" spans="1:24" hidden="1" x14ac:dyDescent="0.25">
      <c r="A7" s="25" t="s">
        <v>34</v>
      </c>
      <c r="B7" s="25" t="s">
        <v>48</v>
      </c>
      <c r="C7" s="25" t="s">
        <v>34</v>
      </c>
      <c r="D7" s="25" t="s">
        <v>48</v>
      </c>
      <c r="E7" s="25" t="s">
        <v>34</v>
      </c>
      <c r="F7" s="25" t="s">
        <v>48</v>
      </c>
      <c r="G7" s="25" t="s">
        <v>34</v>
      </c>
      <c r="H7" s="25" t="s">
        <v>48</v>
      </c>
      <c r="I7" s="25" t="s">
        <v>34</v>
      </c>
      <c r="J7" s="25" t="s">
        <v>48</v>
      </c>
      <c r="K7" s="25" t="s">
        <v>34</v>
      </c>
      <c r="L7" s="25" t="s">
        <v>48</v>
      </c>
      <c r="M7" s="25" t="s">
        <v>34</v>
      </c>
      <c r="N7" s="25" t="s">
        <v>48</v>
      </c>
      <c r="O7" s="25" t="s">
        <v>34</v>
      </c>
      <c r="P7" s="25" t="s">
        <v>48</v>
      </c>
      <c r="Q7" s="25" t="s">
        <v>34</v>
      </c>
      <c r="R7" s="25" t="s">
        <v>48</v>
      </c>
      <c r="S7" s="25" t="s">
        <v>34</v>
      </c>
      <c r="T7" s="25" t="s">
        <v>48</v>
      </c>
      <c r="U7" s="25" t="s">
        <v>34</v>
      </c>
      <c r="V7" s="26" t="s">
        <v>48</v>
      </c>
      <c r="W7" s="25" t="s">
        <v>34</v>
      </c>
      <c r="X7" s="25" t="s">
        <v>48</v>
      </c>
    </row>
    <row r="8" spans="1:24" hidden="1" x14ac:dyDescent="0.25">
      <c r="A8" s="25">
        <v>1</v>
      </c>
      <c r="B8" s="25">
        <v>0</v>
      </c>
      <c r="C8" s="25">
        <v>2</v>
      </c>
      <c r="D8" s="25">
        <v>0</v>
      </c>
      <c r="E8" s="25">
        <v>3</v>
      </c>
      <c r="F8" s="25">
        <v>0</v>
      </c>
      <c r="G8" s="25">
        <v>4</v>
      </c>
      <c r="H8" s="25">
        <v>0</v>
      </c>
      <c r="I8" s="25">
        <v>5</v>
      </c>
      <c r="J8" s="25">
        <v>0</v>
      </c>
      <c r="K8" s="25">
        <v>6</v>
      </c>
      <c r="L8" s="25">
        <v>0</v>
      </c>
      <c r="M8" s="25">
        <v>7</v>
      </c>
      <c r="N8" s="25">
        <v>0</v>
      </c>
      <c r="O8" s="25">
        <v>8</v>
      </c>
      <c r="P8" s="25">
        <v>0</v>
      </c>
      <c r="Q8" s="25">
        <v>9</v>
      </c>
      <c r="R8" s="25">
        <v>0</v>
      </c>
      <c r="S8" s="25">
        <v>10</v>
      </c>
      <c r="T8" s="25">
        <v>0</v>
      </c>
      <c r="U8" s="25">
        <v>11</v>
      </c>
      <c r="V8" s="26">
        <v>0</v>
      </c>
      <c r="W8" s="25">
        <v>12</v>
      </c>
      <c r="X8" s="25">
        <v>0</v>
      </c>
    </row>
    <row r="9" spans="1:24" hidden="1" x14ac:dyDescent="0.25">
      <c r="A9" s="25" t="s">
        <v>34</v>
      </c>
      <c r="B9" s="25" t="s">
        <v>48</v>
      </c>
      <c r="C9" s="25" t="s">
        <v>34</v>
      </c>
      <c r="D9" s="25" t="s">
        <v>48</v>
      </c>
      <c r="E9" s="25" t="s">
        <v>34</v>
      </c>
      <c r="F9" s="25" t="s">
        <v>48</v>
      </c>
      <c r="G9" s="25" t="s">
        <v>34</v>
      </c>
      <c r="H9" s="25" t="s">
        <v>48</v>
      </c>
      <c r="I9" s="25" t="s">
        <v>34</v>
      </c>
      <c r="J9" s="25" t="s">
        <v>48</v>
      </c>
      <c r="K9" s="25" t="s">
        <v>34</v>
      </c>
      <c r="L9" s="25" t="s">
        <v>48</v>
      </c>
      <c r="M9" s="25" t="s">
        <v>34</v>
      </c>
      <c r="N9" s="25" t="s">
        <v>48</v>
      </c>
      <c r="O9" s="25" t="s">
        <v>34</v>
      </c>
      <c r="P9" s="25" t="s">
        <v>48</v>
      </c>
      <c r="Q9" s="25" t="s">
        <v>34</v>
      </c>
      <c r="R9" s="25" t="s">
        <v>48</v>
      </c>
      <c r="S9" s="25" t="s">
        <v>34</v>
      </c>
      <c r="T9" s="25" t="s">
        <v>48</v>
      </c>
      <c r="U9" s="25" t="s">
        <v>34</v>
      </c>
      <c r="V9" s="26" t="s">
        <v>48</v>
      </c>
      <c r="W9" s="25" t="s">
        <v>34</v>
      </c>
      <c r="X9" s="25" t="s">
        <v>48</v>
      </c>
    </row>
    <row r="10" spans="1:24" hidden="1" x14ac:dyDescent="0.25">
      <c r="A10" s="25">
        <v>1</v>
      </c>
      <c r="B10" s="25">
        <v>1</v>
      </c>
      <c r="C10" s="25">
        <v>2</v>
      </c>
      <c r="D10" s="25">
        <v>1</v>
      </c>
      <c r="E10" s="25">
        <v>3</v>
      </c>
      <c r="F10" s="25">
        <v>1</v>
      </c>
      <c r="G10" s="25">
        <v>4</v>
      </c>
      <c r="H10" s="25">
        <v>1</v>
      </c>
      <c r="I10" s="25">
        <v>5</v>
      </c>
      <c r="J10" s="25">
        <v>1</v>
      </c>
      <c r="K10" s="25">
        <v>6</v>
      </c>
      <c r="L10" s="25">
        <v>1</v>
      </c>
      <c r="M10" s="25">
        <v>7</v>
      </c>
      <c r="N10" s="25">
        <v>1</v>
      </c>
      <c r="O10" s="25">
        <v>8</v>
      </c>
      <c r="P10" s="25">
        <v>1</v>
      </c>
      <c r="Q10" s="25">
        <v>9</v>
      </c>
      <c r="R10" s="25">
        <v>1</v>
      </c>
      <c r="S10" s="25">
        <v>10</v>
      </c>
      <c r="T10" s="25">
        <v>1</v>
      </c>
      <c r="U10" s="25">
        <v>11</v>
      </c>
      <c r="V10" s="26">
        <v>1</v>
      </c>
      <c r="W10" s="25">
        <v>12</v>
      </c>
      <c r="X10" s="25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1"/>
    </row>
    <row r="19" spans="1:25" ht="32.450000000000003" customHeight="1" thickBot="1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1"/>
    </row>
    <row r="20" spans="1:25" ht="26.45" customHeight="1" thickTop="1" x14ac:dyDescent="0.25">
      <c r="A20" s="245" t="s">
        <v>29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7"/>
    </row>
    <row r="21" spans="1:25" ht="10.9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25" ht="15" customHeight="1" x14ac:dyDescent="0.25">
      <c r="A22" s="248" t="s">
        <v>49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50"/>
    </row>
    <row r="23" spans="1:25" ht="10.9" customHeigh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3"/>
      <c r="K23" s="32"/>
      <c r="L23" s="32"/>
      <c r="M23" s="32"/>
      <c r="N23" s="32"/>
      <c r="O23" s="32"/>
      <c r="P23" s="32"/>
      <c r="Q23" s="34"/>
      <c r="R23" s="34"/>
      <c r="S23" s="34"/>
      <c r="T23" s="34"/>
      <c r="U23" s="34"/>
      <c r="V23" s="35"/>
    </row>
    <row r="24" spans="1:25" ht="18.600000000000001" customHeight="1" thickBot="1" x14ac:dyDescent="0.3">
      <c r="A24" s="251" t="s">
        <v>50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3"/>
    </row>
    <row r="25" spans="1:25" ht="10.15" customHeight="1" thickTop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6"/>
      <c r="O25" s="27"/>
      <c r="P25" s="27"/>
      <c r="Q25" s="27"/>
      <c r="R25" s="27"/>
      <c r="S25" s="27"/>
      <c r="T25" s="27"/>
      <c r="U25" s="1"/>
    </row>
    <row r="26" spans="1:25" ht="10.1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1"/>
    </row>
    <row r="27" spans="1:25" ht="24" customHeight="1" x14ac:dyDescent="0.25">
      <c r="A27" s="254" t="s">
        <v>51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</row>
    <row r="28" spans="1:2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"/>
    </row>
    <row r="29" spans="1:25" ht="18" x14ac:dyDescent="0.25">
      <c r="A29" s="256" t="s">
        <v>52</v>
      </c>
      <c r="B29" s="256"/>
      <c r="C29" s="256"/>
      <c r="D29" s="256"/>
      <c r="E29" s="256"/>
      <c r="F29" s="37"/>
      <c r="G29" s="37"/>
      <c r="H29" s="37"/>
      <c r="I29" s="37"/>
      <c r="J29" s="37"/>
      <c r="L29" s="256" t="s">
        <v>53</v>
      </c>
      <c r="M29" s="256"/>
      <c r="N29" s="256"/>
      <c r="O29" s="256"/>
      <c r="P29" s="37"/>
      <c r="Q29" s="1"/>
      <c r="R29" s="1"/>
      <c r="S29" s="1"/>
      <c r="T29" s="1"/>
      <c r="U29" s="1"/>
    </row>
    <row r="30" spans="1:25" s="1" customFormat="1" ht="63.6" customHeight="1" x14ac:dyDescent="0.25">
      <c r="A30" s="257" t="s">
        <v>54</v>
      </c>
      <c r="B30" s="257"/>
      <c r="C30" s="257"/>
      <c r="D30" s="257"/>
      <c r="E30" s="257"/>
      <c r="F30" s="37"/>
      <c r="G30" s="37"/>
      <c r="H30" s="37"/>
      <c r="I30" s="37"/>
      <c r="J30" s="37"/>
      <c r="L30" s="257" t="s">
        <v>55</v>
      </c>
      <c r="M30" s="257"/>
      <c r="N30" s="257"/>
      <c r="O30" s="257"/>
      <c r="P30" s="37"/>
      <c r="W30"/>
      <c r="X30"/>
      <c r="Y30"/>
    </row>
    <row r="31" spans="1:25" s="1" customFormat="1" ht="6.6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L31" s="27"/>
      <c r="M31" s="27"/>
      <c r="N31" s="27"/>
      <c r="O31" s="27"/>
      <c r="W31"/>
      <c r="X31"/>
      <c r="Y31"/>
    </row>
    <row r="32" spans="1:25" s="1" customFormat="1" ht="33" x14ac:dyDescent="0.25">
      <c r="A32" s="38" t="s">
        <v>1</v>
      </c>
      <c r="B32" s="39" t="s">
        <v>56</v>
      </c>
      <c r="C32" s="39" t="s">
        <v>37</v>
      </c>
      <c r="D32" s="39" t="s">
        <v>57</v>
      </c>
      <c r="E32" s="40" t="s">
        <v>58</v>
      </c>
      <c r="F32" s="27"/>
      <c r="G32" s="27"/>
      <c r="H32" s="27"/>
      <c r="I32" s="27"/>
      <c r="J32" s="27"/>
      <c r="L32" s="41" t="s">
        <v>1</v>
      </c>
      <c r="M32" s="39" t="s">
        <v>56</v>
      </c>
      <c r="N32" s="39" t="s">
        <v>38</v>
      </c>
      <c r="O32" s="40" t="s">
        <v>5</v>
      </c>
      <c r="W32"/>
      <c r="X32"/>
      <c r="Y32"/>
    </row>
    <row r="33" spans="1:25" s="1" customFormat="1" ht="16.5" x14ac:dyDescent="0.25">
      <c r="A33" s="42" t="s">
        <v>6</v>
      </c>
      <c r="B33" s="43">
        <v>143</v>
      </c>
      <c r="C33" s="43">
        <v>130</v>
      </c>
      <c r="D33" s="43">
        <v>7</v>
      </c>
      <c r="E33" s="44">
        <v>6</v>
      </c>
      <c r="F33" s="27"/>
      <c r="G33" s="27"/>
      <c r="H33" s="27"/>
      <c r="I33" s="27"/>
      <c r="J33" s="27"/>
      <c r="L33" s="42" t="s">
        <v>6</v>
      </c>
      <c r="M33" s="43">
        <v>143</v>
      </c>
      <c r="N33" s="43">
        <v>120</v>
      </c>
      <c r="O33" s="45">
        <v>23</v>
      </c>
      <c r="W33"/>
      <c r="X33"/>
      <c r="Y33"/>
    </row>
    <row r="34" spans="1:25" s="1" customFormat="1" ht="16.5" x14ac:dyDescent="0.25">
      <c r="A34" s="46" t="s">
        <v>7</v>
      </c>
      <c r="B34" s="47">
        <v>0</v>
      </c>
      <c r="C34" s="47">
        <v>0</v>
      </c>
      <c r="D34" s="47">
        <v>0</v>
      </c>
      <c r="E34" s="48">
        <v>0</v>
      </c>
      <c r="F34" s="27"/>
      <c r="G34" s="27"/>
      <c r="H34" s="27"/>
      <c r="I34" s="27"/>
      <c r="J34" s="27"/>
      <c r="L34" s="46" t="s">
        <v>7</v>
      </c>
      <c r="M34" s="47">
        <v>0</v>
      </c>
      <c r="N34" s="47">
        <v>0</v>
      </c>
      <c r="O34" s="49">
        <v>0</v>
      </c>
      <c r="W34"/>
      <c r="X34"/>
      <c r="Y34"/>
    </row>
    <row r="35" spans="1:25" s="1" customFormat="1" ht="16.5" x14ac:dyDescent="0.25">
      <c r="A35" s="46" t="s">
        <v>8</v>
      </c>
      <c r="B35" s="47">
        <v>0</v>
      </c>
      <c r="C35" s="47">
        <v>0</v>
      </c>
      <c r="D35" s="47">
        <v>0</v>
      </c>
      <c r="E35" s="48">
        <v>0</v>
      </c>
      <c r="F35" s="27"/>
      <c r="G35" s="27"/>
      <c r="H35" s="27"/>
      <c r="I35" s="27"/>
      <c r="J35" s="27"/>
      <c r="L35" s="46" t="s">
        <v>8</v>
      </c>
      <c r="M35" s="47">
        <v>0</v>
      </c>
      <c r="N35" s="47">
        <v>0</v>
      </c>
      <c r="O35" s="49">
        <v>0</v>
      </c>
      <c r="W35"/>
      <c r="X35"/>
      <c r="Y35"/>
    </row>
    <row r="36" spans="1:25" s="1" customFormat="1" ht="16.5" x14ac:dyDescent="0.25">
      <c r="A36" s="46" t="s">
        <v>9</v>
      </c>
      <c r="B36" s="47">
        <v>0</v>
      </c>
      <c r="C36" s="47">
        <v>0</v>
      </c>
      <c r="D36" s="47">
        <v>0</v>
      </c>
      <c r="E36" s="48">
        <v>0</v>
      </c>
      <c r="F36" s="27"/>
      <c r="G36" s="27"/>
      <c r="H36" s="27"/>
      <c r="I36" s="27"/>
      <c r="J36" s="27"/>
      <c r="L36" s="46" t="s">
        <v>9</v>
      </c>
      <c r="M36" s="47">
        <v>0</v>
      </c>
      <c r="N36" s="47">
        <v>0</v>
      </c>
      <c r="O36" s="49">
        <v>0</v>
      </c>
      <c r="W36"/>
      <c r="X36"/>
      <c r="Y36"/>
    </row>
    <row r="37" spans="1:25" s="1" customFormat="1" ht="16.5" x14ac:dyDescent="0.25">
      <c r="A37" s="46" t="s">
        <v>10</v>
      </c>
      <c r="B37" s="47">
        <v>0</v>
      </c>
      <c r="C37" s="47">
        <v>0</v>
      </c>
      <c r="D37" s="47">
        <v>0</v>
      </c>
      <c r="E37" s="48">
        <v>0</v>
      </c>
      <c r="F37" s="27"/>
      <c r="G37" s="27"/>
      <c r="H37" s="27"/>
      <c r="I37" s="27"/>
      <c r="J37" s="27"/>
      <c r="L37" s="46" t="s">
        <v>10</v>
      </c>
      <c r="M37" s="47">
        <v>0</v>
      </c>
      <c r="N37" s="47">
        <v>0</v>
      </c>
      <c r="O37" s="49">
        <v>0</v>
      </c>
      <c r="W37"/>
      <c r="X37"/>
      <c r="Y37"/>
    </row>
    <row r="38" spans="1:25" s="1" customFormat="1" ht="16.5" x14ac:dyDescent="0.25">
      <c r="A38" s="46" t="s">
        <v>11</v>
      </c>
      <c r="B38" s="47">
        <v>0</v>
      </c>
      <c r="C38" s="47">
        <v>0</v>
      </c>
      <c r="D38" s="47">
        <v>0</v>
      </c>
      <c r="E38" s="48">
        <v>0</v>
      </c>
      <c r="F38" s="27"/>
      <c r="G38" s="27"/>
      <c r="H38" s="27"/>
      <c r="I38" s="27"/>
      <c r="J38" s="27"/>
      <c r="L38" s="46" t="s">
        <v>11</v>
      </c>
      <c r="M38" s="47">
        <v>0</v>
      </c>
      <c r="N38" s="47">
        <v>0</v>
      </c>
      <c r="O38" s="49">
        <v>0</v>
      </c>
      <c r="W38"/>
      <c r="X38"/>
      <c r="Y38"/>
    </row>
    <row r="39" spans="1:25" s="1" customFormat="1" ht="16.5" x14ac:dyDescent="0.25">
      <c r="A39" s="46" t="s">
        <v>12</v>
      </c>
      <c r="B39" s="47">
        <v>0</v>
      </c>
      <c r="C39" s="47">
        <v>0</v>
      </c>
      <c r="D39" s="47">
        <v>0</v>
      </c>
      <c r="E39" s="48">
        <v>0</v>
      </c>
      <c r="F39" s="27"/>
      <c r="G39" s="27"/>
      <c r="H39" s="27"/>
      <c r="I39" s="27"/>
      <c r="J39" s="27"/>
      <c r="L39" s="46" t="s">
        <v>12</v>
      </c>
      <c r="M39" s="47">
        <v>0</v>
      </c>
      <c r="N39" s="47">
        <v>0</v>
      </c>
      <c r="O39" s="49">
        <v>0</v>
      </c>
      <c r="W39"/>
      <c r="X39"/>
      <c r="Y39"/>
    </row>
    <row r="40" spans="1:25" s="1" customFormat="1" ht="16.5" x14ac:dyDescent="0.25">
      <c r="A40" s="46" t="s">
        <v>13</v>
      </c>
      <c r="B40" s="47">
        <v>0</v>
      </c>
      <c r="C40" s="47">
        <v>0</v>
      </c>
      <c r="D40" s="47">
        <v>0</v>
      </c>
      <c r="E40" s="48">
        <v>0</v>
      </c>
      <c r="F40" s="27"/>
      <c r="G40" s="27"/>
      <c r="H40" s="27"/>
      <c r="I40" s="27"/>
      <c r="J40" s="27"/>
      <c r="L40" s="46" t="s">
        <v>13</v>
      </c>
      <c r="M40" s="47">
        <v>0</v>
      </c>
      <c r="N40" s="47">
        <v>0</v>
      </c>
      <c r="O40" s="49">
        <v>0</v>
      </c>
      <c r="W40"/>
      <c r="X40"/>
      <c r="Y40"/>
    </row>
    <row r="41" spans="1:25" s="1" customFormat="1" ht="16.5" x14ac:dyDescent="0.25">
      <c r="A41" s="46" t="s">
        <v>14</v>
      </c>
      <c r="B41" s="47">
        <v>0</v>
      </c>
      <c r="C41" s="47">
        <v>0</v>
      </c>
      <c r="D41" s="47">
        <v>0</v>
      </c>
      <c r="E41" s="48">
        <v>0</v>
      </c>
      <c r="F41" s="27"/>
      <c r="G41" s="27"/>
      <c r="H41" s="27"/>
      <c r="I41" s="27"/>
      <c r="J41" s="27"/>
      <c r="L41" s="46" t="s">
        <v>14</v>
      </c>
      <c r="M41" s="47">
        <v>0</v>
      </c>
      <c r="N41" s="47">
        <v>0</v>
      </c>
      <c r="O41" s="49">
        <v>0</v>
      </c>
      <c r="W41"/>
      <c r="X41"/>
      <c r="Y41"/>
    </row>
    <row r="42" spans="1:25" s="1" customFormat="1" ht="16.5" x14ac:dyDescent="0.25">
      <c r="A42" s="46" t="s">
        <v>15</v>
      </c>
      <c r="B42" s="47">
        <v>0</v>
      </c>
      <c r="C42" s="47">
        <v>0</v>
      </c>
      <c r="D42" s="47">
        <v>0</v>
      </c>
      <c r="E42" s="48">
        <v>0</v>
      </c>
      <c r="F42" s="27"/>
      <c r="G42" s="27"/>
      <c r="H42" s="27"/>
      <c r="I42" s="27"/>
      <c r="J42" s="27"/>
      <c r="L42" s="46" t="s">
        <v>15</v>
      </c>
      <c r="M42" s="47">
        <v>0</v>
      </c>
      <c r="N42" s="47">
        <v>0</v>
      </c>
      <c r="O42" s="49">
        <v>0</v>
      </c>
      <c r="W42"/>
      <c r="X42"/>
      <c r="Y42"/>
    </row>
    <row r="43" spans="1:25" s="1" customFormat="1" ht="16.5" x14ac:dyDescent="0.25">
      <c r="A43" s="46" t="s">
        <v>16</v>
      </c>
      <c r="B43" s="47">
        <v>0</v>
      </c>
      <c r="C43" s="47">
        <v>0</v>
      </c>
      <c r="D43" s="47">
        <v>0</v>
      </c>
      <c r="E43" s="48">
        <v>0</v>
      </c>
      <c r="F43" s="27"/>
      <c r="G43" s="27"/>
      <c r="H43" s="27"/>
      <c r="I43" s="27"/>
      <c r="J43" s="27"/>
      <c r="L43" s="46" t="s">
        <v>16</v>
      </c>
      <c r="M43" s="47">
        <v>0</v>
      </c>
      <c r="N43" s="47">
        <v>0</v>
      </c>
      <c r="O43" s="49">
        <v>0</v>
      </c>
      <c r="W43"/>
      <c r="X43"/>
      <c r="Y43"/>
    </row>
    <row r="44" spans="1:25" s="1" customFormat="1" ht="16.5" x14ac:dyDescent="0.25">
      <c r="A44" s="50" t="s">
        <v>17</v>
      </c>
      <c r="B44" s="51">
        <v>0</v>
      </c>
      <c r="C44" s="51">
        <v>0</v>
      </c>
      <c r="D44" s="51">
        <v>0</v>
      </c>
      <c r="E44" s="52">
        <v>0</v>
      </c>
      <c r="F44" s="27"/>
      <c r="G44" s="27"/>
      <c r="H44" s="27"/>
      <c r="I44" s="27"/>
      <c r="J44" s="27"/>
      <c r="L44" s="50" t="s">
        <v>17</v>
      </c>
      <c r="M44" s="51">
        <v>0</v>
      </c>
      <c r="N44" s="51">
        <v>0</v>
      </c>
      <c r="O44" s="53">
        <v>0</v>
      </c>
      <c r="W44"/>
      <c r="X44"/>
      <c r="Y44"/>
    </row>
    <row r="45" spans="1:25" s="1" customFormat="1" ht="16.5" x14ac:dyDescent="0.25">
      <c r="A45" s="41" t="s">
        <v>2</v>
      </c>
      <c r="B45" s="54">
        <f>SUM(B33:B44)</f>
        <v>143</v>
      </c>
      <c r="C45" s="54">
        <f>SUM(C33:C44)</f>
        <v>130</v>
      </c>
      <c r="D45" s="55">
        <f>SUM(D33:D44)</f>
        <v>7</v>
      </c>
      <c r="E45" s="56">
        <f>SUM(E33:E44)</f>
        <v>6</v>
      </c>
      <c r="F45" s="27"/>
      <c r="G45" s="27"/>
      <c r="H45" s="27"/>
      <c r="I45" s="27"/>
      <c r="J45" s="27"/>
      <c r="L45" s="41" t="s">
        <v>2</v>
      </c>
      <c r="M45" s="54">
        <f>SUM(M33:M44)</f>
        <v>143</v>
      </c>
      <c r="N45" s="54">
        <f>SUM(N33:N44)</f>
        <v>120</v>
      </c>
      <c r="O45" s="55">
        <f>SUM(O33:O44)</f>
        <v>23</v>
      </c>
      <c r="W45"/>
      <c r="X45"/>
      <c r="Y45"/>
    </row>
    <row r="46" spans="1:25" ht="16.5" x14ac:dyDescent="0.25">
      <c r="A46" s="57" t="s">
        <v>19</v>
      </c>
      <c r="B46" s="58">
        <f>+B45/B45</f>
        <v>1</v>
      </c>
      <c r="C46" s="58">
        <f>+C45/B45</f>
        <v>0.90909090909090906</v>
      </c>
      <c r="D46" s="58">
        <f>+D45/B45</f>
        <v>4.8951048951048952E-2</v>
      </c>
      <c r="E46" s="59">
        <f>+E45/B45</f>
        <v>4.195804195804196E-2</v>
      </c>
      <c r="F46" s="27"/>
      <c r="G46" s="27"/>
      <c r="H46" s="27"/>
      <c r="I46" s="27"/>
      <c r="J46" s="27"/>
      <c r="K46" s="1"/>
      <c r="L46" s="57" t="s">
        <v>19</v>
      </c>
      <c r="M46" s="58">
        <f>+M45/M45</f>
        <v>1</v>
      </c>
      <c r="N46" s="58">
        <f>+N45/M45</f>
        <v>0.83916083916083917</v>
      </c>
      <c r="O46" s="59">
        <f>+O45/M45</f>
        <v>0.16083916083916083</v>
      </c>
      <c r="P46" s="1"/>
      <c r="Q46" s="1"/>
      <c r="R46" s="1"/>
      <c r="S46" s="1"/>
      <c r="T46" s="1"/>
      <c r="U46" s="1"/>
    </row>
    <row r="47" spans="1:2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1"/>
      <c r="P47" s="1"/>
      <c r="Q47" s="1"/>
      <c r="R47" s="1"/>
      <c r="S47" s="1"/>
      <c r="T47" s="1"/>
      <c r="U47" s="1"/>
    </row>
    <row r="48" spans="1:25" ht="15.75" x14ac:dyDescent="0.25">
      <c r="A48" s="258" t="s">
        <v>59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7"/>
      <c r="P48" s="60"/>
      <c r="Q48" s="60"/>
      <c r="R48" s="60"/>
      <c r="S48" s="60"/>
      <c r="T48" s="60"/>
      <c r="U48" s="1"/>
    </row>
    <row r="49" spans="1:22" ht="29.45" customHeight="1" x14ac:dyDescent="0.25">
      <c r="A49" s="257" t="s">
        <v>60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1"/>
      <c r="P49" s="60"/>
      <c r="Q49" s="60"/>
      <c r="R49" s="60"/>
      <c r="S49" s="60"/>
      <c r="T49" s="60"/>
      <c r="U49" s="1"/>
    </row>
    <row r="50" spans="1:22" ht="4.1500000000000004" customHeight="1" x14ac:dyDescent="0.25">
      <c r="A50" s="61"/>
      <c r="B50" s="62"/>
      <c r="C50" s="62"/>
      <c r="D50" s="62"/>
      <c r="E50" s="62"/>
      <c r="F50" s="62"/>
      <c r="G50" s="62"/>
      <c r="H50" s="63"/>
      <c r="I50" s="64"/>
      <c r="J50" s="65"/>
      <c r="K50" s="65"/>
      <c r="L50" s="65"/>
      <c r="M50" s="65"/>
      <c r="N50" s="65"/>
      <c r="P50" s="64"/>
      <c r="Q50" s="65"/>
      <c r="R50" s="65"/>
      <c r="S50" s="65"/>
      <c r="T50" s="65"/>
      <c r="U50" s="65"/>
    </row>
    <row r="51" spans="1:22" ht="35.450000000000003" customHeight="1" x14ac:dyDescent="0.25">
      <c r="A51" s="259" t="s">
        <v>1</v>
      </c>
      <c r="B51" s="260" t="s">
        <v>56</v>
      </c>
      <c r="C51" s="261" t="s">
        <v>61</v>
      </c>
      <c r="D51" s="262"/>
      <c r="E51" s="262"/>
      <c r="F51" s="263"/>
      <c r="G51" s="262" t="s">
        <v>62</v>
      </c>
      <c r="H51" s="262"/>
      <c r="I51" s="262"/>
      <c r="J51" s="262"/>
      <c r="K51" s="261" t="s">
        <v>63</v>
      </c>
      <c r="L51" s="262"/>
      <c r="M51" s="262"/>
      <c r="N51" s="263"/>
      <c r="O51" s="1"/>
      <c r="P51" s="66"/>
      <c r="Q51" s="2"/>
      <c r="R51" s="2"/>
      <c r="S51" s="2"/>
      <c r="T51" s="2"/>
      <c r="U51" s="2"/>
      <c r="V51" s="2"/>
    </row>
    <row r="52" spans="1:22" ht="49.5" x14ac:dyDescent="0.3">
      <c r="A52" s="259"/>
      <c r="B52" s="260" t="s">
        <v>64</v>
      </c>
      <c r="C52" s="67" t="s">
        <v>30</v>
      </c>
      <c r="D52" s="67" t="s">
        <v>65</v>
      </c>
      <c r="E52" s="67" t="s">
        <v>66</v>
      </c>
      <c r="F52" s="67" t="s">
        <v>67</v>
      </c>
      <c r="G52" s="67" t="s">
        <v>30</v>
      </c>
      <c r="H52" s="67" t="s">
        <v>68</v>
      </c>
      <c r="I52" s="67" t="s">
        <v>69</v>
      </c>
      <c r="J52" s="67" t="s">
        <v>70</v>
      </c>
      <c r="K52" s="67" t="s">
        <v>30</v>
      </c>
      <c r="L52" s="67" t="s">
        <v>68</v>
      </c>
      <c r="M52" s="67" t="s">
        <v>69</v>
      </c>
      <c r="N52" s="67" t="s">
        <v>70</v>
      </c>
      <c r="O52" s="1"/>
      <c r="P52" s="2"/>
      <c r="Q52" s="2"/>
      <c r="R52" s="68" t="s">
        <v>71</v>
      </c>
      <c r="S52" s="69">
        <f>+C65+D65+E65+F65</f>
        <v>38</v>
      </c>
      <c r="T52" s="68" t="s">
        <v>72</v>
      </c>
      <c r="U52" s="70">
        <f>+S52/B65</f>
        <v>0.26573426573426573</v>
      </c>
      <c r="V52" s="2"/>
    </row>
    <row r="53" spans="1:22" ht="16.5" x14ac:dyDescent="0.3">
      <c r="A53" s="42" t="s">
        <v>6</v>
      </c>
      <c r="B53" s="71">
        <v>143</v>
      </c>
      <c r="C53" s="43">
        <v>4</v>
      </c>
      <c r="D53" s="43">
        <v>16</v>
      </c>
      <c r="E53" s="43">
        <v>8</v>
      </c>
      <c r="F53" s="44">
        <v>10</v>
      </c>
      <c r="G53" s="72">
        <v>6</v>
      </c>
      <c r="H53" s="43">
        <v>40</v>
      </c>
      <c r="I53" s="43">
        <v>42</v>
      </c>
      <c r="J53" s="73">
        <v>14</v>
      </c>
      <c r="K53" s="74">
        <v>0</v>
      </c>
      <c r="L53" s="43">
        <v>0</v>
      </c>
      <c r="M53" s="43">
        <v>3</v>
      </c>
      <c r="N53" s="44">
        <v>0</v>
      </c>
      <c r="O53" s="1"/>
      <c r="P53" s="2"/>
      <c r="Q53" s="2"/>
      <c r="R53" s="75"/>
      <c r="S53" s="75"/>
      <c r="T53" s="75"/>
      <c r="U53" s="75"/>
      <c r="V53" s="2"/>
    </row>
    <row r="54" spans="1:22" ht="16.5" x14ac:dyDescent="0.3">
      <c r="A54" s="46" t="s">
        <v>7</v>
      </c>
      <c r="B54" s="76">
        <v>0</v>
      </c>
      <c r="C54" s="47">
        <v>0</v>
      </c>
      <c r="D54" s="47">
        <v>0</v>
      </c>
      <c r="E54" s="47">
        <v>0</v>
      </c>
      <c r="F54" s="48">
        <v>0</v>
      </c>
      <c r="G54" s="77">
        <v>0</v>
      </c>
      <c r="H54" s="47">
        <v>0</v>
      </c>
      <c r="I54" s="47">
        <v>0</v>
      </c>
      <c r="J54" s="78">
        <v>0</v>
      </c>
      <c r="K54" s="79">
        <v>0</v>
      </c>
      <c r="L54" s="47">
        <v>0</v>
      </c>
      <c r="M54" s="47">
        <v>0</v>
      </c>
      <c r="N54" s="48">
        <v>0</v>
      </c>
      <c r="O54" s="1"/>
      <c r="P54" s="2"/>
      <c r="Q54" s="2"/>
      <c r="R54" s="75"/>
      <c r="S54" s="75"/>
      <c r="T54" s="75"/>
      <c r="U54" s="75"/>
      <c r="V54" s="2"/>
    </row>
    <row r="55" spans="1:22" ht="16.5" x14ac:dyDescent="0.3">
      <c r="A55" s="46" t="s">
        <v>8</v>
      </c>
      <c r="B55" s="76">
        <v>0</v>
      </c>
      <c r="C55" s="47">
        <v>0</v>
      </c>
      <c r="D55" s="47">
        <v>0</v>
      </c>
      <c r="E55" s="47">
        <v>0</v>
      </c>
      <c r="F55" s="48">
        <v>0</v>
      </c>
      <c r="G55" s="77">
        <v>0</v>
      </c>
      <c r="H55" s="47">
        <v>0</v>
      </c>
      <c r="I55" s="47">
        <v>0</v>
      </c>
      <c r="J55" s="78">
        <v>0</v>
      </c>
      <c r="K55" s="79">
        <v>0</v>
      </c>
      <c r="L55" s="47">
        <v>0</v>
      </c>
      <c r="M55" s="47">
        <v>0</v>
      </c>
      <c r="N55" s="48">
        <v>0</v>
      </c>
      <c r="O55" s="1"/>
      <c r="P55" s="2"/>
      <c r="Q55" s="2"/>
      <c r="R55" s="75"/>
      <c r="S55" s="75"/>
      <c r="T55" s="75"/>
      <c r="U55" s="75"/>
      <c r="V55" s="2"/>
    </row>
    <row r="56" spans="1:22" ht="16.5" x14ac:dyDescent="0.3">
      <c r="A56" s="46" t="s">
        <v>9</v>
      </c>
      <c r="B56" s="76">
        <v>0</v>
      </c>
      <c r="C56" s="47">
        <v>0</v>
      </c>
      <c r="D56" s="47">
        <v>0</v>
      </c>
      <c r="E56" s="47">
        <v>0</v>
      </c>
      <c r="F56" s="48">
        <v>0</v>
      </c>
      <c r="G56" s="77">
        <v>0</v>
      </c>
      <c r="H56" s="47">
        <v>0</v>
      </c>
      <c r="I56" s="47">
        <v>0</v>
      </c>
      <c r="J56" s="78">
        <v>0</v>
      </c>
      <c r="K56" s="79">
        <v>0</v>
      </c>
      <c r="L56" s="47">
        <v>0</v>
      </c>
      <c r="M56" s="47">
        <v>0</v>
      </c>
      <c r="N56" s="48">
        <v>0</v>
      </c>
      <c r="O56" s="1"/>
      <c r="P56" s="2"/>
      <c r="Q56" s="2"/>
      <c r="R56" s="75"/>
      <c r="S56" s="75"/>
      <c r="T56" s="75"/>
      <c r="U56" s="75"/>
      <c r="V56" s="2"/>
    </row>
    <row r="57" spans="1:22" ht="16.5" x14ac:dyDescent="0.3">
      <c r="A57" s="46" t="s">
        <v>10</v>
      </c>
      <c r="B57" s="76">
        <v>0</v>
      </c>
      <c r="C57" s="47">
        <v>0</v>
      </c>
      <c r="D57" s="47">
        <v>0</v>
      </c>
      <c r="E57" s="47">
        <v>0</v>
      </c>
      <c r="F57" s="48">
        <v>0</v>
      </c>
      <c r="G57" s="77">
        <v>0</v>
      </c>
      <c r="H57" s="47">
        <v>0</v>
      </c>
      <c r="I57" s="47">
        <v>0</v>
      </c>
      <c r="J57" s="78">
        <v>0</v>
      </c>
      <c r="K57" s="79">
        <v>0</v>
      </c>
      <c r="L57" s="47">
        <v>0</v>
      </c>
      <c r="M57" s="47">
        <v>0</v>
      </c>
      <c r="N57" s="48">
        <v>0</v>
      </c>
      <c r="O57" s="1"/>
      <c r="P57" s="2"/>
      <c r="Q57" s="2"/>
      <c r="R57" s="75"/>
      <c r="S57" s="75"/>
      <c r="T57" s="75"/>
      <c r="U57" s="75"/>
      <c r="V57" s="2"/>
    </row>
    <row r="58" spans="1:22" ht="18.75" x14ac:dyDescent="0.3">
      <c r="A58" s="46" t="s">
        <v>11</v>
      </c>
      <c r="B58" s="76">
        <v>0</v>
      </c>
      <c r="C58" s="47">
        <v>0</v>
      </c>
      <c r="D58" s="47">
        <v>0</v>
      </c>
      <c r="E58" s="47">
        <v>0</v>
      </c>
      <c r="F58" s="48">
        <v>0</v>
      </c>
      <c r="G58" s="77">
        <v>0</v>
      </c>
      <c r="H58" s="47">
        <v>0</v>
      </c>
      <c r="I58" s="47">
        <v>0</v>
      </c>
      <c r="J58" s="78">
        <v>0</v>
      </c>
      <c r="K58" s="79">
        <v>0</v>
      </c>
      <c r="L58" s="47">
        <v>0</v>
      </c>
      <c r="M58" s="47">
        <v>0</v>
      </c>
      <c r="N58" s="48">
        <v>0</v>
      </c>
      <c r="O58" s="1"/>
      <c r="P58" s="2"/>
      <c r="Q58" s="2"/>
      <c r="R58" s="68" t="s">
        <v>71</v>
      </c>
      <c r="S58" s="69">
        <f>G65+H65+I65+J65</f>
        <v>102</v>
      </c>
      <c r="T58" s="68" t="s">
        <v>72</v>
      </c>
      <c r="U58" s="70">
        <f>+S58/B65</f>
        <v>0.71328671328671334</v>
      </c>
      <c r="V58" s="2"/>
    </row>
    <row r="59" spans="1:22" ht="16.5" x14ac:dyDescent="0.3">
      <c r="A59" s="46" t="s">
        <v>12</v>
      </c>
      <c r="B59" s="76">
        <v>0</v>
      </c>
      <c r="C59" s="47">
        <v>0</v>
      </c>
      <c r="D59" s="47">
        <v>0</v>
      </c>
      <c r="E59" s="47">
        <v>0</v>
      </c>
      <c r="F59" s="48">
        <v>0</v>
      </c>
      <c r="G59" s="77">
        <v>0</v>
      </c>
      <c r="H59" s="47">
        <v>0</v>
      </c>
      <c r="I59" s="47">
        <v>0</v>
      </c>
      <c r="J59" s="78">
        <v>0</v>
      </c>
      <c r="K59" s="79">
        <v>0</v>
      </c>
      <c r="L59" s="47">
        <v>0</v>
      </c>
      <c r="M59" s="47">
        <v>0</v>
      </c>
      <c r="N59" s="48">
        <v>0</v>
      </c>
      <c r="O59" s="1"/>
      <c r="P59" s="2"/>
      <c r="Q59" s="2"/>
      <c r="R59" s="75"/>
      <c r="S59" s="75"/>
      <c r="T59" s="75"/>
      <c r="U59" s="75"/>
      <c r="V59" s="2"/>
    </row>
    <row r="60" spans="1:22" ht="16.5" x14ac:dyDescent="0.3">
      <c r="A60" s="46" t="s">
        <v>13</v>
      </c>
      <c r="B60" s="76">
        <v>0</v>
      </c>
      <c r="C60" s="47">
        <v>0</v>
      </c>
      <c r="D60" s="47">
        <v>0</v>
      </c>
      <c r="E60" s="47">
        <v>0</v>
      </c>
      <c r="F60" s="48">
        <v>0</v>
      </c>
      <c r="G60" s="77">
        <v>0</v>
      </c>
      <c r="H60" s="47">
        <v>0</v>
      </c>
      <c r="I60" s="47">
        <v>0</v>
      </c>
      <c r="J60" s="78">
        <v>0</v>
      </c>
      <c r="K60" s="79">
        <v>0</v>
      </c>
      <c r="L60" s="47">
        <v>0</v>
      </c>
      <c r="M60" s="47">
        <v>0</v>
      </c>
      <c r="N60" s="48">
        <v>0</v>
      </c>
      <c r="O60" s="1"/>
      <c r="P60" s="2"/>
      <c r="Q60" s="2"/>
      <c r="R60" s="75"/>
      <c r="S60" s="75"/>
      <c r="T60" s="75"/>
      <c r="U60" s="75"/>
      <c r="V60" s="2"/>
    </row>
    <row r="61" spans="1:22" ht="16.5" x14ac:dyDescent="0.3">
      <c r="A61" s="46" t="s">
        <v>14</v>
      </c>
      <c r="B61" s="76">
        <v>0</v>
      </c>
      <c r="C61" s="47">
        <v>0</v>
      </c>
      <c r="D61" s="47">
        <v>0</v>
      </c>
      <c r="E61" s="47">
        <v>0</v>
      </c>
      <c r="F61" s="48">
        <v>0</v>
      </c>
      <c r="G61" s="77">
        <v>0</v>
      </c>
      <c r="H61" s="47">
        <v>0</v>
      </c>
      <c r="I61" s="47">
        <v>0</v>
      </c>
      <c r="J61" s="78">
        <v>0</v>
      </c>
      <c r="K61" s="79">
        <v>0</v>
      </c>
      <c r="L61" s="47">
        <v>0</v>
      </c>
      <c r="M61" s="47">
        <v>0</v>
      </c>
      <c r="N61" s="48">
        <v>0</v>
      </c>
      <c r="O61" s="1"/>
      <c r="P61" s="2"/>
      <c r="Q61" s="2"/>
      <c r="R61" s="75"/>
      <c r="S61" s="75"/>
      <c r="T61" s="75"/>
      <c r="U61" s="75"/>
      <c r="V61" s="2"/>
    </row>
    <row r="62" spans="1:22" ht="16.5" x14ac:dyDescent="0.3">
      <c r="A62" s="46" t="s">
        <v>15</v>
      </c>
      <c r="B62" s="76">
        <v>0</v>
      </c>
      <c r="C62" s="47">
        <v>0</v>
      </c>
      <c r="D62" s="47">
        <v>0</v>
      </c>
      <c r="E62" s="47">
        <v>0</v>
      </c>
      <c r="F62" s="48">
        <v>0</v>
      </c>
      <c r="G62" s="77">
        <v>0</v>
      </c>
      <c r="H62" s="47">
        <v>0</v>
      </c>
      <c r="I62" s="47">
        <v>0</v>
      </c>
      <c r="J62" s="78">
        <v>0</v>
      </c>
      <c r="K62" s="79">
        <v>0</v>
      </c>
      <c r="L62" s="47">
        <v>0</v>
      </c>
      <c r="M62" s="47">
        <v>0</v>
      </c>
      <c r="N62" s="48">
        <v>0</v>
      </c>
      <c r="O62" s="1"/>
      <c r="P62" s="2"/>
      <c r="Q62" s="2"/>
      <c r="R62" s="75"/>
      <c r="S62" s="75"/>
      <c r="T62" s="75"/>
      <c r="U62" s="75"/>
      <c r="V62" s="2"/>
    </row>
    <row r="63" spans="1:22" ht="16.5" x14ac:dyDescent="0.3">
      <c r="A63" s="46" t="s">
        <v>16</v>
      </c>
      <c r="B63" s="76">
        <v>0</v>
      </c>
      <c r="C63" s="47">
        <v>0</v>
      </c>
      <c r="D63" s="47">
        <v>0</v>
      </c>
      <c r="E63" s="47">
        <v>0</v>
      </c>
      <c r="F63" s="48">
        <v>0</v>
      </c>
      <c r="G63" s="77">
        <v>0</v>
      </c>
      <c r="H63" s="47">
        <v>0</v>
      </c>
      <c r="I63" s="47">
        <v>0</v>
      </c>
      <c r="J63" s="78">
        <v>0</v>
      </c>
      <c r="K63" s="79">
        <v>0</v>
      </c>
      <c r="L63" s="47">
        <v>0</v>
      </c>
      <c r="M63" s="47">
        <v>0</v>
      </c>
      <c r="N63" s="48">
        <v>0</v>
      </c>
      <c r="O63" s="1"/>
      <c r="P63" s="2"/>
      <c r="Q63" s="2"/>
      <c r="R63" s="75"/>
      <c r="S63" s="75"/>
      <c r="T63" s="75"/>
      <c r="U63" s="75"/>
      <c r="V63" s="2"/>
    </row>
    <row r="64" spans="1:22" ht="16.5" x14ac:dyDescent="0.3">
      <c r="A64" s="50" t="s">
        <v>17</v>
      </c>
      <c r="B64" s="80">
        <v>0</v>
      </c>
      <c r="C64" s="51">
        <v>0</v>
      </c>
      <c r="D64" s="51">
        <v>0</v>
      </c>
      <c r="E64" s="51">
        <v>0</v>
      </c>
      <c r="F64" s="52">
        <v>0</v>
      </c>
      <c r="G64" s="81">
        <v>0</v>
      </c>
      <c r="H64" s="51">
        <v>0</v>
      </c>
      <c r="I64" s="51">
        <v>0</v>
      </c>
      <c r="J64" s="82">
        <v>0</v>
      </c>
      <c r="K64" s="83">
        <v>0</v>
      </c>
      <c r="L64" s="51">
        <v>0</v>
      </c>
      <c r="M64" s="51">
        <v>0</v>
      </c>
      <c r="N64" s="52">
        <v>0</v>
      </c>
      <c r="O64" s="1"/>
      <c r="P64" s="2"/>
      <c r="Q64" s="2"/>
      <c r="R64" s="6"/>
      <c r="S64" s="6"/>
      <c r="T64" s="6"/>
      <c r="U64" s="6"/>
      <c r="V64" s="2"/>
    </row>
    <row r="65" spans="1:23" ht="18.75" x14ac:dyDescent="0.3">
      <c r="A65" s="84" t="s">
        <v>2</v>
      </c>
      <c r="B65" s="85">
        <f t="shared" ref="B65" si="0">SUM(C65:N65)</f>
        <v>143</v>
      </c>
      <c r="C65" s="86">
        <f>SUM(C53:C64)</f>
        <v>4</v>
      </c>
      <c r="D65" s="87">
        <f t="shared" ref="D65:N65" si="1">SUM(D53:D64)</f>
        <v>16</v>
      </c>
      <c r="E65" s="87">
        <f t="shared" si="1"/>
        <v>8</v>
      </c>
      <c r="F65" s="86">
        <f t="shared" si="1"/>
        <v>10</v>
      </c>
      <c r="G65" s="88">
        <f t="shared" si="1"/>
        <v>6</v>
      </c>
      <c r="H65" s="87">
        <f t="shared" si="1"/>
        <v>40</v>
      </c>
      <c r="I65" s="87">
        <f t="shared" si="1"/>
        <v>42</v>
      </c>
      <c r="J65" s="89">
        <f t="shared" si="1"/>
        <v>14</v>
      </c>
      <c r="K65" s="86">
        <f t="shared" si="1"/>
        <v>0</v>
      </c>
      <c r="L65" s="87">
        <f t="shared" si="1"/>
        <v>0</v>
      </c>
      <c r="M65" s="87">
        <f t="shared" si="1"/>
        <v>3</v>
      </c>
      <c r="N65" s="90">
        <f t="shared" si="1"/>
        <v>0</v>
      </c>
      <c r="O65" s="1"/>
      <c r="P65" s="2"/>
      <c r="Q65" s="2"/>
      <c r="R65" s="68" t="s">
        <v>71</v>
      </c>
      <c r="S65" s="69">
        <f>+K65+L65+M65+N65</f>
        <v>3</v>
      </c>
      <c r="T65" s="68" t="s">
        <v>72</v>
      </c>
      <c r="U65" s="70">
        <f>+S65/B65</f>
        <v>2.097902097902098E-2</v>
      </c>
      <c r="V65" s="2"/>
    </row>
    <row r="66" spans="1:23" x14ac:dyDescent="0.25">
      <c r="A66" s="264" t="s">
        <v>73</v>
      </c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</row>
    <row r="67" spans="1:23" x14ac:dyDescent="0.25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</row>
    <row r="68" spans="1:23" x14ac:dyDescent="0.25">
      <c r="A68" s="9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92"/>
      <c r="Q68" s="27"/>
      <c r="R68" s="27"/>
      <c r="S68" s="27"/>
      <c r="T68" s="27"/>
      <c r="U68" s="1"/>
    </row>
    <row r="69" spans="1:23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1"/>
    </row>
    <row r="70" spans="1:23" ht="17.45" customHeight="1" x14ac:dyDescent="0.25">
      <c r="A70" s="256" t="s">
        <v>74</v>
      </c>
      <c r="B70" s="256"/>
      <c r="C70" s="256"/>
      <c r="D70" s="256"/>
      <c r="E70" s="256"/>
      <c r="F70" s="256"/>
      <c r="G70" s="27"/>
      <c r="H70" s="27"/>
      <c r="I70" s="27"/>
      <c r="J70" s="27"/>
      <c r="L70" s="256" t="s">
        <v>75</v>
      </c>
      <c r="M70" s="256"/>
      <c r="N70" s="256"/>
      <c r="O70" s="256"/>
      <c r="P70" s="256"/>
      <c r="Q70" s="256"/>
      <c r="R70" s="256"/>
      <c r="S70" s="256"/>
      <c r="T70" s="256"/>
      <c r="U70" s="256"/>
      <c r="V70" s="256"/>
    </row>
    <row r="71" spans="1:23" ht="48.75" customHeight="1" x14ac:dyDescent="0.25">
      <c r="A71" s="257" t="s">
        <v>76</v>
      </c>
      <c r="B71" s="257"/>
      <c r="C71" s="257"/>
      <c r="D71" s="257"/>
      <c r="E71" s="257"/>
      <c r="F71" s="257"/>
      <c r="G71" s="27"/>
      <c r="H71" s="27"/>
      <c r="I71" s="27"/>
      <c r="J71" s="27"/>
      <c r="K71" s="1"/>
      <c r="L71" s="257" t="s">
        <v>77</v>
      </c>
      <c r="M71" s="257"/>
      <c r="N71" s="257"/>
      <c r="O71" s="257"/>
      <c r="P71" s="257"/>
      <c r="Q71" s="257"/>
      <c r="R71" s="257"/>
      <c r="S71" s="257"/>
      <c r="T71" s="257"/>
      <c r="U71" s="257"/>
      <c r="V71" s="257"/>
    </row>
    <row r="72" spans="1:23" ht="33" x14ac:dyDescent="0.25">
      <c r="A72" s="38" t="s">
        <v>1</v>
      </c>
      <c r="B72" s="39" t="s">
        <v>56</v>
      </c>
      <c r="C72" s="39" t="s">
        <v>78</v>
      </c>
      <c r="D72" s="39" t="s">
        <v>31</v>
      </c>
      <c r="E72" s="39" t="s">
        <v>32</v>
      </c>
      <c r="F72" s="40" t="s">
        <v>33</v>
      </c>
      <c r="G72" s="27"/>
      <c r="H72" s="27"/>
      <c r="I72" s="27"/>
      <c r="J72" s="27"/>
      <c r="K72" s="1"/>
      <c r="L72" s="38" t="s">
        <v>1</v>
      </c>
      <c r="M72" s="39" t="s">
        <v>79</v>
      </c>
      <c r="N72" s="39" t="s">
        <v>41</v>
      </c>
      <c r="O72" s="39" t="s">
        <v>80</v>
      </c>
      <c r="P72" s="39" t="s">
        <v>81</v>
      </c>
      <c r="Q72" s="39" t="s">
        <v>82</v>
      </c>
      <c r="R72" s="39" t="s">
        <v>83</v>
      </c>
      <c r="S72" s="39" t="s">
        <v>40</v>
      </c>
      <c r="T72" s="39" t="s">
        <v>84</v>
      </c>
      <c r="U72" s="39" t="s">
        <v>85</v>
      </c>
      <c r="V72" s="40" t="s">
        <v>28</v>
      </c>
      <c r="W72" s="1"/>
    </row>
    <row r="73" spans="1:23" ht="16.5" x14ac:dyDescent="0.25">
      <c r="A73" s="42" t="s">
        <v>6</v>
      </c>
      <c r="B73" s="93">
        <v>143</v>
      </c>
      <c r="C73" s="93">
        <v>10</v>
      </c>
      <c r="D73" s="93">
        <v>56</v>
      </c>
      <c r="E73" s="93">
        <v>53</v>
      </c>
      <c r="F73" s="45">
        <v>24</v>
      </c>
      <c r="G73" s="27"/>
      <c r="H73" s="27"/>
      <c r="I73" s="27"/>
      <c r="J73" s="27"/>
      <c r="K73" s="1"/>
      <c r="L73" s="42" t="s">
        <v>6</v>
      </c>
      <c r="M73" s="93">
        <v>50</v>
      </c>
      <c r="N73" s="93">
        <v>4</v>
      </c>
      <c r="O73" s="93">
        <v>45</v>
      </c>
      <c r="P73" s="93">
        <v>64</v>
      </c>
      <c r="Q73" s="93">
        <v>5</v>
      </c>
      <c r="R73" s="93">
        <v>23</v>
      </c>
      <c r="S73" s="93">
        <v>12</v>
      </c>
      <c r="T73" s="93">
        <v>4</v>
      </c>
      <c r="U73" s="93">
        <v>8</v>
      </c>
      <c r="V73" s="45">
        <v>5</v>
      </c>
      <c r="W73" s="1"/>
    </row>
    <row r="74" spans="1:23" ht="16.5" x14ac:dyDescent="0.25">
      <c r="A74" s="46" t="s">
        <v>7</v>
      </c>
      <c r="B74" s="94">
        <v>0</v>
      </c>
      <c r="C74" s="94">
        <v>0</v>
      </c>
      <c r="D74" s="94">
        <v>0</v>
      </c>
      <c r="E74" s="94">
        <v>0</v>
      </c>
      <c r="F74" s="49">
        <v>0</v>
      </c>
      <c r="G74" s="27"/>
      <c r="H74" s="27"/>
      <c r="I74" s="27"/>
      <c r="J74" s="27"/>
      <c r="K74" s="1"/>
      <c r="L74" s="46" t="s">
        <v>7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49">
        <v>0</v>
      </c>
      <c r="W74" s="1"/>
    </row>
    <row r="75" spans="1:23" ht="16.5" x14ac:dyDescent="0.25">
      <c r="A75" s="46" t="s">
        <v>8</v>
      </c>
      <c r="B75" s="94">
        <v>0</v>
      </c>
      <c r="C75" s="94">
        <v>0</v>
      </c>
      <c r="D75" s="94">
        <v>0</v>
      </c>
      <c r="E75" s="94">
        <v>0</v>
      </c>
      <c r="F75" s="49">
        <v>0</v>
      </c>
      <c r="G75" s="27"/>
      <c r="H75" s="27"/>
      <c r="I75" s="27"/>
      <c r="J75" s="27"/>
      <c r="K75" s="1"/>
      <c r="L75" s="46" t="s">
        <v>8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49">
        <v>0</v>
      </c>
      <c r="W75" s="1"/>
    </row>
    <row r="76" spans="1:23" ht="16.5" x14ac:dyDescent="0.25">
      <c r="A76" s="46" t="s">
        <v>9</v>
      </c>
      <c r="B76" s="94">
        <v>0</v>
      </c>
      <c r="C76" s="94">
        <v>0</v>
      </c>
      <c r="D76" s="94">
        <v>0</v>
      </c>
      <c r="E76" s="94">
        <v>0</v>
      </c>
      <c r="F76" s="49">
        <v>0</v>
      </c>
      <c r="G76" s="27"/>
      <c r="H76" s="27"/>
      <c r="I76" s="27"/>
      <c r="J76" s="27"/>
      <c r="K76" s="1"/>
      <c r="L76" s="46" t="s">
        <v>9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4">
        <v>0</v>
      </c>
      <c r="V76" s="49">
        <v>0</v>
      </c>
      <c r="W76" s="1"/>
    </row>
    <row r="77" spans="1:23" ht="16.5" x14ac:dyDescent="0.25">
      <c r="A77" s="46" t="s">
        <v>10</v>
      </c>
      <c r="B77" s="94">
        <v>0</v>
      </c>
      <c r="C77" s="94">
        <v>0</v>
      </c>
      <c r="D77" s="94">
        <v>0</v>
      </c>
      <c r="E77" s="94">
        <v>0</v>
      </c>
      <c r="F77" s="49">
        <v>0</v>
      </c>
      <c r="G77" s="27"/>
      <c r="H77" s="27"/>
      <c r="I77" s="27"/>
      <c r="J77" s="27"/>
      <c r="K77" s="1"/>
      <c r="L77" s="46" t="s">
        <v>10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0</v>
      </c>
      <c r="T77" s="94">
        <v>0</v>
      </c>
      <c r="U77" s="94">
        <v>0</v>
      </c>
      <c r="V77" s="49">
        <v>0</v>
      </c>
      <c r="W77" s="1"/>
    </row>
    <row r="78" spans="1:23" ht="16.5" x14ac:dyDescent="0.25">
      <c r="A78" s="46" t="s">
        <v>11</v>
      </c>
      <c r="B78" s="94">
        <v>0</v>
      </c>
      <c r="C78" s="94">
        <v>0</v>
      </c>
      <c r="D78" s="94">
        <v>0</v>
      </c>
      <c r="E78" s="94">
        <v>0</v>
      </c>
      <c r="F78" s="49">
        <v>0</v>
      </c>
      <c r="G78" s="27"/>
      <c r="H78" s="27"/>
      <c r="I78" s="27"/>
      <c r="J78" s="27"/>
      <c r="K78" s="1"/>
      <c r="L78" s="46" t="s">
        <v>11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4">
        <v>0</v>
      </c>
      <c r="V78" s="49">
        <v>0</v>
      </c>
      <c r="W78" s="1"/>
    </row>
    <row r="79" spans="1:23" ht="16.5" x14ac:dyDescent="0.25">
      <c r="A79" s="46" t="s">
        <v>12</v>
      </c>
      <c r="B79" s="94">
        <v>0</v>
      </c>
      <c r="C79" s="94">
        <v>0</v>
      </c>
      <c r="D79" s="94">
        <v>0</v>
      </c>
      <c r="E79" s="94">
        <v>0</v>
      </c>
      <c r="F79" s="49">
        <v>0</v>
      </c>
      <c r="G79" s="27"/>
      <c r="H79" s="27"/>
      <c r="I79" s="27"/>
      <c r="J79" s="27"/>
      <c r="K79" s="1"/>
      <c r="L79" s="46" t="s">
        <v>12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49">
        <v>0</v>
      </c>
      <c r="W79" s="1"/>
    </row>
    <row r="80" spans="1:23" ht="16.5" x14ac:dyDescent="0.25">
      <c r="A80" s="46" t="s">
        <v>13</v>
      </c>
      <c r="B80" s="94">
        <v>0</v>
      </c>
      <c r="C80" s="94">
        <v>0</v>
      </c>
      <c r="D80" s="94">
        <v>0</v>
      </c>
      <c r="E80" s="94">
        <v>0</v>
      </c>
      <c r="F80" s="49">
        <v>0</v>
      </c>
      <c r="G80" s="27"/>
      <c r="H80" s="27"/>
      <c r="I80" s="27"/>
      <c r="J80" s="27"/>
      <c r="K80" s="1"/>
      <c r="L80" s="46" t="s">
        <v>13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49">
        <v>0</v>
      </c>
      <c r="W80" s="1"/>
    </row>
    <row r="81" spans="1:23" ht="16.5" x14ac:dyDescent="0.25">
      <c r="A81" s="46" t="s">
        <v>14</v>
      </c>
      <c r="B81" s="94">
        <v>0</v>
      </c>
      <c r="C81" s="94">
        <v>0</v>
      </c>
      <c r="D81" s="94">
        <v>0</v>
      </c>
      <c r="E81" s="94">
        <v>0</v>
      </c>
      <c r="F81" s="49">
        <v>0</v>
      </c>
      <c r="G81" s="27"/>
      <c r="H81" s="27"/>
      <c r="I81" s="27"/>
      <c r="J81" s="27"/>
      <c r="K81" s="1"/>
      <c r="L81" s="46" t="s">
        <v>14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49">
        <v>0</v>
      </c>
      <c r="W81" s="1"/>
    </row>
    <row r="82" spans="1:23" ht="16.5" x14ac:dyDescent="0.25">
      <c r="A82" s="46" t="s">
        <v>15</v>
      </c>
      <c r="B82" s="94">
        <v>0</v>
      </c>
      <c r="C82" s="94">
        <v>0</v>
      </c>
      <c r="D82" s="94">
        <v>0</v>
      </c>
      <c r="E82" s="94">
        <v>0</v>
      </c>
      <c r="F82" s="49">
        <v>0</v>
      </c>
      <c r="G82" s="27"/>
      <c r="H82" s="27"/>
      <c r="I82" s="27"/>
      <c r="J82" s="27"/>
      <c r="K82" s="1"/>
      <c r="L82" s="46" t="s">
        <v>15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0</v>
      </c>
      <c r="S82" s="94">
        <v>0</v>
      </c>
      <c r="T82" s="94">
        <v>0</v>
      </c>
      <c r="U82" s="94">
        <v>0</v>
      </c>
      <c r="V82" s="49">
        <v>0</v>
      </c>
      <c r="W82" s="1"/>
    </row>
    <row r="83" spans="1:23" ht="16.5" x14ac:dyDescent="0.25">
      <c r="A83" s="46" t="s">
        <v>16</v>
      </c>
      <c r="B83" s="94">
        <v>0</v>
      </c>
      <c r="C83" s="94">
        <v>0</v>
      </c>
      <c r="D83" s="94">
        <v>0</v>
      </c>
      <c r="E83" s="94">
        <v>0</v>
      </c>
      <c r="F83" s="49">
        <v>0</v>
      </c>
      <c r="G83" s="27"/>
      <c r="H83" s="27"/>
      <c r="I83" s="27"/>
      <c r="J83" s="27"/>
      <c r="K83" s="1"/>
      <c r="L83" s="46" t="s">
        <v>16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  <c r="R83" s="94">
        <v>0</v>
      </c>
      <c r="S83" s="94">
        <v>0</v>
      </c>
      <c r="T83" s="94">
        <v>0</v>
      </c>
      <c r="U83" s="94">
        <v>0</v>
      </c>
      <c r="V83" s="49">
        <v>0</v>
      </c>
      <c r="W83" s="1"/>
    </row>
    <row r="84" spans="1:23" ht="16.5" x14ac:dyDescent="0.25">
      <c r="A84" s="50" t="s">
        <v>17</v>
      </c>
      <c r="B84" s="95">
        <v>0</v>
      </c>
      <c r="C84" s="95">
        <v>0</v>
      </c>
      <c r="D84" s="95">
        <v>0</v>
      </c>
      <c r="E84" s="95">
        <v>0</v>
      </c>
      <c r="F84" s="53">
        <v>0</v>
      </c>
      <c r="G84" s="27"/>
      <c r="H84" s="27"/>
      <c r="I84" s="27"/>
      <c r="J84" s="27"/>
      <c r="K84" s="1"/>
      <c r="L84" s="50" t="s">
        <v>17</v>
      </c>
      <c r="M84" s="95">
        <v>0</v>
      </c>
      <c r="N84" s="95">
        <v>0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95">
        <v>0</v>
      </c>
      <c r="U84" s="95">
        <v>0</v>
      </c>
      <c r="V84" s="53">
        <v>0</v>
      </c>
      <c r="W84" s="1"/>
    </row>
    <row r="85" spans="1:23" ht="16.5" x14ac:dyDescent="0.25">
      <c r="A85" s="96" t="s">
        <v>2</v>
      </c>
      <c r="B85" s="97">
        <f>SUM(C85:F85)</f>
        <v>143</v>
      </c>
      <c r="C85" s="97">
        <f>SUM(C73:C84)</f>
        <v>10</v>
      </c>
      <c r="D85" s="97">
        <f>SUM(D73:D84)</f>
        <v>56</v>
      </c>
      <c r="E85" s="97">
        <f>SUM(E73:E84)</f>
        <v>53</v>
      </c>
      <c r="F85" s="98">
        <f>SUM(F73:F84)</f>
        <v>24</v>
      </c>
      <c r="G85" s="27"/>
      <c r="H85" s="27"/>
      <c r="I85" s="27"/>
      <c r="J85" s="27"/>
      <c r="K85" s="1"/>
      <c r="L85" s="99" t="s">
        <v>2</v>
      </c>
      <c r="M85" s="100">
        <f>SUM(M73:M84)</f>
        <v>50</v>
      </c>
      <c r="N85" s="100">
        <f>SUM(N73:N84)</f>
        <v>4</v>
      </c>
      <c r="O85" s="100">
        <f>SUM(O73:O84)</f>
        <v>45</v>
      </c>
      <c r="P85" s="100">
        <f t="shared" ref="P85:V85" si="2">SUM(P73:P84)</f>
        <v>64</v>
      </c>
      <c r="Q85" s="100">
        <f t="shared" si="2"/>
        <v>5</v>
      </c>
      <c r="R85" s="100">
        <f t="shared" si="2"/>
        <v>23</v>
      </c>
      <c r="S85" s="100">
        <f t="shared" si="2"/>
        <v>12</v>
      </c>
      <c r="T85" s="100">
        <f t="shared" si="2"/>
        <v>4</v>
      </c>
      <c r="U85" s="100">
        <f t="shared" si="2"/>
        <v>8</v>
      </c>
      <c r="V85" s="101">
        <f t="shared" si="2"/>
        <v>5</v>
      </c>
      <c r="W85" s="1"/>
    </row>
    <row r="86" spans="1:23" ht="16.5" x14ac:dyDescent="0.25">
      <c r="A86" s="102" t="s">
        <v>19</v>
      </c>
      <c r="B86" s="103">
        <f t="shared" ref="B86" si="3">SUM(D86:F86)</f>
        <v>0.93006993006993011</v>
      </c>
      <c r="C86" s="103">
        <f>+C85/B85</f>
        <v>6.9930069930069935E-2</v>
      </c>
      <c r="D86" s="103">
        <f>+D85/B85</f>
        <v>0.39160839160839161</v>
      </c>
      <c r="E86" s="103">
        <f>+E85/B85</f>
        <v>0.37062937062937062</v>
      </c>
      <c r="F86" s="103">
        <f>+F85/B85</f>
        <v>0.16783216783216784</v>
      </c>
      <c r="G86" s="27"/>
      <c r="H86" s="27"/>
      <c r="I86" s="27"/>
      <c r="J86" s="27"/>
      <c r="K86" s="1"/>
      <c r="L86" s="104" t="s">
        <v>19</v>
      </c>
      <c r="M86" s="105">
        <f>+M85/$B$45</f>
        <v>0.34965034965034963</v>
      </c>
      <c r="N86" s="105">
        <f t="shared" ref="N86:V86" si="4">+N85/$B$45</f>
        <v>2.7972027972027972E-2</v>
      </c>
      <c r="O86" s="105">
        <f t="shared" si="4"/>
        <v>0.31468531468531469</v>
      </c>
      <c r="P86" s="105">
        <f t="shared" si="4"/>
        <v>0.44755244755244755</v>
      </c>
      <c r="Q86" s="105">
        <f t="shared" si="4"/>
        <v>3.4965034965034968E-2</v>
      </c>
      <c r="R86" s="105">
        <f t="shared" si="4"/>
        <v>0.16083916083916083</v>
      </c>
      <c r="S86" s="105">
        <f t="shared" si="4"/>
        <v>8.3916083916083919E-2</v>
      </c>
      <c r="T86" s="105">
        <f t="shared" si="4"/>
        <v>2.7972027972027972E-2</v>
      </c>
      <c r="U86" s="105">
        <f t="shared" si="4"/>
        <v>5.5944055944055944E-2</v>
      </c>
      <c r="V86" s="105">
        <f t="shared" si="4"/>
        <v>3.4965034965034968E-2</v>
      </c>
      <c r="W86" s="1"/>
    </row>
    <row r="87" spans="1:23" s="1" customFormat="1" x14ac:dyDescent="0.25">
      <c r="L87" s="106" t="s">
        <v>86</v>
      </c>
    </row>
    <row r="88" spans="1:23" ht="6.6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1"/>
      <c r="L88" s="27"/>
      <c r="M88" s="27"/>
      <c r="N88" s="27"/>
      <c r="O88" s="27"/>
      <c r="P88" s="27"/>
      <c r="Q88" s="27"/>
      <c r="R88" s="27"/>
      <c r="S88" s="27"/>
      <c r="T88" s="27"/>
      <c r="U88" s="1"/>
    </row>
    <row r="89" spans="1:23" ht="19.5" x14ac:dyDescent="0.25">
      <c r="A89" s="254" t="s">
        <v>87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</row>
    <row r="90" spans="1:23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1"/>
    </row>
    <row r="91" spans="1:23" x14ac:dyDescent="0.25">
      <c r="A91" s="266" t="s">
        <v>88</v>
      </c>
      <c r="B91" s="266"/>
      <c r="C91" s="266"/>
      <c r="D91" s="266"/>
      <c r="E91" s="266"/>
      <c r="F91" s="266"/>
      <c r="G91" s="266"/>
      <c r="H91" s="266"/>
      <c r="I91" s="27"/>
      <c r="J91" s="27"/>
      <c r="K91" s="27"/>
      <c r="L91" s="27"/>
      <c r="M91" s="27"/>
      <c r="N91" s="27"/>
      <c r="O91" s="27"/>
      <c r="P91" s="27"/>
      <c r="Q91" s="258" t="s">
        <v>89</v>
      </c>
      <c r="R91" s="258"/>
      <c r="S91" s="258"/>
      <c r="T91" s="258"/>
      <c r="U91" s="258"/>
      <c r="V91" s="258"/>
    </row>
    <row r="92" spans="1:23" ht="36" customHeight="1" x14ac:dyDescent="0.25">
      <c r="A92" s="267" t="s">
        <v>90</v>
      </c>
      <c r="B92" s="267"/>
      <c r="C92" s="267"/>
      <c r="D92" s="267"/>
      <c r="E92" s="267"/>
      <c r="F92" s="267"/>
      <c r="G92" s="267"/>
      <c r="H92" s="267"/>
      <c r="I92" s="27"/>
      <c r="J92" s="27"/>
      <c r="K92" s="27"/>
      <c r="L92" s="27"/>
      <c r="M92" s="27"/>
      <c r="N92" s="27"/>
      <c r="O92" s="27"/>
      <c r="P92" s="27"/>
      <c r="Q92" s="257" t="s">
        <v>91</v>
      </c>
      <c r="R92" s="257"/>
      <c r="S92" s="257"/>
      <c r="T92" s="257"/>
      <c r="U92" s="257"/>
      <c r="V92" s="107"/>
    </row>
    <row r="93" spans="1:23" ht="14.45" customHeight="1" x14ac:dyDescent="0.25">
      <c r="A93" s="268" t="s">
        <v>0</v>
      </c>
      <c r="B93" s="271" t="s">
        <v>56</v>
      </c>
      <c r="C93" s="271" t="s">
        <v>92</v>
      </c>
      <c r="D93" s="271"/>
      <c r="E93" s="271" t="s">
        <v>93</v>
      </c>
      <c r="F93" s="271"/>
      <c r="G93" s="271" t="s">
        <v>94</v>
      </c>
      <c r="H93" s="274"/>
      <c r="I93" s="27"/>
      <c r="J93" s="27"/>
      <c r="K93" s="27"/>
      <c r="L93" s="27"/>
      <c r="M93" s="27"/>
      <c r="N93" s="27"/>
      <c r="O93" s="27"/>
      <c r="P93" s="27"/>
      <c r="Q93" s="276" t="s">
        <v>1</v>
      </c>
      <c r="R93" s="279" t="s">
        <v>56</v>
      </c>
      <c r="S93" s="279" t="s">
        <v>95</v>
      </c>
      <c r="T93" s="279" t="s">
        <v>96</v>
      </c>
      <c r="U93" s="282" t="s">
        <v>97</v>
      </c>
    </row>
    <row r="94" spans="1:23" x14ac:dyDescent="0.25">
      <c r="A94" s="269"/>
      <c r="B94" s="272"/>
      <c r="C94" s="272"/>
      <c r="D94" s="272"/>
      <c r="E94" s="272"/>
      <c r="F94" s="272"/>
      <c r="G94" s="272"/>
      <c r="H94" s="275"/>
      <c r="I94" s="27"/>
      <c r="J94" s="27"/>
      <c r="K94" s="27" t="s">
        <v>98</v>
      </c>
      <c r="L94" s="108">
        <f>SUM(C108:D108)</f>
        <v>87</v>
      </c>
      <c r="M94" s="27">
        <f>L94/$M$45</f>
        <v>0.60839160839160844</v>
      </c>
      <c r="N94" s="27"/>
      <c r="O94" s="27"/>
      <c r="P94" s="27"/>
      <c r="Q94" s="277"/>
      <c r="R94" s="280"/>
      <c r="S94" s="280"/>
      <c r="T94" s="280"/>
      <c r="U94" s="283"/>
    </row>
    <row r="95" spans="1:23" ht="16.5" x14ac:dyDescent="0.25">
      <c r="A95" s="270"/>
      <c r="B95" s="273"/>
      <c r="C95" s="109" t="s">
        <v>38</v>
      </c>
      <c r="D95" s="109" t="s">
        <v>5</v>
      </c>
      <c r="E95" s="109" t="s">
        <v>38</v>
      </c>
      <c r="F95" s="109" t="s">
        <v>5</v>
      </c>
      <c r="G95" s="109" t="s">
        <v>38</v>
      </c>
      <c r="H95" s="110" t="s">
        <v>5</v>
      </c>
      <c r="I95" s="27"/>
      <c r="J95" s="27"/>
      <c r="K95" s="27" t="s">
        <v>99</v>
      </c>
      <c r="L95" s="108">
        <f>SUM(E108:F108)</f>
        <v>41</v>
      </c>
      <c r="M95" s="27">
        <f t="shared" ref="M95:M96" si="5">L95/$M$45</f>
        <v>0.28671328671328672</v>
      </c>
      <c r="N95" s="27"/>
      <c r="O95" s="27"/>
      <c r="P95" s="27"/>
      <c r="Q95" s="278"/>
      <c r="R95" s="281"/>
      <c r="S95" s="281"/>
      <c r="T95" s="281"/>
      <c r="U95" s="284"/>
    </row>
    <row r="96" spans="1:23" ht="16.5" x14ac:dyDescent="0.25">
      <c r="A96" s="42" t="s">
        <v>6</v>
      </c>
      <c r="B96" s="111">
        <f t="shared" ref="B96:B107" si="6">SUM(C96:H96)</f>
        <v>143</v>
      </c>
      <c r="C96" s="112">
        <v>5</v>
      </c>
      <c r="D96" s="112">
        <v>82</v>
      </c>
      <c r="E96" s="112">
        <v>11</v>
      </c>
      <c r="F96" s="112">
        <v>30</v>
      </c>
      <c r="G96" s="112">
        <v>0</v>
      </c>
      <c r="H96" s="112">
        <v>15</v>
      </c>
      <c r="I96" s="27"/>
      <c r="J96" s="27"/>
      <c r="K96" s="27" t="s">
        <v>100</v>
      </c>
      <c r="L96" s="108">
        <f>SUM(G108:H108)</f>
        <v>15</v>
      </c>
      <c r="M96" s="27">
        <f t="shared" si="5"/>
        <v>0.1048951048951049</v>
      </c>
      <c r="N96" s="27"/>
      <c r="O96" s="27"/>
      <c r="P96" s="27"/>
      <c r="Q96" s="42" t="s">
        <v>6</v>
      </c>
      <c r="R96" s="113">
        <v>143</v>
      </c>
      <c r="S96" s="93">
        <v>51</v>
      </c>
      <c r="T96" s="93">
        <v>89</v>
      </c>
      <c r="U96" s="45">
        <v>3</v>
      </c>
    </row>
    <row r="97" spans="1:37" ht="16.5" x14ac:dyDescent="0.25">
      <c r="A97" s="46" t="s">
        <v>7</v>
      </c>
      <c r="B97" s="114">
        <f t="shared" si="6"/>
        <v>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27"/>
      <c r="J97" s="27"/>
      <c r="K97" s="27"/>
      <c r="L97" s="27"/>
      <c r="M97" s="27"/>
      <c r="N97" s="27"/>
      <c r="O97" s="27"/>
      <c r="P97" s="27"/>
      <c r="Q97" s="46" t="s">
        <v>7</v>
      </c>
      <c r="R97" s="115">
        <v>0</v>
      </c>
      <c r="S97" s="94">
        <v>0</v>
      </c>
      <c r="T97" s="94">
        <v>0</v>
      </c>
      <c r="U97" s="49">
        <v>0</v>
      </c>
    </row>
    <row r="98" spans="1:37" ht="16.5" x14ac:dyDescent="0.25">
      <c r="A98" s="46" t="s">
        <v>8</v>
      </c>
      <c r="B98" s="114">
        <f t="shared" si="6"/>
        <v>0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  <c r="I98" s="27"/>
      <c r="J98" s="27"/>
      <c r="K98" s="27"/>
      <c r="L98" s="27"/>
      <c r="M98" s="27"/>
      <c r="N98" s="27"/>
      <c r="O98" s="27"/>
      <c r="P98" s="27"/>
      <c r="Q98" s="46" t="s">
        <v>8</v>
      </c>
      <c r="R98" s="115">
        <v>0</v>
      </c>
      <c r="S98" s="94">
        <v>0</v>
      </c>
      <c r="T98" s="94">
        <v>0</v>
      </c>
      <c r="U98" s="49">
        <v>0</v>
      </c>
    </row>
    <row r="99" spans="1:37" ht="16.5" x14ac:dyDescent="0.25">
      <c r="A99" s="46" t="s">
        <v>9</v>
      </c>
      <c r="B99" s="114">
        <f t="shared" si="6"/>
        <v>0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27"/>
      <c r="J99" s="27"/>
      <c r="K99" s="27"/>
      <c r="L99" s="27"/>
      <c r="M99" s="27"/>
      <c r="N99" s="27"/>
      <c r="O99" s="27"/>
      <c r="P99" s="27"/>
      <c r="Q99" s="46" t="s">
        <v>9</v>
      </c>
      <c r="R99" s="115">
        <v>0</v>
      </c>
      <c r="S99" s="94">
        <v>0</v>
      </c>
      <c r="T99" s="94">
        <v>0</v>
      </c>
      <c r="U99" s="49">
        <v>0</v>
      </c>
    </row>
    <row r="100" spans="1:37" ht="16.5" x14ac:dyDescent="0.25">
      <c r="A100" s="46" t="s">
        <v>10</v>
      </c>
      <c r="B100" s="114">
        <f t="shared" si="6"/>
        <v>0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  <c r="I100" s="27"/>
      <c r="J100" s="27"/>
      <c r="K100" s="27"/>
      <c r="L100" s="27"/>
      <c r="M100" s="27"/>
      <c r="N100" s="27"/>
      <c r="O100" s="27"/>
      <c r="P100" s="27"/>
      <c r="Q100" s="46" t="s">
        <v>10</v>
      </c>
      <c r="R100" s="115">
        <v>0</v>
      </c>
      <c r="S100" s="94">
        <v>0</v>
      </c>
      <c r="T100" s="94">
        <v>0</v>
      </c>
      <c r="U100" s="49">
        <v>0</v>
      </c>
    </row>
    <row r="101" spans="1:37" ht="16.5" x14ac:dyDescent="0.25">
      <c r="A101" s="46" t="s">
        <v>11</v>
      </c>
      <c r="B101" s="114">
        <f t="shared" si="6"/>
        <v>0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  <c r="I101" s="27"/>
      <c r="J101" s="27"/>
      <c r="K101" s="27"/>
      <c r="L101" s="27"/>
      <c r="M101" s="27"/>
      <c r="N101" s="27"/>
      <c r="O101" s="27"/>
      <c r="P101" s="27"/>
      <c r="Q101" s="46" t="s">
        <v>11</v>
      </c>
      <c r="R101" s="115">
        <v>0</v>
      </c>
      <c r="S101" s="94">
        <v>0</v>
      </c>
      <c r="T101" s="94">
        <v>0</v>
      </c>
      <c r="U101" s="49">
        <v>0</v>
      </c>
    </row>
    <row r="102" spans="1:37" ht="16.5" x14ac:dyDescent="0.25">
      <c r="A102" s="46" t="s">
        <v>12</v>
      </c>
      <c r="B102" s="114">
        <f t="shared" si="6"/>
        <v>0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  <c r="I102" s="27"/>
      <c r="J102" s="27"/>
      <c r="K102" s="27"/>
      <c r="L102" s="27"/>
      <c r="M102" s="27"/>
      <c r="N102" s="27"/>
      <c r="O102" s="27"/>
      <c r="P102" s="27"/>
      <c r="Q102" s="46" t="s">
        <v>12</v>
      </c>
      <c r="R102" s="115">
        <v>0</v>
      </c>
      <c r="S102" s="94">
        <v>0</v>
      </c>
      <c r="T102" s="94">
        <v>0</v>
      </c>
      <c r="U102" s="49">
        <v>0</v>
      </c>
    </row>
    <row r="103" spans="1:37" ht="16.5" x14ac:dyDescent="0.25">
      <c r="A103" s="46" t="s">
        <v>13</v>
      </c>
      <c r="B103" s="114">
        <f t="shared" si="6"/>
        <v>0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27"/>
      <c r="J103" s="27"/>
      <c r="K103" s="27"/>
      <c r="L103" s="27"/>
      <c r="M103" s="27"/>
      <c r="N103" s="27"/>
      <c r="O103" s="27"/>
      <c r="P103" s="27"/>
      <c r="Q103" s="46" t="s">
        <v>13</v>
      </c>
      <c r="R103" s="115">
        <v>0</v>
      </c>
      <c r="S103" s="94">
        <v>0</v>
      </c>
      <c r="T103" s="94">
        <v>0</v>
      </c>
      <c r="U103" s="49">
        <v>0</v>
      </c>
    </row>
    <row r="104" spans="1:37" ht="16.5" x14ac:dyDescent="0.25">
      <c r="A104" s="46" t="s">
        <v>14</v>
      </c>
      <c r="B104" s="114">
        <f t="shared" si="6"/>
        <v>0</v>
      </c>
      <c r="C104" s="112">
        <v>0</v>
      </c>
      <c r="D104" s="112">
        <v>0</v>
      </c>
      <c r="E104" s="112">
        <v>0</v>
      </c>
      <c r="F104" s="112">
        <v>0</v>
      </c>
      <c r="G104" s="112">
        <v>0</v>
      </c>
      <c r="H104" s="112">
        <v>0</v>
      </c>
      <c r="I104" s="27"/>
      <c r="J104" s="27"/>
      <c r="K104" s="27"/>
      <c r="L104" s="27"/>
      <c r="M104" s="27"/>
      <c r="N104" s="27"/>
      <c r="O104" s="27"/>
      <c r="P104" s="27"/>
      <c r="Q104" s="46" t="s">
        <v>14</v>
      </c>
      <c r="R104" s="115">
        <v>0</v>
      </c>
      <c r="S104" s="94">
        <v>0</v>
      </c>
      <c r="T104" s="94">
        <v>0</v>
      </c>
      <c r="U104" s="49">
        <v>0</v>
      </c>
    </row>
    <row r="105" spans="1:37" ht="16.5" x14ac:dyDescent="0.25">
      <c r="A105" s="46" t="s">
        <v>15</v>
      </c>
      <c r="B105" s="114">
        <f t="shared" si="6"/>
        <v>0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27"/>
      <c r="J105" s="27"/>
      <c r="K105" s="27"/>
      <c r="L105" s="27"/>
      <c r="M105" s="27"/>
      <c r="N105" s="27"/>
      <c r="O105" s="27"/>
      <c r="P105" s="27"/>
      <c r="Q105" s="46" t="s">
        <v>15</v>
      </c>
      <c r="R105" s="115">
        <v>0</v>
      </c>
      <c r="S105" s="94">
        <v>0</v>
      </c>
      <c r="T105" s="94">
        <v>0</v>
      </c>
      <c r="U105" s="49">
        <v>0</v>
      </c>
    </row>
    <row r="106" spans="1:37" ht="16.5" x14ac:dyDescent="0.25">
      <c r="A106" s="46" t="s">
        <v>16</v>
      </c>
      <c r="B106" s="114">
        <f t="shared" si="6"/>
        <v>0</v>
      </c>
      <c r="C106" s="112">
        <v>0</v>
      </c>
      <c r="D106" s="112">
        <v>0</v>
      </c>
      <c r="E106" s="112">
        <v>0</v>
      </c>
      <c r="F106" s="112">
        <v>0</v>
      </c>
      <c r="G106" s="112">
        <v>0</v>
      </c>
      <c r="H106" s="112">
        <v>0</v>
      </c>
      <c r="I106" s="27"/>
      <c r="J106" s="27"/>
      <c r="K106" s="27"/>
      <c r="L106" s="27"/>
      <c r="M106" s="27"/>
      <c r="N106" s="27"/>
      <c r="O106" s="27"/>
      <c r="P106" s="27"/>
      <c r="Q106" s="46" t="s">
        <v>16</v>
      </c>
      <c r="R106" s="115">
        <v>0</v>
      </c>
      <c r="S106" s="94">
        <v>0</v>
      </c>
      <c r="T106" s="94">
        <v>0</v>
      </c>
      <c r="U106" s="49">
        <v>0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6.5" x14ac:dyDescent="0.25">
      <c r="A107" s="50" t="s">
        <v>17</v>
      </c>
      <c r="B107" s="116">
        <f t="shared" si="6"/>
        <v>0</v>
      </c>
      <c r="C107" s="112">
        <v>0</v>
      </c>
      <c r="D107" s="112">
        <v>0</v>
      </c>
      <c r="E107" s="112">
        <v>0</v>
      </c>
      <c r="F107" s="112">
        <v>0</v>
      </c>
      <c r="G107" s="112">
        <v>0</v>
      </c>
      <c r="H107" s="112">
        <v>0</v>
      </c>
      <c r="I107" s="27"/>
      <c r="J107" s="27"/>
      <c r="K107" s="27"/>
      <c r="L107" s="27"/>
      <c r="M107" s="27"/>
      <c r="N107" s="27"/>
      <c r="O107" s="27"/>
      <c r="P107" s="27"/>
      <c r="Q107" s="50" t="s">
        <v>17</v>
      </c>
      <c r="R107" s="117">
        <v>0</v>
      </c>
      <c r="S107" s="95">
        <v>0</v>
      </c>
      <c r="T107" s="95">
        <v>0</v>
      </c>
      <c r="U107" s="53">
        <v>0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118" t="s">
        <v>2</v>
      </c>
      <c r="B108" s="119">
        <f>SUM(B96:B107)</f>
        <v>143</v>
      </c>
      <c r="C108" s="119">
        <f>SUM(C96:C107)</f>
        <v>5</v>
      </c>
      <c r="D108" s="119">
        <f>SUM(D96:D107)</f>
        <v>82</v>
      </c>
      <c r="E108" s="119">
        <f t="shared" ref="E108:H108" si="7">SUM(E96:E107)</f>
        <v>11</v>
      </c>
      <c r="F108" s="119">
        <f t="shared" si="7"/>
        <v>30</v>
      </c>
      <c r="G108" s="119">
        <f t="shared" si="7"/>
        <v>0</v>
      </c>
      <c r="H108" s="120">
        <f t="shared" si="7"/>
        <v>15</v>
      </c>
      <c r="I108" s="27"/>
      <c r="J108" s="27"/>
      <c r="K108" s="27"/>
      <c r="L108" s="27"/>
      <c r="M108" s="27"/>
      <c r="N108" s="27"/>
      <c r="O108" s="27"/>
      <c r="P108" s="27"/>
      <c r="Q108" s="121" t="s">
        <v>2</v>
      </c>
      <c r="R108" s="122">
        <f>SUM(S108:U108)</f>
        <v>143</v>
      </c>
      <c r="S108" s="122">
        <f>SUM(S96:S107)</f>
        <v>51</v>
      </c>
      <c r="T108" s="122">
        <f>SUM(T96:T107)</f>
        <v>89</v>
      </c>
      <c r="U108" s="123">
        <f>SUM(U96:U107)</f>
        <v>3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124" t="s">
        <v>19</v>
      </c>
      <c r="B109" s="125">
        <f>+B108/$B$108</f>
        <v>1</v>
      </c>
      <c r="C109" s="125">
        <f>+C108/$B$108</f>
        <v>3.4965034965034968E-2</v>
      </c>
      <c r="D109" s="125">
        <f>+D108/$B$108</f>
        <v>0.57342657342657344</v>
      </c>
      <c r="E109" s="125">
        <f t="shared" ref="E109:H109" si="8">+E108/$B$108</f>
        <v>7.6923076923076927E-2</v>
      </c>
      <c r="F109" s="125">
        <f t="shared" si="8"/>
        <v>0.20979020979020979</v>
      </c>
      <c r="G109" s="125">
        <f t="shared" si="8"/>
        <v>0</v>
      </c>
      <c r="H109" s="125">
        <f t="shared" si="8"/>
        <v>0.1048951048951049</v>
      </c>
      <c r="I109" s="27"/>
      <c r="J109" s="27"/>
      <c r="K109" s="27"/>
      <c r="L109" s="27"/>
      <c r="M109" s="27"/>
      <c r="N109" s="27"/>
      <c r="O109" s="27"/>
      <c r="P109" s="27"/>
      <c r="Q109" s="104" t="s">
        <v>19</v>
      </c>
      <c r="R109" s="105">
        <f>SUM(S109:U109)</f>
        <v>1</v>
      </c>
      <c r="S109" s="105">
        <f>+S108/R108</f>
        <v>0.35664335664335667</v>
      </c>
      <c r="T109" s="105">
        <f>+T108/R108</f>
        <v>0.6223776223776224</v>
      </c>
      <c r="U109" s="105">
        <f>+U108/R108</f>
        <v>2.097902097902098E-2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285" t="s">
        <v>101</v>
      </c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7"/>
      <c r="T110" s="27"/>
      <c r="U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265" t="s">
        <v>102</v>
      </c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7"/>
      <c r="T111" s="27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86" t="s">
        <v>103</v>
      </c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7"/>
      <c r="T112" s="27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4.4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0.9" customHeight="1" x14ac:dyDescent="0.25">
      <c r="A115" s="287" t="s">
        <v>104</v>
      </c>
      <c r="B115" s="287"/>
      <c r="C115" s="287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0.9" customHeight="1" x14ac:dyDescent="0.25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1" customFormat="1" ht="9.6" customHeight="1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R117" s="126"/>
      <c r="S117" s="126"/>
      <c r="T117" s="126"/>
      <c r="U117" s="126"/>
      <c r="V117" s="126"/>
    </row>
    <row r="118" spans="1:37" s="1" customFormat="1" ht="18" customHeight="1" x14ac:dyDescent="0.25">
      <c r="A118" s="266" t="s">
        <v>105</v>
      </c>
      <c r="B118" s="266"/>
      <c r="C118" s="266"/>
      <c r="D118" s="266"/>
      <c r="E118" s="266"/>
      <c r="F118" s="266"/>
      <c r="G118" s="266"/>
      <c r="H118" s="266"/>
      <c r="I118" s="266"/>
      <c r="J118" s="266"/>
      <c r="K118" s="127"/>
    </row>
    <row r="119" spans="1:37" s="1" customFormat="1" ht="18" customHeight="1" x14ac:dyDescent="0.25">
      <c r="A119" s="289" t="s">
        <v>106</v>
      </c>
      <c r="B119" s="289"/>
      <c r="C119" s="289"/>
      <c r="D119" s="289"/>
      <c r="E119" s="289"/>
      <c r="F119" s="289"/>
      <c r="G119" s="289"/>
      <c r="H119" s="289"/>
      <c r="I119" s="289"/>
      <c r="J119" s="289"/>
      <c r="K119" s="127"/>
    </row>
    <row r="120" spans="1:37" s="1" customFormat="1" ht="5.45" customHeight="1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</row>
    <row r="121" spans="1:37" s="1" customFormat="1" ht="18" customHeight="1" x14ac:dyDescent="0.25">
      <c r="A121" s="259" t="s">
        <v>107</v>
      </c>
      <c r="B121" s="259"/>
      <c r="C121" s="259"/>
      <c r="D121" s="259"/>
      <c r="E121" s="259"/>
      <c r="F121" s="259" t="s">
        <v>108</v>
      </c>
      <c r="G121" s="259" t="s">
        <v>109</v>
      </c>
      <c r="H121" s="259" t="s">
        <v>110</v>
      </c>
      <c r="I121" s="259" t="s">
        <v>111</v>
      </c>
      <c r="J121" s="259" t="s">
        <v>112</v>
      </c>
      <c r="K121" s="259" t="s">
        <v>113</v>
      </c>
    </row>
    <row r="122" spans="1:37" s="1" customFormat="1" ht="18" customHeight="1" x14ac:dyDescent="0.25">
      <c r="A122" s="259"/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</row>
    <row r="123" spans="1:37" s="1" customFormat="1" ht="18" customHeight="1" x14ac:dyDescent="0.25">
      <c r="A123" s="259"/>
      <c r="B123" s="259"/>
      <c r="C123" s="259"/>
      <c r="D123" s="259"/>
      <c r="E123" s="259"/>
      <c r="F123" s="259"/>
      <c r="G123" s="259"/>
      <c r="H123" s="259"/>
      <c r="I123" s="259"/>
      <c r="J123" s="259"/>
      <c r="K123" s="259"/>
    </row>
    <row r="124" spans="1:37" s="1" customFormat="1" ht="18" customHeight="1" x14ac:dyDescent="0.25">
      <c r="A124" s="292" t="s">
        <v>114</v>
      </c>
      <c r="B124" s="293"/>
      <c r="C124" s="293"/>
      <c r="D124" s="293"/>
      <c r="E124" s="293"/>
      <c r="F124" s="111">
        <f>SUM(G124:K124)</f>
        <v>143</v>
      </c>
      <c r="G124" s="112">
        <v>15</v>
      </c>
      <c r="H124" s="112">
        <v>56</v>
      </c>
      <c r="I124" s="112">
        <v>34</v>
      </c>
      <c r="J124" s="112">
        <v>38</v>
      </c>
      <c r="K124" s="128">
        <v>0</v>
      </c>
    </row>
    <row r="125" spans="1:37" s="1" customFormat="1" ht="18" customHeight="1" x14ac:dyDescent="0.25">
      <c r="A125" s="291" t="s">
        <v>115</v>
      </c>
      <c r="B125" s="294"/>
      <c r="C125" s="294"/>
      <c r="D125" s="294"/>
      <c r="E125" s="294"/>
      <c r="F125" s="114">
        <f>SUM(G125:K125)</f>
        <v>75</v>
      </c>
      <c r="G125" s="129">
        <v>12</v>
      </c>
      <c r="H125" s="129">
        <v>47</v>
      </c>
      <c r="I125" s="129">
        <v>5</v>
      </c>
      <c r="J125" s="129">
        <v>11</v>
      </c>
      <c r="K125" s="130">
        <v>0</v>
      </c>
    </row>
    <row r="126" spans="1:37" s="1" customFormat="1" ht="18" customHeight="1" x14ac:dyDescent="0.25">
      <c r="A126" s="291" t="s">
        <v>116</v>
      </c>
      <c r="B126" s="294"/>
      <c r="C126" s="294"/>
      <c r="D126" s="294"/>
      <c r="E126" s="294"/>
      <c r="F126" s="114">
        <f t="shared" ref="F126:F142" si="9">SUM(G126:K126)</f>
        <v>84</v>
      </c>
      <c r="G126" s="129">
        <v>6</v>
      </c>
      <c r="H126" s="129">
        <v>74</v>
      </c>
      <c r="I126" s="129">
        <v>0</v>
      </c>
      <c r="J126" s="129">
        <v>4</v>
      </c>
      <c r="K126" s="130">
        <v>0</v>
      </c>
    </row>
    <row r="127" spans="1:37" s="1" customFormat="1" ht="18" customHeight="1" x14ac:dyDescent="0.25">
      <c r="A127" s="291" t="s">
        <v>117</v>
      </c>
      <c r="B127" s="294"/>
      <c r="C127" s="294"/>
      <c r="D127" s="294"/>
      <c r="E127" s="294"/>
      <c r="F127" s="114">
        <f t="shared" si="9"/>
        <v>75</v>
      </c>
      <c r="G127" s="129">
        <v>11</v>
      </c>
      <c r="H127" s="129">
        <v>7</v>
      </c>
      <c r="I127" s="129">
        <v>54</v>
      </c>
      <c r="J127" s="129">
        <v>3</v>
      </c>
      <c r="K127" s="130">
        <v>0</v>
      </c>
    </row>
    <row r="128" spans="1:37" s="1" customFormat="1" ht="18" customHeight="1" x14ac:dyDescent="0.25">
      <c r="A128" s="291" t="s">
        <v>118</v>
      </c>
      <c r="B128" s="294"/>
      <c r="C128" s="294"/>
      <c r="D128" s="294"/>
      <c r="E128" s="294"/>
      <c r="F128" s="114">
        <f t="shared" si="9"/>
        <v>34</v>
      </c>
      <c r="G128" s="129">
        <v>5</v>
      </c>
      <c r="H128" s="129">
        <v>13</v>
      </c>
      <c r="I128" s="129">
        <v>10</v>
      </c>
      <c r="J128" s="129">
        <v>6</v>
      </c>
      <c r="K128" s="130">
        <v>0</v>
      </c>
    </row>
    <row r="129" spans="1:22" s="1" customFormat="1" ht="18" customHeight="1" x14ac:dyDescent="0.25">
      <c r="A129" s="291" t="s">
        <v>119</v>
      </c>
      <c r="B129" s="294"/>
      <c r="C129" s="294"/>
      <c r="D129" s="294"/>
      <c r="E129" s="294"/>
      <c r="F129" s="114">
        <f t="shared" si="9"/>
        <v>77</v>
      </c>
      <c r="G129" s="129">
        <v>8</v>
      </c>
      <c r="H129" s="129">
        <v>22</v>
      </c>
      <c r="I129" s="129">
        <v>25</v>
      </c>
      <c r="J129" s="129">
        <v>22</v>
      </c>
      <c r="K129" s="130">
        <v>0</v>
      </c>
    </row>
    <row r="130" spans="1:22" s="1" customFormat="1" ht="18" customHeight="1" x14ac:dyDescent="0.25">
      <c r="A130" s="290" t="s">
        <v>120</v>
      </c>
      <c r="B130" s="290"/>
      <c r="C130" s="290"/>
      <c r="D130" s="290"/>
      <c r="E130" s="291"/>
      <c r="F130" s="114">
        <f t="shared" si="9"/>
        <v>33</v>
      </c>
      <c r="G130" s="129">
        <v>6</v>
      </c>
      <c r="H130" s="129">
        <v>11</v>
      </c>
      <c r="I130" s="129">
        <v>12</v>
      </c>
      <c r="J130" s="129">
        <v>4</v>
      </c>
      <c r="K130" s="130">
        <v>0</v>
      </c>
    </row>
    <row r="131" spans="1:22" s="1" customFormat="1" ht="18" customHeight="1" x14ac:dyDescent="0.25">
      <c r="A131" s="295" t="s">
        <v>121</v>
      </c>
      <c r="B131" s="295"/>
      <c r="C131" s="295"/>
      <c r="D131" s="295"/>
      <c r="E131" s="296"/>
      <c r="F131" s="114">
        <f t="shared" si="9"/>
        <v>18</v>
      </c>
      <c r="G131" s="129">
        <v>0</v>
      </c>
      <c r="H131" s="129">
        <v>18</v>
      </c>
      <c r="I131" s="129">
        <v>0</v>
      </c>
      <c r="J131" s="129">
        <v>0</v>
      </c>
      <c r="K131" s="130">
        <v>0</v>
      </c>
    </row>
    <row r="132" spans="1:22" s="1" customFormat="1" ht="18" customHeight="1" x14ac:dyDescent="0.25">
      <c r="A132" s="290" t="s">
        <v>122</v>
      </c>
      <c r="B132" s="290"/>
      <c r="C132" s="290"/>
      <c r="D132" s="290"/>
      <c r="E132" s="291"/>
      <c r="F132" s="114">
        <f>SUM(G132:K132)</f>
        <v>24</v>
      </c>
      <c r="G132" s="129">
        <v>3</v>
      </c>
      <c r="H132" s="129">
        <v>3</v>
      </c>
      <c r="I132" s="129">
        <v>9</v>
      </c>
      <c r="J132" s="129">
        <v>9</v>
      </c>
      <c r="K132" s="130">
        <v>0</v>
      </c>
    </row>
    <row r="133" spans="1:22" s="1" customFormat="1" ht="28.15" customHeight="1" x14ac:dyDescent="0.25">
      <c r="A133" s="295" t="s">
        <v>123</v>
      </c>
      <c r="B133" s="295"/>
      <c r="C133" s="295"/>
      <c r="D133" s="295"/>
      <c r="E133" s="296"/>
      <c r="F133" s="114">
        <f t="shared" si="9"/>
        <v>8</v>
      </c>
      <c r="G133" s="129">
        <v>0</v>
      </c>
      <c r="H133" s="129">
        <v>2</v>
      </c>
      <c r="I133" s="129">
        <v>4</v>
      </c>
      <c r="J133" s="129">
        <v>2</v>
      </c>
      <c r="K133" s="130">
        <v>0</v>
      </c>
    </row>
    <row r="134" spans="1:22" s="1" customFormat="1" ht="18" customHeight="1" x14ac:dyDescent="0.25">
      <c r="A134" s="290" t="s">
        <v>124</v>
      </c>
      <c r="B134" s="290"/>
      <c r="C134" s="290"/>
      <c r="D134" s="290"/>
      <c r="E134" s="291"/>
      <c r="F134" s="114">
        <f t="shared" si="9"/>
        <v>4</v>
      </c>
      <c r="G134" s="129">
        <v>1</v>
      </c>
      <c r="H134" s="129">
        <v>2</v>
      </c>
      <c r="I134" s="129">
        <v>0</v>
      </c>
      <c r="J134" s="129">
        <v>1</v>
      </c>
      <c r="K134" s="130">
        <v>0</v>
      </c>
    </row>
    <row r="135" spans="1:22" s="1" customFormat="1" ht="28.15" customHeight="1" x14ac:dyDescent="0.25">
      <c r="A135" s="295" t="s">
        <v>125</v>
      </c>
      <c r="B135" s="295"/>
      <c r="C135" s="295"/>
      <c r="D135" s="295"/>
      <c r="E135" s="296"/>
      <c r="F135" s="114">
        <f t="shared" si="9"/>
        <v>0</v>
      </c>
      <c r="G135" s="129">
        <v>0</v>
      </c>
      <c r="H135" s="129">
        <v>0</v>
      </c>
      <c r="I135" s="129">
        <v>0</v>
      </c>
      <c r="J135" s="129">
        <v>0</v>
      </c>
      <c r="K135" s="130">
        <v>0</v>
      </c>
    </row>
    <row r="136" spans="1:22" s="1" customFormat="1" ht="18" customHeight="1" x14ac:dyDescent="0.25">
      <c r="A136" s="290" t="s">
        <v>126</v>
      </c>
      <c r="B136" s="290"/>
      <c r="C136" s="290"/>
      <c r="D136" s="290"/>
      <c r="E136" s="291"/>
      <c r="F136" s="114">
        <f t="shared" si="9"/>
        <v>0</v>
      </c>
      <c r="G136" s="129">
        <v>0</v>
      </c>
      <c r="H136" s="129">
        <v>0</v>
      </c>
      <c r="I136" s="129">
        <v>0</v>
      </c>
      <c r="J136" s="129">
        <v>0</v>
      </c>
      <c r="K136" s="130">
        <v>0</v>
      </c>
    </row>
    <row r="137" spans="1:22" s="1" customFormat="1" ht="18" customHeight="1" x14ac:dyDescent="0.25">
      <c r="A137" s="290" t="s">
        <v>127</v>
      </c>
      <c r="B137" s="290"/>
      <c r="C137" s="290"/>
      <c r="D137" s="290"/>
      <c r="E137" s="291"/>
      <c r="F137" s="114">
        <f t="shared" si="9"/>
        <v>13</v>
      </c>
      <c r="G137" s="129">
        <v>2</v>
      </c>
      <c r="H137" s="129">
        <v>7</v>
      </c>
      <c r="I137" s="129">
        <v>1</v>
      </c>
      <c r="J137" s="129">
        <v>3</v>
      </c>
      <c r="K137" s="130">
        <v>0</v>
      </c>
    </row>
    <row r="138" spans="1:22" s="1" customFormat="1" ht="18" customHeight="1" x14ac:dyDescent="0.25">
      <c r="A138" s="290" t="s">
        <v>128</v>
      </c>
      <c r="B138" s="290"/>
      <c r="C138" s="290"/>
      <c r="D138" s="290"/>
      <c r="E138" s="291"/>
      <c r="F138" s="114">
        <f t="shared" si="9"/>
        <v>38</v>
      </c>
      <c r="G138" s="129">
        <v>1</v>
      </c>
      <c r="H138" s="129">
        <v>27</v>
      </c>
      <c r="I138" s="129">
        <v>5</v>
      </c>
      <c r="J138" s="129">
        <v>5</v>
      </c>
      <c r="K138" s="130">
        <v>0</v>
      </c>
      <c r="R138" s="126"/>
    </row>
    <row r="139" spans="1:22" s="1" customFormat="1" ht="18" customHeight="1" x14ac:dyDescent="0.25">
      <c r="A139" s="290" t="s">
        <v>129</v>
      </c>
      <c r="B139" s="290"/>
      <c r="C139" s="290"/>
      <c r="D139" s="290"/>
      <c r="E139" s="291"/>
      <c r="F139" s="114">
        <f t="shared" si="9"/>
        <v>0</v>
      </c>
      <c r="G139" s="129">
        <v>0</v>
      </c>
      <c r="H139" s="129">
        <v>0</v>
      </c>
      <c r="I139" s="129">
        <v>0</v>
      </c>
      <c r="J139" s="129">
        <v>0</v>
      </c>
      <c r="K139" s="130">
        <v>0</v>
      </c>
      <c r="R139" s="126"/>
    </row>
    <row r="140" spans="1:22" s="1" customFormat="1" ht="18" customHeight="1" x14ac:dyDescent="0.25">
      <c r="A140" s="295" t="s">
        <v>130</v>
      </c>
      <c r="B140" s="295"/>
      <c r="C140" s="295"/>
      <c r="D140" s="295"/>
      <c r="E140" s="296"/>
      <c r="F140" s="114">
        <f t="shared" si="9"/>
        <v>4</v>
      </c>
      <c r="G140" s="129">
        <v>0</v>
      </c>
      <c r="H140" s="129">
        <v>1</v>
      </c>
      <c r="I140" s="129">
        <v>1</v>
      </c>
      <c r="J140" s="129">
        <v>2</v>
      </c>
      <c r="K140" s="130">
        <v>0</v>
      </c>
      <c r="R140" s="126"/>
      <c r="S140" s="127"/>
      <c r="T140" s="127"/>
      <c r="U140" s="127"/>
      <c r="V140" s="127"/>
    </row>
    <row r="141" spans="1:22" s="1" customFormat="1" ht="18" customHeight="1" x14ac:dyDescent="0.25">
      <c r="A141" s="290" t="s">
        <v>131</v>
      </c>
      <c r="B141" s="290"/>
      <c r="C141" s="290"/>
      <c r="D141" s="290"/>
      <c r="E141" s="291"/>
      <c r="F141" s="114">
        <f t="shared" si="9"/>
        <v>11</v>
      </c>
      <c r="G141" s="129">
        <v>1</v>
      </c>
      <c r="H141" s="129">
        <v>7</v>
      </c>
      <c r="I141" s="129">
        <v>3</v>
      </c>
      <c r="J141" s="129">
        <v>0</v>
      </c>
      <c r="K141" s="130">
        <v>0</v>
      </c>
      <c r="R141" s="126"/>
      <c r="S141" s="127"/>
      <c r="T141" s="127"/>
      <c r="U141" s="127"/>
      <c r="V141" s="127"/>
    </row>
    <row r="142" spans="1:22" s="1" customFormat="1" ht="18" customHeight="1" x14ac:dyDescent="0.25">
      <c r="A142" s="297" t="s">
        <v>132</v>
      </c>
      <c r="B142" s="297"/>
      <c r="C142" s="297"/>
      <c r="D142" s="297"/>
      <c r="E142" s="298"/>
      <c r="F142" s="116">
        <f t="shared" si="9"/>
        <v>110</v>
      </c>
      <c r="G142" s="131">
        <v>11</v>
      </c>
      <c r="H142" s="131">
        <v>45</v>
      </c>
      <c r="I142" s="131">
        <v>44</v>
      </c>
      <c r="J142" s="131">
        <v>10</v>
      </c>
      <c r="K142" s="132">
        <v>0</v>
      </c>
      <c r="R142" s="126"/>
      <c r="S142" s="127"/>
      <c r="T142" s="127"/>
      <c r="U142" s="127"/>
      <c r="V142" s="127"/>
    </row>
    <row r="143" spans="1:22" s="1" customFormat="1" ht="18" customHeight="1" x14ac:dyDescent="0.25">
      <c r="A143" s="299" t="s">
        <v>2</v>
      </c>
      <c r="B143" s="299"/>
      <c r="C143" s="299"/>
      <c r="D143" s="299"/>
      <c r="E143" s="300"/>
      <c r="F143" s="133">
        <f>SUM(F124:F142)</f>
        <v>751</v>
      </c>
      <c r="G143" s="133">
        <f t="shared" ref="G143:K143" si="10">SUM(G124:G142)</f>
        <v>82</v>
      </c>
      <c r="H143" s="133">
        <f t="shared" si="10"/>
        <v>342</v>
      </c>
      <c r="I143" s="133">
        <f t="shared" si="10"/>
        <v>207</v>
      </c>
      <c r="J143" s="133">
        <f t="shared" si="10"/>
        <v>120</v>
      </c>
      <c r="K143" s="133">
        <f t="shared" si="10"/>
        <v>0</v>
      </c>
      <c r="R143" s="126"/>
      <c r="S143" s="127"/>
      <c r="T143" s="127"/>
      <c r="U143" s="127"/>
      <c r="V143" s="127"/>
    </row>
    <row r="144" spans="1:22" s="1" customFormat="1" ht="18" customHeight="1" x14ac:dyDescent="0.25">
      <c r="A144" s="301" t="s">
        <v>19</v>
      </c>
      <c r="B144" s="301"/>
      <c r="C144" s="301"/>
      <c r="D144" s="301"/>
      <c r="E144" s="302"/>
      <c r="F144" s="134">
        <f>+F143/F143</f>
        <v>1</v>
      </c>
      <c r="G144" s="135">
        <f>+G143/$F$143</f>
        <v>0.10918774966711052</v>
      </c>
      <c r="H144" s="135">
        <f>+H143/$F$143</f>
        <v>0.45539280958721706</v>
      </c>
      <c r="I144" s="135">
        <f>+I143/$F$143</f>
        <v>0.27563249001331558</v>
      </c>
      <c r="J144" s="135">
        <f>+J143/$F$143</f>
        <v>0.15978695073235685</v>
      </c>
      <c r="K144" s="135">
        <f>+K143/$F$143</f>
        <v>0</v>
      </c>
      <c r="R144" s="126"/>
      <c r="S144" s="127"/>
      <c r="T144" s="127"/>
      <c r="U144" s="127"/>
      <c r="V144" s="127"/>
    </row>
    <row r="145" spans="1:22" s="1" customFormat="1" ht="18" customHeight="1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R145" s="126"/>
      <c r="S145" s="127"/>
      <c r="T145" s="127"/>
      <c r="U145" s="127"/>
      <c r="V145" s="127"/>
    </row>
    <row r="146" spans="1:22" s="1" customFormat="1" ht="18" customHeight="1" x14ac:dyDescent="0.25">
      <c r="B146" s="266" t="s">
        <v>133</v>
      </c>
      <c r="C146" s="266"/>
      <c r="D146" s="266"/>
      <c r="E146" s="266"/>
      <c r="F146" s="266"/>
      <c r="G146" s="266"/>
      <c r="H146" s="126"/>
      <c r="I146" s="126"/>
      <c r="J146" s="126"/>
      <c r="K146" s="126"/>
      <c r="L146" s="126"/>
      <c r="M146" s="126"/>
      <c r="R146" s="126"/>
      <c r="S146" s="127"/>
      <c r="T146" s="127"/>
      <c r="U146" s="127"/>
      <c r="V146" s="127"/>
    </row>
    <row r="147" spans="1:22" s="1" customFormat="1" ht="18" customHeight="1" x14ac:dyDescent="0.25">
      <c r="A147" s="289" t="s">
        <v>134</v>
      </c>
      <c r="B147" s="289"/>
      <c r="C147" s="289"/>
      <c r="D147" s="289"/>
      <c r="E147" s="289"/>
      <c r="F147" s="289"/>
      <c r="G147" s="289"/>
      <c r="H147" s="126"/>
      <c r="I147" s="126"/>
      <c r="J147" s="126"/>
      <c r="K147" s="126"/>
      <c r="L147" s="126"/>
      <c r="M147" s="126"/>
      <c r="N147" s="126"/>
      <c r="O147" s="126"/>
      <c r="R147" s="126"/>
      <c r="S147" s="136"/>
      <c r="T147" s="136"/>
      <c r="U147" s="136"/>
      <c r="V147" s="136"/>
    </row>
    <row r="148" spans="1:22" s="1" customFormat="1" ht="6.6" customHeight="1" x14ac:dyDescent="0.25">
      <c r="C148" s="137" t="s">
        <v>109</v>
      </c>
      <c r="D148" s="137" t="s">
        <v>110</v>
      </c>
      <c r="E148" s="137" t="s">
        <v>111</v>
      </c>
      <c r="F148" s="137" t="s">
        <v>112</v>
      </c>
      <c r="G148" s="137" t="s">
        <v>113</v>
      </c>
      <c r="H148" s="126"/>
      <c r="I148" s="126"/>
      <c r="J148" s="126"/>
      <c r="K148" s="126"/>
      <c r="L148" s="126"/>
      <c r="M148" s="126"/>
      <c r="N148" s="126"/>
      <c r="O148" s="126"/>
      <c r="R148" s="126"/>
      <c r="S148" s="136"/>
      <c r="T148" s="136"/>
      <c r="U148" s="136"/>
      <c r="V148" s="136"/>
    </row>
    <row r="149" spans="1:22" s="1" customFormat="1" ht="4.1500000000000004" customHeight="1" x14ac:dyDescent="0.25">
      <c r="A149" s="306" t="s">
        <v>0</v>
      </c>
      <c r="B149" s="260" t="s">
        <v>108</v>
      </c>
      <c r="C149" s="260" t="s">
        <v>109</v>
      </c>
      <c r="D149" s="260" t="s">
        <v>110</v>
      </c>
      <c r="E149" s="260" t="s">
        <v>111</v>
      </c>
      <c r="F149" s="260" t="s">
        <v>112</v>
      </c>
      <c r="G149" s="303" t="s">
        <v>113</v>
      </c>
      <c r="H149" s="126"/>
      <c r="I149" s="126"/>
      <c r="J149" s="126"/>
      <c r="K149" s="126"/>
      <c r="L149" s="126"/>
      <c r="M149" s="126"/>
      <c r="N149" s="126"/>
      <c r="O149" s="126"/>
      <c r="R149" s="126"/>
      <c r="S149" s="136"/>
      <c r="T149" s="136"/>
      <c r="U149" s="136"/>
      <c r="V149" s="136"/>
    </row>
    <row r="150" spans="1:22" s="1" customFormat="1" ht="18" customHeight="1" x14ac:dyDescent="0.25">
      <c r="A150" s="306"/>
      <c r="B150" s="260"/>
      <c r="C150" s="260"/>
      <c r="D150" s="260"/>
      <c r="E150" s="260"/>
      <c r="F150" s="260"/>
      <c r="G150" s="303"/>
      <c r="H150" s="126"/>
      <c r="I150" s="126"/>
      <c r="J150" s="126"/>
      <c r="K150" s="126"/>
      <c r="L150" s="126"/>
      <c r="M150" s="126"/>
      <c r="N150" s="126"/>
      <c r="O150" s="126"/>
      <c r="R150" s="126"/>
      <c r="S150" s="136"/>
      <c r="T150" s="136"/>
      <c r="U150" s="136"/>
      <c r="V150" s="136"/>
    </row>
    <row r="151" spans="1:22" s="1" customFormat="1" ht="18" customHeight="1" x14ac:dyDescent="0.25">
      <c r="A151" s="306"/>
      <c r="B151" s="260"/>
      <c r="C151" s="260"/>
      <c r="D151" s="260"/>
      <c r="E151" s="260"/>
      <c r="F151" s="260"/>
      <c r="G151" s="303"/>
      <c r="H151" s="126"/>
      <c r="I151" s="126"/>
      <c r="J151" s="126"/>
      <c r="K151" s="126"/>
      <c r="L151" s="126"/>
      <c r="M151" s="126"/>
      <c r="N151" s="126"/>
      <c r="O151" s="126"/>
      <c r="R151" s="126"/>
      <c r="S151" s="136"/>
      <c r="T151" s="136"/>
      <c r="U151" s="136"/>
      <c r="V151" s="136"/>
    </row>
    <row r="152" spans="1:22" s="1" customFormat="1" ht="18" customHeight="1" x14ac:dyDescent="0.25">
      <c r="A152" s="138" t="s">
        <v>6</v>
      </c>
      <c r="B152" s="139">
        <f>SUM(C152:G152)</f>
        <v>751</v>
      </c>
      <c r="C152" s="140">
        <v>82</v>
      </c>
      <c r="D152" s="140">
        <v>342</v>
      </c>
      <c r="E152" s="140">
        <v>207</v>
      </c>
      <c r="F152" s="140">
        <v>120</v>
      </c>
      <c r="G152" s="141">
        <v>0</v>
      </c>
      <c r="H152" s="126"/>
      <c r="I152" s="126"/>
      <c r="J152" s="126"/>
      <c r="K152" s="126"/>
      <c r="L152" s="126"/>
      <c r="M152" s="126"/>
      <c r="N152" s="126"/>
      <c r="O152" s="126"/>
      <c r="R152" s="126"/>
      <c r="S152" s="136"/>
      <c r="T152" s="136"/>
      <c r="U152" s="136"/>
      <c r="V152" s="136"/>
    </row>
    <row r="153" spans="1:22" s="1" customFormat="1" ht="18" customHeight="1" x14ac:dyDescent="0.25">
      <c r="A153" s="142" t="s">
        <v>7</v>
      </c>
      <c r="B153" s="143">
        <f>SUM(C153:G153)</f>
        <v>0</v>
      </c>
      <c r="C153" s="144">
        <v>0</v>
      </c>
      <c r="D153" s="144">
        <v>0</v>
      </c>
      <c r="E153" s="144">
        <v>0</v>
      </c>
      <c r="F153" s="144">
        <v>0</v>
      </c>
      <c r="G153" s="145">
        <v>0</v>
      </c>
      <c r="H153" s="126"/>
      <c r="I153" s="126"/>
      <c r="J153" s="126"/>
      <c r="K153" s="126"/>
      <c r="L153" s="126"/>
      <c r="M153" s="126"/>
      <c r="N153" s="126"/>
      <c r="O153" s="126"/>
      <c r="R153" s="126"/>
      <c r="S153" s="136"/>
      <c r="T153" s="136"/>
      <c r="U153" s="136"/>
      <c r="V153" s="136"/>
    </row>
    <row r="154" spans="1:22" s="1" customFormat="1" ht="18" customHeight="1" x14ac:dyDescent="0.25">
      <c r="A154" s="142" t="s">
        <v>8</v>
      </c>
      <c r="B154" s="143">
        <f t="shared" ref="B154:B163" si="11">SUM(C154:G154)</f>
        <v>0</v>
      </c>
      <c r="C154" s="144">
        <v>0</v>
      </c>
      <c r="D154" s="144">
        <v>0</v>
      </c>
      <c r="E154" s="144">
        <v>0</v>
      </c>
      <c r="F154" s="144">
        <v>0</v>
      </c>
      <c r="G154" s="145">
        <v>0</v>
      </c>
      <c r="H154" s="126"/>
      <c r="I154" s="126"/>
      <c r="J154" s="126"/>
      <c r="K154" s="126"/>
      <c r="L154" s="126"/>
      <c r="M154" s="126"/>
      <c r="N154" s="126"/>
      <c r="O154" s="126"/>
      <c r="R154" s="126"/>
      <c r="S154" s="136"/>
      <c r="T154" s="136"/>
      <c r="U154" s="136"/>
      <c r="V154" s="136"/>
    </row>
    <row r="155" spans="1:22" s="1" customFormat="1" ht="18" customHeight="1" x14ac:dyDescent="0.25">
      <c r="A155" s="142" t="s">
        <v>9</v>
      </c>
      <c r="B155" s="143">
        <f t="shared" si="11"/>
        <v>0</v>
      </c>
      <c r="C155" s="144">
        <v>0</v>
      </c>
      <c r="D155" s="144">
        <v>0</v>
      </c>
      <c r="E155" s="144">
        <v>0</v>
      </c>
      <c r="F155" s="144">
        <v>0</v>
      </c>
      <c r="G155" s="145">
        <v>0</v>
      </c>
      <c r="H155" s="126"/>
      <c r="I155" s="126"/>
      <c r="J155" s="126"/>
      <c r="K155" s="126"/>
      <c r="L155" s="126"/>
      <c r="M155" s="126"/>
      <c r="N155" s="126"/>
      <c r="O155" s="126"/>
      <c r="R155" s="126"/>
      <c r="S155" s="136"/>
      <c r="T155" s="136"/>
      <c r="U155" s="136"/>
      <c r="V155" s="136"/>
    </row>
    <row r="156" spans="1:22" s="1" customFormat="1" ht="18" customHeight="1" x14ac:dyDescent="0.25">
      <c r="A156" s="142" t="s">
        <v>10</v>
      </c>
      <c r="B156" s="143">
        <f t="shared" si="11"/>
        <v>0</v>
      </c>
      <c r="C156" s="144">
        <v>0</v>
      </c>
      <c r="D156" s="144">
        <v>0</v>
      </c>
      <c r="E156" s="144">
        <v>0</v>
      </c>
      <c r="F156" s="144">
        <v>0</v>
      </c>
      <c r="G156" s="145">
        <v>0</v>
      </c>
      <c r="H156" s="126"/>
      <c r="I156" s="126"/>
      <c r="J156" s="126"/>
      <c r="K156" s="126"/>
      <c r="L156" s="126"/>
      <c r="M156" s="126"/>
      <c r="N156" s="126"/>
      <c r="O156" s="126"/>
      <c r="R156" s="126"/>
      <c r="S156" s="136"/>
      <c r="T156" s="136"/>
      <c r="U156" s="136"/>
      <c r="V156" s="136"/>
    </row>
    <row r="157" spans="1:22" s="1" customFormat="1" ht="18" customHeight="1" x14ac:dyDescent="0.25">
      <c r="A157" s="142" t="s">
        <v>11</v>
      </c>
      <c r="B157" s="143">
        <f t="shared" si="11"/>
        <v>0</v>
      </c>
      <c r="C157" s="144">
        <v>0</v>
      </c>
      <c r="D157" s="144">
        <v>0</v>
      </c>
      <c r="E157" s="144">
        <v>0</v>
      </c>
      <c r="F157" s="144">
        <v>0</v>
      </c>
      <c r="G157" s="145">
        <v>0</v>
      </c>
      <c r="R157" s="126"/>
      <c r="S157" s="136"/>
      <c r="T157" s="136"/>
      <c r="U157" s="136"/>
      <c r="V157" s="136"/>
    </row>
    <row r="158" spans="1:22" s="1" customFormat="1" ht="18" customHeight="1" x14ac:dyDescent="0.25">
      <c r="A158" s="142" t="s">
        <v>12</v>
      </c>
      <c r="B158" s="143">
        <f t="shared" si="11"/>
        <v>0</v>
      </c>
      <c r="C158" s="144">
        <v>0</v>
      </c>
      <c r="D158" s="144">
        <v>0</v>
      </c>
      <c r="E158" s="144">
        <v>0</v>
      </c>
      <c r="F158" s="144">
        <v>0</v>
      </c>
      <c r="G158" s="145">
        <v>0</v>
      </c>
      <c r="R158" s="126"/>
      <c r="S158" s="136"/>
      <c r="T158" s="136"/>
      <c r="U158" s="136"/>
      <c r="V158" s="136"/>
    </row>
    <row r="159" spans="1:22" s="1" customFormat="1" ht="18" customHeight="1" x14ac:dyDescent="0.25">
      <c r="A159" s="142" t="s">
        <v>13</v>
      </c>
      <c r="B159" s="143">
        <f t="shared" si="11"/>
        <v>0</v>
      </c>
      <c r="C159" s="144">
        <v>0</v>
      </c>
      <c r="D159" s="144">
        <v>0</v>
      </c>
      <c r="E159" s="144">
        <v>0</v>
      </c>
      <c r="F159" s="144">
        <v>0</v>
      </c>
      <c r="G159" s="145">
        <v>0</v>
      </c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36"/>
      <c r="T159" s="136"/>
      <c r="U159" s="136"/>
      <c r="V159" s="136"/>
    </row>
    <row r="160" spans="1:22" s="1" customFormat="1" ht="18" customHeight="1" x14ac:dyDescent="0.25">
      <c r="A160" s="142" t="s">
        <v>18</v>
      </c>
      <c r="B160" s="143">
        <f t="shared" si="11"/>
        <v>0</v>
      </c>
      <c r="C160" s="144">
        <v>0</v>
      </c>
      <c r="D160" s="144">
        <v>0</v>
      </c>
      <c r="E160" s="144">
        <v>0</v>
      </c>
      <c r="F160" s="144">
        <v>0</v>
      </c>
      <c r="G160" s="145">
        <v>0</v>
      </c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</row>
    <row r="161" spans="1:38" s="1" customFormat="1" ht="18" customHeight="1" x14ac:dyDescent="0.25">
      <c r="A161" s="142" t="s">
        <v>15</v>
      </c>
      <c r="B161" s="143">
        <f t="shared" si="11"/>
        <v>0</v>
      </c>
      <c r="C161" s="144">
        <v>0</v>
      </c>
      <c r="D161" s="144">
        <v>0</v>
      </c>
      <c r="E161" s="144">
        <v>0</v>
      </c>
      <c r="F161" s="144">
        <v>0</v>
      </c>
      <c r="G161" s="145">
        <v>0</v>
      </c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</row>
    <row r="162" spans="1:38" s="1" customFormat="1" ht="18" customHeight="1" x14ac:dyDescent="0.25">
      <c r="A162" s="142" t="s">
        <v>16</v>
      </c>
      <c r="B162" s="143">
        <f t="shared" si="11"/>
        <v>0</v>
      </c>
      <c r="C162" s="144">
        <v>0</v>
      </c>
      <c r="D162" s="144">
        <v>0</v>
      </c>
      <c r="E162" s="144">
        <v>0</v>
      </c>
      <c r="F162" s="144">
        <v>0</v>
      </c>
      <c r="G162" s="145">
        <v>0</v>
      </c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</row>
    <row r="163" spans="1:38" s="1" customFormat="1" ht="18" customHeight="1" x14ac:dyDescent="0.25">
      <c r="A163" s="146" t="s">
        <v>17</v>
      </c>
      <c r="B163" s="147">
        <f t="shared" si="11"/>
        <v>0</v>
      </c>
      <c r="C163" s="148">
        <v>0</v>
      </c>
      <c r="D163" s="148">
        <v>0</v>
      </c>
      <c r="E163" s="148">
        <v>0</v>
      </c>
      <c r="F163" s="148">
        <v>0</v>
      </c>
      <c r="G163" s="149">
        <v>0</v>
      </c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</row>
    <row r="164" spans="1:38" s="1" customFormat="1" ht="18" customHeight="1" x14ac:dyDescent="0.25">
      <c r="A164" s="118" t="s">
        <v>2</v>
      </c>
      <c r="B164" s="119">
        <f>SUM(B152:B163)</f>
        <v>751</v>
      </c>
      <c r="C164" s="119">
        <f>SUM(C152:C163)</f>
        <v>82</v>
      </c>
      <c r="D164" s="119">
        <f t="shared" ref="D164:F164" si="12">SUM(D152:D163)</f>
        <v>342</v>
      </c>
      <c r="E164" s="119">
        <f t="shared" si="12"/>
        <v>207</v>
      </c>
      <c r="F164" s="119">
        <f t="shared" si="12"/>
        <v>120</v>
      </c>
      <c r="G164" s="120">
        <f>SUM(G152:G163)</f>
        <v>0</v>
      </c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</row>
    <row r="165" spans="1:38" s="1" customFormat="1" ht="18" customHeight="1" x14ac:dyDescent="0.25">
      <c r="A165" s="124" t="s">
        <v>19</v>
      </c>
      <c r="B165" s="125">
        <f>+B164/B164</f>
        <v>1</v>
      </c>
      <c r="C165" s="125">
        <f>+C164/$B$164</f>
        <v>0.10918774966711052</v>
      </c>
      <c r="D165" s="125">
        <f>+D164/$B$164</f>
        <v>0.45539280958721706</v>
      </c>
      <c r="E165" s="125">
        <f>+E164/$B$164</f>
        <v>0.27563249001331558</v>
      </c>
      <c r="F165" s="125">
        <f>+F164/$B$164</f>
        <v>0.15978695073235685</v>
      </c>
      <c r="G165" s="125">
        <f>+G164/$B$164</f>
        <v>0</v>
      </c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</row>
    <row r="166" spans="1:38" s="1" customFormat="1" ht="10.15" customHeight="1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</row>
    <row r="167" spans="1:38" s="1" customFormat="1" ht="10.15" customHeight="1" x14ac:dyDescent="0.25">
      <c r="A167" s="150"/>
      <c r="B167" s="150"/>
      <c r="C167" s="150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</row>
    <row r="168" spans="1:38" x14ac:dyDescent="0.25">
      <c r="A168" s="150"/>
      <c r="B168" s="150"/>
      <c r="C168" s="150"/>
      <c r="D168" s="266" t="s">
        <v>135</v>
      </c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  <c r="S168" s="151"/>
      <c r="T168" s="150"/>
      <c r="U168" s="152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9.899999999999999" customHeight="1" x14ac:dyDescent="0.25">
      <c r="A169" s="150"/>
      <c r="B169" s="150"/>
      <c r="C169" s="150"/>
      <c r="D169" s="304" t="s">
        <v>136</v>
      </c>
      <c r="E169" s="304"/>
      <c r="F169" s="304"/>
      <c r="G169" s="304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  <c r="S169" s="150"/>
      <c r="T169" s="150"/>
      <c r="U169" s="152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28.15" customHeight="1" x14ac:dyDescent="0.25">
      <c r="A170" s="150"/>
      <c r="B170" s="150"/>
      <c r="C170" s="150"/>
      <c r="D170" s="153" t="s">
        <v>0</v>
      </c>
      <c r="E170" s="154" t="s">
        <v>6</v>
      </c>
      <c r="F170" s="154" t="s">
        <v>7</v>
      </c>
      <c r="G170" s="154" t="s">
        <v>8</v>
      </c>
      <c r="H170" s="154" t="s">
        <v>9</v>
      </c>
      <c r="I170" s="154" t="s">
        <v>10</v>
      </c>
      <c r="J170" s="154" t="s">
        <v>11</v>
      </c>
      <c r="K170" s="154" t="s">
        <v>12</v>
      </c>
      <c r="L170" s="154" t="s">
        <v>13</v>
      </c>
      <c r="M170" s="154" t="s">
        <v>14</v>
      </c>
      <c r="N170" s="154" t="s">
        <v>15</v>
      </c>
      <c r="O170" s="154" t="s">
        <v>16</v>
      </c>
      <c r="P170" s="154" t="s">
        <v>17</v>
      </c>
      <c r="Q170" s="155" t="s">
        <v>2</v>
      </c>
      <c r="R170" s="156" t="s">
        <v>19</v>
      </c>
      <c r="S170" s="27"/>
      <c r="T170" s="27"/>
      <c r="U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28.15" customHeight="1" x14ac:dyDescent="0.25">
      <c r="A171" s="150"/>
      <c r="B171" s="150"/>
      <c r="C171" s="150"/>
      <c r="D171" s="157" t="s">
        <v>36</v>
      </c>
      <c r="E171" s="158">
        <v>123</v>
      </c>
      <c r="F171" s="158">
        <v>0</v>
      </c>
      <c r="G171" s="158">
        <v>0</v>
      </c>
      <c r="H171" s="158">
        <v>0</v>
      </c>
      <c r="I171" s="158">
        <v>0</v>
      </c>
      <c r="J171" s="158">
        <v>0</v>
      </c>
      <c r="K171" s="158">
        <v>0</v>
      </c>
      <c r="L171" s="158">
        <v>0</v>
      </c>
      <c r="M171" s="158">
        <v>0</v>
      </c>
      <c r="N171" s="158">
        <v>0</v>
      </c>
      <c r="O171" s="158">
        <v>0</v>
      </c>
      <c r="P171" s="158">
        <v>0</v>
      </c>
      <c r="Q171" s="159">
        <f>SUM(E171:P171)</f>
        <v>123</v>
      </c>
      <c r="R171" s="160">
        <f>+Q171/$B$45</f>
        <v>0.8601398601398601</v>
      </c>
      <c r="S171" s="161"/>
      <c r="T171" s="161"/>
      <c r="U171" s="161"/>
      <c r="V171" s="16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50"/>
      <c r="B172" s="150"/>
      <c r="C172" s="150"/>
      <c r="D172" s="157" t="s">
        <v>137</v>
      </c>
      <c r="E172" s="158">
        <v>113</v>
      </c>
      <c r="F172" s="158">
        <v>0</v>
      </c>
      <c r="G172" s="158">
        <v>0</v>
      </c>
      <c r="H172" s="158">
        <v>0</v>
      </c>
      <c r="I172" s="158">
        <v>0</v>
      </c>
      <c r="J172" s="158">
        <v>0</v>
      </c>
      <c r="K172" s="158">
        <v>0</v>
      </c>
      <c r="L172" s="158">
        <v>0</v>
      </c>
      <c r="M172" s="158">
        <v>0</v>
      </c>
      <c r="N172" s="158">
        <v>0</v>
      </c>
      <c r="O172" s="158">
        <v>0</v>
      </c>
      <c r="P172" s="158">
        <v>0</v>
      </c>
      <c r="Q172" s="159">
        <f>SUM(E172:P172)</f>
        <v>113</v>
      </c>
      <c r="R172" s="160">
        <f>+Q172/$B$45</f>
        <v>0.79020979020979021</v>
      </c>
      <c r="S172" s="162"/>
      <c r="T172" s="162"/>
      <c r="U172" s="162"/>
      <c r="V172" s="162"/>
    </row>
    <row r="173" spans="1:38" ht="19.5" x14ac:dyDescent="0.25">
      <c r="A173" s="150"/>
      <c r="B173" s="150"/>
      <c r="C173" s="150"/>
      <c r="D173" s="126"/>
      <c r="E173" s="126"/>
      <c r="F173" s="126"/>
      <c r="G173" s="126"/>
      <c r="H173" s="126"/>
      <c r="I173" s="126"/>
      <c r="J173" s="1"/>
      <c r="K173" s="1"/>
      <c r="L173" s="3"/>
      <c r="M173" s="126"/>
      <c r="N173" s="126"/>
      <c r="O173" s="126"/>
      <c r="P173" s="126"/>
      <c r="Q173" s="126"/>
      <c r="R173" s="126"/>
      <c r="S173" s="163"/>
      <c r="T173" s="163"/>
      <c r="U173" s="163"/>
      <c r="V173" s="163"/>
    </row>
    <row r="174" spans="1:38" ht="19.5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"/>
      <c r="K174" s="1"/>
      <c r="L174" s="3"/>
      <c r="M174" s="126"/>
      <c r="N174" s="126"/>
      <c r="O174" s="126"/>
      <c r="P174" s="126"/>
      <c r="Q174" s="126"/>
      <c r="R174" s="126"/>
      <c r="S174" s="163"/>
      <c r="T174" s="163"/>
      <c r="U174" s="163"/>
      <c r="V174" s="163"/>
    </row>
    <row r="175" spans="1:38" ht="19.5" x14ac:dyDescent="0.25">
      <c r="P175" s="126"/>
      <c r="Q175" s="126"/>
      <c r="R175" s="126"/>
      <c r="S175" s="163"/>
      <c r="T175" s="163"/>
      <c r="U175" s="163"/>
      <c r="V175" s="163"/>
    </row>
    <row r="176" spans="1:38" ht="19.5" x14ac:dyDescent="0.25">
      <c r="P176" s="126"/>
      <c r="Q176" s="126"/>
      <c r="R176" s="126"/>
      <c r="S176" s="163"/>
      <c r="T176" s="163"/>
      <c r="U176" s="163"/>
      <c r="V176" s="163"/>
    </row>
    <row r="177" spans="1:25" ht="19.5" x14ac:dyDescent="0.25">
      <c r="P177" s="126"/>
      <c r="Q177" s="126"/>
      <c r="R177" s="126"/>
      <c r="S177" s="163"/>
      <c r="T177" s="163"/>
      <c r="U177" s="163"/>
      <c r="V177" s="163"/>
    </row>
    <row r="178" spans="1:25" ht="19.5" x14ac:dyDescent="0.25">
      <c r="P178" s="126"/>
      <c r="Q178" s="126"/>
      <c r="R178" s="126"/>
      <c r="S178" s="163"/>
      <c r="T178" s="163"/>
      <c r="U178" s="163"/>
      <c r="V178" s="163"/>
    </row>
    <row r="179" spans="1:25" ht="19.5" x14ac:dyDescent="0.25">
      <c r="P179" s="126"/>
      <c r="Q179" s="126"/>
      <c r="R179" s="126"/>
      <c r="S179" s="163"/>
      <c r="T179" s="163"/>
      <c r="U179" s="163"/>
      <c r="V179" s="163"/>
    </row>
    <row r="180" spans="1:25" ht="19.5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"/>
      <c r="K180" s="1"/>
      <c r="L180" s="3"/>
      <c r="M180" s="126"/>
      <c r="N180" s="126"/>
      <c r="O180" s="126"/>
      <c r="P180" s="126"/>
      <c r="Q180" s="126"/>
      <c r="R180" s="126"/>
      <c r="S180" s="163"/>
      <c r="T180" s="163"/>
      <c r="U180" s="163"/>
      <c r="V180" s="163"/>
    </row>
    <row r="181" spans="1:25" ht="19.5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64"/>
      <c r="K181" s="164"/>
      <c r="L181" s="164"/>
      <c r="M181" s="126"/>
      <c r="N181" s="126"/>
      <c r="O181" s="126"/>
      <c r="P181" s="126"/>
      <c r="Q181" s="126"/>
      <c r="R181" s="126"/>
      <c r="S181" s="165"/>
      <c r="T181" s="165"/>
      <c r="U181" s="165"/>
      <c r="V181" s="165"/>
    </row>
    <row r="182" spans="1:25" ht="19.5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3"/>
      <c r="K182" s="3"/>
      <c r="L182" s="166"/>
      <c r="M182" s="126"/>
      <c r="N182" s="126"/>
      <c r="O182" s="126"/>
      <c r="P182" s="126"/>
      <c r="Q182" s="126"/>
      <c r="R182" s="126"/>
      <c r="S182" s="167"/>
      <c r="T182" s="167"/>
      <c r="U182" s="167"/>
      <c r="V182" s="167"/>
    </row>
    <row r="183" spans="1:25" ht="19.5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27"/>
      <c r="K183" s="27"/>
      <c r="L183" s="27"/>
      <c r="M183" s="126"/>
      <c r="N183" s="126"/>
      <c r="O183" s="126"/>
      <c r="P183" s="126"/>
      <c r="Q183" s="126"/>
      <c r="R183" s="126"/>
      <c r="S183" s="27"/>
      <c r="T183" s="27"/>
      <c r="U183" s="1"/>
    </row>
    <row r="184" spans="1:25" ht="19.5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68"/>
      <c r="K184" s="168"/>
      <c r="L184" s="168"/>
      <c r="M184" s="126"/>
      <c r="N184" s="126"/>
      <c r="O184" s="126"/>
      <c r="P184" s="126"/>
      <c r="Q184" s="126"/>
      <c r="R184" s="126"/>
      <c r="S184" s="152"/>
      <c r="T184" s="152"/>
      <c r="U184" s="152"/>
      <c r="V184" s="152"/>
    </row>
    <row r="185" spans="1:25" ht="15" customHeight="1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69"/>
      <c r="K185" s="169"/>
      <c r="L185" s="170"/>
      <c r="M185" s="126"/>
      <c r="N185" s="126"/>
      <c r="O185" s="126"/>
      <c r="P185" s="126"/>
      <c r="Q185" s="126"/>
      <c r="R185" s="126"/>
      <c r="S185" s="27"/>
      <c r="T185" s="27"/>
      <c r="U185" s="1"/>
    </row>
    <row r="186" spans="1:25" ht="15.75" customHeight="1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"/>
      <c r="K186" s="1"/>
      <c r="L186" s="170"/>
      <c r="M186" s="126"/>
      <c r="N186" s="126"/>
      <c r="O186" s="126"/>
      <c r="P186" s="126"/>
      <c r="Q186" s="126"/>
      <c r="R186" s="126"/>
      <c r="S186" s="27"/>
      <c r="T186" s="27"/>
      <c r="U186" s="1"/>
    </row>
    <row r="187" spans="1:25" ht="15" customHeight="1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"/>
      <c r="K187" s="1"/>
      <c r="L187" s="171"/>
      <c r="M187" s="126"/>
      <c r="N187" s="126"/>
      <c r="O187" s="126"/>
      <c r="P187" s="126"/>
      <c r="Q187" s="126"/>
      <c r="R187" s="126"/>
      <c r="S187" s="27"/>
      <c r="T187" s="27"/>
      <c r="U187" s="1"/>
    </row>
    <row r="188" spans="1:25" ht="15" customHeight="1" x14ac:dyDescent="0.25">
      <c r="A188" s="27"/>
      <c r="B188" s="27"/>
      <c r="C188" s="27"/>
      <c r="D188" s="27"/>
      <c r="E188" s="27"/>
      <c r="F188" s="27"/>
      <c r="G188" s="27"/>
      <c r="H188" s="170"/>
      <c r="I188" s="1"/>
      <c r="J188" s="1"/>
      <c r="K188" s="1"/>
      <c r="L188" s="172"/>
      <c r="M188" s="126"/>
      <c r="N188" s="126"/>
      <c r="O188" s="126"/>
      <c r="P188" s="126"/>
      <c r="Q188" s="126"/>
      <c r="R188" s="126"/>
      <c r="S188" s="1"/>
      <c r="T188" s="1"/>
      <c r="U188" s="1"/>
    </row>
    <row r="189" spans="1:25" s="1" customFormat="1" ht="15" customHeight="1" x14ac:dyDescent="0.25">
      <c r="A189" s="27"/>
      <c r="B189" s="27"/>
      <c r="C189" s="27"/>
      <c r="D189" s="27"/>
      <c r="E189" s="27"/>
      <c r="F189" s="27"/>
      <c r="G189" s="27"/>
      <c r="H189" s="305"/>
      <c r="L189" s="27"/>
      <c r="M189" s="126"/>
      <c r="N189" s="126"/>
      <c r="O189" s="126"/>
      <c r="P189" s="126"/>
      <c r="Q189" s="126"/>
      <c r="R189" s="126"/>
      <c r="W189"/>
      <c r="X189"/>
      <c r="Y189"/>
    </row>
    <row r="190" spans="1:25" s="1" customFormat="1" ht="19.5" x14ac:dyDescent="0.25">
      <c r="A190" s="27"/>
      <c r="B190" s="27"/>
      <c r="C190" s="27"/>
      <c r="D190" s="27"/>
      <c r="E190" s="27"/>
      <c r="F190" s="27"/>
      <c r="G190" s="27"/>
      <c r="H190" s="305"/>
      <c r="L190" s="27"/>
      <c r="M190" s="126"/>
      <c r="N190" s="126"/>
      <c r="O190" s="126"/>
      <c r="P190" s="126"/>
      <c r="Q190" s="126"/>
      <c r="R190" s="126"/>
      <c r="W190"/>
      <c r="X190"/>
      <c r="Y190"/>
    </row>
    <row r="191" spans="1:25" s="1" customFormat="1" ht="19.5" x14ac:dyDescent="0.25">
      <c r="A191" s="27"/>
      <c r="B191" s="27"/>
      <c r="C191" s="27"/>
      <c r="D191" s="27"/>
      <c r="E191" s="27"/>
      <c r="F191" s="27"/>
      <c r="G191" s="27"/>
      <c r="H191" s="173"/>
      <c r="L191" s="27"/>
      <c r="M191" s="126"/>
      <c r="N191" s="126"/>
      <c r="O191" s="126"/>
      <c r="P191" s="126"/>
      <c r="Q191" s="126"/>
      <c r="R191" s="126"/>
      <c r="W191"/>
      <c r="X191"/>
      <c r="Y191"/>
    </row>
    <row r="192" spans="1:25" s="1" customFormat="1" ht="19.5" x14ac:dyDescent="0.25">
      <c r="A192" s="27"/>
      <c r="B192" s="27"/>
      <c r="C192" s="27"/>
      <c r="D192" s="27"/>
      <c r="E192" s="27"/>
      <c r="F192" s="27"/>
      <c r="G192" s="27"/>
      <c r="H192" s="173"/>
      <c r="L192" s="27"/>
      <c r="M192" s="126"/>
      <c r="N192" s="126"/>
      <c r="O192" s="126"/>
      <c r="P192" s="126"/>
      <c r="Q192" s="126"/>
      <c r="R192" s="126"/>
      <c r="W192"/>
      <c r="X192"/>
      <c r="Y192"/>
    </row>
    <row r="193" spans="1:25" s="1" customFormat="1" ht="19.5" x14ac:dyDescent="0.25">
      <c r="A193" s="27"/>
      <c r="B193" s="27"/>
      <c r="C193" s="27"/>
      <c r="D193" s="27"/>
      <c r="E193" s="27"/>
      <c r="F193" s="27"/>
      <c r="G193" s="27"/>
      <c r="H193" s="173"/>
      <c r="L193" s="27"/>
      <c r="M193" s="126"/>
      <c r="N193" s="126"/>
      <c r="O193" s="126"/>
      <c r="P193" s="126"/>
      <c r="Q193" s="126"/>
      <c r="R193" s="126"/>
      <c r="W193"/>
      <c r="X193"/>
      <c r="Y193"/>
    </row>
    <row r="194" spans="1:25" s="1" customFormat="1" ht="19.5" x14ac:dyDescent="0.25">
      <c r="A194" s="27"/>
      <c r="B194" s="27"/>
      <c r="C194" s="27"/>
      <c r="D194" s="27"/>
      <c r="E194" s="27"/>
      <c r="F194" s="27"/>
      <c r="G194" s="27"/>
      <c r="H194" s="173"/>
      <c r="L194" s="27"/>
      <c r="M194" s="126"/>
      <c r="N194" s="126"/>
      <c r="O194" s="126"/>
      <c r="P194" s="126"/>
      <c r="Q194" s="126"/>
      <c r="R194" s="126"/>
      <c r="W194"/>
      <c r="X194"/>
      <c r="Y194"/>
    </row>
    <row r="195" spans="1:25" s="1" customFormat="1" ht="19.5" x14ac:dyDescent="0.25">
      <c r="A195" s="27"/>
      <c r="B195" s="27"/>
      <c r="C195" s="27"/>
      <c r="D195" s="27"/>
      <c r="E195" s="27"/>
      <c r="F195" s="27"/>
      <c r="G195" s="27"/>
      <c r="H195" s="173"/>
      <c r="L195" s="27"/>
      <c r="M195" s="126"/>
      <c r="N195" s="126"/>
      <c r="O195" s="126"/>
      <c r="P195" s="126"/>
      <c r="Q195" s="126"/>
      <c r="R195" s="126"/>
      <c r="W195"/>
      <c r="X195"/>
      <c r="Y195"/>
    </row>
    <row r="196" spans="1:25" s="1" customFormat="1" ht="19.5" x14ac:dyDescent="0.25">
      <c r="A196" s="27"/>
      <c r="B196" s="27"/>
      <c r="C196" s="27"/>
      <c r="D196" s="27"/>
      <c r="E196" s="27"/>
      <c r="F196" s="27"/>
      <c r="G196" s="27"/>
      <c r="H196" s="173"/>
      <c r="L196" s="27"/>
      <c r="M196" s="126"/>
      <c r="N196" s="126"/>
      <c r="O196" s="126"/>
      <c r="P196" s="126"/>
      <c r="Q196" s="126"/>
      <c r="R196" s="126"/>
      <c r="W196"/>
      <c r="X196"/>
      <c r="Y196"/>
    </row>
    <row r="197" spans="1:25" s="1" customFormat="1" ht="19.5" x14ac:dyDescent="0.25">
      <c r="A197" s="27"/>
      <c r="B197" s="27"/>
      <c r="C197" s="27"/>
      <c r="D197" s="27"/>
      <c r="E197" s="27"/>
      <c r="F197" s="27"/>
      <c r="G197" s="27"/>
      <c r="H197" s="173"/>
      <c r="L197" s="27"/>
      <c r="M197" s="126"/>
      <c r="N197" s="126"/>
      <c r="O197" s="126"/>
      <c r="P197" s="126"/>
      <c r="Q197" s="126"/>
      <c r="R197" s="126"/>
      <c r="W197"/>
      <c r="X197"/>
      <c r="Y197"/>
    </row>
    <row r="198" spans="1:25" s="1" customFormat="1" ht="19.5" x14ac:dyDescent="0.25">
      <c r="A198" s="27"/>
      <c r="B198" s="27"/>
      <c r="C198" s="27"/>
      <c r="D198" s="27"/>
      <c r="E198" s="27"/>
      <c r="F198" s="27"/>
      <c r="G198" s="27"/>
      <c r="H198" s="173"/>
      <c r="L198" s="27"/>
      <c r="M198" s="126"/>
      <c r="N198" s="126"/>
      <c r="O198" s="126"/>
      <c r="P198" s="126"/>
      <c r="Q198" s="126"/>
      <c r="R198" s="126"/>
      <c r="W198"/>
      <c r="X198"/>
      <c r="Y198"/>
    </row>
    <row r="199" spans="1:25" s="1" customFormat="1" ht="19.5" x14ac:dyDescent="0.25">
      <c r="A199" s="27"/>
      <c r="B199" s="27"/>
      <c r="C199" s="27"/>
      <c r="D199" s="27"/>
      <c r="E199" s="27"/>
      <c r="F199" s="27"/>
      <c r="G199" s="27"/>
      <c r="H199" s="173"/>
      <c r="L199" s="27"/>
      <c r="M199" s="126"/>
      <c r="N199" s="126"/>
      <c r="O199" s="126"/>
      <c r="P199" s="126"/>
      <c r="Q199" s="126"/>
      <c r="R199" s="126"/>
      <c r="W199"/>
      <c r="X199"/>
      <c r="Y199"/>
    </row>
    <row r="200" spans="1:25" s="1" customFormat="1" ht="19.5" x14ac:dyDescent="0.25">
      <c r="A200" s="27"/>
      <c r="B200" s="27"/>
      <c r="C200" s="27"/>
      <c r="D200" s="27"/>
      <c r="E200" s="27"/>
      <c r="F200" s="27"/>
      <c r="G200" s="27"/>
      <c r="H200" s="173"/>
      <c r="L200" s="27"/>
      <c r="M200" s="126"/>
      <c r="N200" s="126"/>
      <c r="O200" s="126"/>
      <c r="P200" s="126"/>
      <c r="Q200" s="126"/>
      <c r="R200" s="126"/>
      <c r="W200"/>
      <c r="X200"/>
      <c r="Y200"/>
    </row>
    <row r="201" spans="1:25" s="1" customFormat="1" ht="19.5" x14ac:dyDescent="0.25">
      <c r="A201" s="27"/>
      <c r="B201" s="27"/>
      <c r="C201" s="27"/>
      <c r="D201" s="27"/>
      <c r="E201" s="27"/>
      <c r="F201" s="27"/>
      <c r="G201" s="27"/>
      <c r="H201" s="173"/>
      <c r="L201" s="27"/>
      <c r="M201" s="126"/>
      <c r="N201" s="126"/>
      <c r="O201" s="126"/>
      <c r="P201" s="126"/>
      <c r="Q201" s="126"/>
      <c r="R201" s="126"/>
      <c r="W201"/>
      <c r="X201"/>
      <c r="Y201"/>
    </row>
    <row r="202" spans="1:25" s="1" customFormat="1" ht="19.5" x14ac:dyDescent="0.25">
      <c r="A202" s="27"/>
      <c r="B202" s="27"/>
      <c r="C202" s="27"/>
      <c r="D202" s="27"/>
      <c r="E202" s="27"/>
      <c r="F202" s="27"/>
      <c r="G202" s="27"/>
      <c r="H202" s="173"/>
      <c r="L202" s="27"/>
      <c r="M202" s="126"/>
      <c r="N202" s="126"/>
      <c r="O202" s="126"/>
      <c r="P202" s="126"/>
      <c r="Q202" s="126"/>
      <c r="R202" s="126"/>
      <c r="W202"/>
      <c r="X202"/>
      <c r="Y202"/>
    </row>
    <row r="203" spans="1:25" s="1" customFormat="1" ht="19.5" x14ac:dyDescent="0.25">
      <c r="A203" s="27"/>
      <c r="B203" s="27"/>
      <c r="C203" s="27"/>
      <c r="D203" s="27"/>
      <c r="E203" s="27"/>
      <c r="F203" s="27"/>
      <c r="G203" s="27"/>
      <c r="H203" s="174"/>
      <c r="L203" s="27"/>
      <c r="M203" s="126"/>
      <c r="N203" s="126"/>
      <c r="O203" s="126"/>
      <c r="P203" s="126"/>
      <c r="Q203" s="126"/>
      <c r="R203" s="126"/>
      <c r="W203"/>
      <c r="X203"/>
      <c r="Y203"/>
    </row>
    <row r="204" spans="1:25" s="1" customFormat="1" ht="19.5" x14ac:dyDescent="0.25">
      <c r="A204" s="27"/>
      <c r="B204" s="27"/>
      <c r="C204" s="27"/>
      <c r="D204" s="27"/>
      <c r="E204" s="27"/>
      <c r="F204" s="27"/>
      <c r="G204" s="27"/>
      <c r="H204" s="175"/>
      <c r="L204" s="27"/>
      <c r="M204" s="126"/>
      <c r="N204" s="126"/>
      <c r="O204" s="126"/>
      <c r="P204" s="126"/>
      <c r="Q204" s="126"/>
      <c r="R204" s="126"/>
      <c r="W204"/>
      <c r="X204"/>
      <c r="Y204"/>
    </row>
    <row r="205" spans="1:25" s="1" customFormat="1" x14ac:dyDescent="0.25">
      <c r="A205" s="27"/>
      <c r="B205" s="27"/>
      <c r="C205" s="27"/>
      <c r="D205" s="27"/>
      <c r="E205" s="27"/>
      <c r="F205" s="27"/>
      <c r="G205" s="27"/>
      <c r="W205"/>
      <c r="X205"/>
      <c r="Y205"/>
    </row>
    <row r="206" spans="1:25" s="1" customFormat="1" x14ac:dyDescent="0.25">
      <c r="A206" s="27"/>
      <c r="B206" s="27"/>
      <c r="C206" s="27"/>
      <c r="D206" s="27"/>
      <c r="E206" s="27"/>
      <c r="F206" s="27"/>
      <c r="G206" s="27"/>
      <c r="U206"/>
      <c r="W206"/>
      <c r="X206"/>
      <c r="Y206"/>
    </row>
    <row r="207" spans="1:25" s="1" customFormat="1" x14ac:dyDescent="0.25">
      <c r="A207" s="27"/>
      <c r="B207" s="27"/>
      <c r="C207" s="27"/>
      <c r="D207" s="27"/>
      <c r="E207" s="27"/>
      <c r="F207" s="27"/>
      <c r="G207" s="27"/>
      <c r="U207"/>
      <c r="W207"/>
      <c r="X207"/>
      <c r="Y207"/>
    </row>
    <row r="208" spans="1:25" s="1" customFormat="1" x14ac:dyDescent="0.25">
      <c r="A208" s="27"/>
      <c r="B208" s="27"/>
      <c r="C208" s="27"/>
      <c r="D208" s="27"/>
      <c r="E208" s="27"/>
      <c r="F208" s="27"/>
      <c r="G208" s="27"/>
      <c r="U208"/>
      <c r="W208"/>
      <c r="X208"/>
      <c r="Y208"/>
    </row>
    <row r="209" spans="1:25" s="1" customFormat="1" x14ac:dyDescent="0.25">
      <c r="A209" s="27"/>
      <c r="B209" s="27"/>
      <c r="C209" s="27"/>
      <c r="D209" s="27"/>
      <c r="E209" s="27"/>
      <c r="F209" s="27"/>
      <c r="G209" s="27"/>
      <c r="U209"/>
      <c r="W209"/>
      <c r="X209"/>
      <c r="Y209"/>
    </row>
    <row r="210" spans="1:25" s="1" customFormat="1" x14ac:dyDescent="0.25">
      <c r="A210" s="27"/>
      <c r="B210" s="27"/>
      <c r="C210" s="27"/>
      <c r="D210" s="27"/>
      <c r="E210" s="27"/>
      <c r="F210" s="27"/>
      <c r="G210" s="27"/>
      <c r="U210"/>
      <c r="W210"/>
      <c r="X210"/>
      <c r="Y210"/>
    </row>
    <row r="211" spans="1:25" s="1" customFormat="1" x14ac:dyDescent="0.25">
      <c r="A211" s="27"/>
      <c r="B211" s="27"/>
      <c r="C211" s="27"/>
      <c r="D211" s="27"/>
      <c r="E211" s="27"/>
      <c r="F211" s="27"/>
      <c r="G211" s="27"/>
      <c r="U211"/>
      <c r="W211"/>
      <c r="X211"/>
      <c r="Y211"/>
    </row>
    <row r="212" spans="1:25" s="1" customFormat="1" x14ac:dyDescent="0.25">
      <c r="A212" s="27"/>
      <c r="B212" s="27"/>
      <c r="C212" s="27"/>
      <c r="D212" s="27"/>
      <c r="E212" s="27"/>
      <c r="F212" s="27"/>
      <c r="G212" s="27"/>
      <c r="U212"/>
      <c r="W212"/>
      <c r="X212"/>
      <c r="Y212"/>
    </row>
    <row r="213" spans="1:25" s="1" customFormat="1" x14ac:dyDescent="0.25">
      <c r="A213" s="27"/>
      <c r="B213" s="27"/>
      <c r="C213" s="27"/>
      <c r="D213" s="27"/>
      <c r="E213" s="27"/>
      <c r="F213" s="27"/>
      <c r="G213" s="27"/>
      <c r="U213"/>
      <c r="W213"/>
      <c r="X213"/>
      <c r="Y213"/>
    </row>
    <row r="214" spans="1:25" s="1" customFormat="1" x14ac:dyDescent="0.25">
      <c r="A214" s="27"/>
      <c r="B214" s="27"/>
      <c r="C214" s="27"/>
      <c r="D214" s="27"/>
      <c r="E214" s="27"/>
      <c r="F214" s="27"/>
      <c r="G214" s="27"/>
      <c r="U214"/>
      <c r="W214"/>
      <c r="X214"/>
      <c r="Y214"/>
    </row>
  </sheetData>
  <mergeCells count="81">
    <mergeCell ref="G149:G151"/>
    <mergeCell ref="D168:R168"/>
    <mergeCell ref="D169:R169"/>
    <mergeCell ref="H189:H190"/>
    <mergeCell ref="A149:A151"/>
    <mergeCell ref="B149:B151"/>
    <mergeCell ref="C149:C151"/>
    <mergeCell ref="D149:D151"/>
    <mergeCell ref="E149:E151"/>
    <mergeCell ref="F149:F151"/>
    <mergeCell ref="A147:G147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B146:G146"/>
    <mergeCell ref="A134:E134"/>
    <mergeCell ref="K121:K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12:R112"/>
    <mergeCell ref="A115:V116"/>
    <mergeCell ref="A118:J118"/>
    <mergeCell ref="A119:J119"/>
    <mergeCell ref="A121:E123"/>
    <mergeCell ref="F121:F123"/>
    <mergeCell ref="G121:G123"/>
    <mergeCell ref="H121:H123"/>
    <mergeCell ref="I121:I123"/>
    <mergeCell ref="J121:J123"/>
    <mergeCell ref="A111:R111"/>
    <mergeCell ref="A91:H91"/>
    <mergeCell ref="Q91:V91"/>
    <mergeCell ref="A92:H92"/>
    <mergeCell ref="Q92:U92"/>
    <mergeCell ref="A93:A95"/>
    <mergeCell ref="B93:B95"/>
    <mergeCell ref="C93:D94"/>
    <mergeCell ref="E93:F94"/>
    <mergeCell ref="G93:H94"/>
    <mergeCell ref="Q93:Q95"/>
    <mergeCell ref="R93:R95"/>
    <mergeCell ref="S93:S95"/>
    <mergeCell ref="T93:T95"/>
    <mergeCell ref="U93:U95"/>
    <mergeCell ref="A110:R110"/>
    <mergeCell ref="A89:V89"/>
    <mergeCell ref="A30:E30"/>
    <mergeCell ref="L30:O30"/>
    <mergeCell ref="A48:N48"/>
    <mergeCell ref="A49:N49"/>
    <mergeCell ref="A51:A52"/>
    <mergeCell ref="B51:B52"/>
    <mergeCell ref="C51:F51"/>
    <mergeCell ref="G51:J51"/>
    <mergeCell ref="K51:N51"/>
    <mergeCell ref="A66:V67"/>
    <mergeCell ref="A70:F70"/>
    <mergeCell ref="L70:V70"/>
    <mergeCell ref="A71:F71"/>
    <mergeCell ref="L71:V71"/>
    <mergeCell ref="A20:V20"/>
    <mergeCell ref="A22:V22"/>
    <mergeCell ref="A24:V24"/>
    <mergeCell ref="A27:V27"/>
    <mergeCell ref="A29:E29"/>
    <mergeCell ref="L29:O29"/>
  </mergeCells>
  <conditionalFormatting sqref="B65">
    <cfRule type="cellIs" dxfId="7" priority="8" operator="notEqual">
      <formula>$M$45</formula>
    </cfRule>
  </conditionalFormatting>
  <conditionalFormatting sqref="B108">
    <cfRule type="expression" dxfId="6" priority="7">
      <formula>$B$108&lt;&gt;$M$45</formula>
    </cfRule>
  </conditionalFormatting>
  <conditionalFormatting sqref="B45">
    <cfRule type="expression" dxfId="5" priority="6">
      <formula>$B$45&lt;&gt;$M$45</formula>
    </cfRule>
  </conditionalFormatting>
  <conditionalFormatting sqref="B85">
    <cfRule type="expression" dxfId="4" priority="5">
      <formula>$B$85&lt;&gt;$M$45</formula>
    </cfRule>
  </conditionalFormatting>
  <conditionalFormatting sqref="R108">
    <cfRule type="expression" dxfId="3" priority="4">
      <formula>$R$108&lt;&gt;$M$45</formula>
    </cfRule>
  </conditionalFormatting>
  <conditionalFormatting sqref="F124">
    <cfRule type="cellIs" dxfId="2" priority="3" operator="notEqual">
      <formula>$M$45</formula>
    </cfRule>
  </conditionalFormatting>
  <conditionalFormatting sqref="F131">
    <cfRule type="expression" dxfId="1" priority="2">
      <formula>$F$131&lt;&gt;$H$131+$K$131</formula>
    </cfRule>
  </conditionalFormatting>
  <conditionalFormatting sqref="B164">
    <cfRule type="expression" dxfId="0" priority="1">
      <formula>$B$164&lt;&gt;$F$143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7" max="21" man="1"/>
    <brk id="113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BD104"/>
  <sheetViews>
    <sheetView tabSelected="1" view="pageBreakPreview" zoomScale="71" zoomScaleNormal="80" zoomScaleSheetLayoutView="71" workbookViewId="0">
      <selection activeCell="E39" sqref="E39"/>
    </sheetView>
  </sheetViews>
  <sheetFormatPr baseColWidth="10" defaultColWidth="11.42578125" defaultRowHeight="16.5" x14ac:dyDescent="0.3"/>
  <cols>
    <col min="1" max="1" width="14.42578125" style="4" customWidth="1"/>
    <col min="2" max="3" width="13.7109375" style="4" customWidth="1"/>
    <col min="4" max="4" width="10.7109375" style="4" customWidth="1"/>
    <col min="5" max="15" width="15.140625" style="4" customWidth="1"/>
    <col min="16" max="16" width="14.28515625" style="4" customWidth="1"/>
    <col min="17" max="18" width="10.7109375" style="4" customWidth="1"/>
    <col min="19" max="19" width="2.85546875" style="4" customWidth="1"/>
    <col min="20" max="20" width="2.42578125" style="4" customWidth="1"/>
    <col min="21" max="21" width="12.5703125" style="4" customWidth="1"/>
    <col min="22" max="23" width="12.140625" style="4" customWidth="1"/>
    <col min="24" max="28" width="10.7109375" style="4" customWidth="1"/>
    <col min="29" max="29" width="13.28515625" style="4" bestFit="1" customWidth="1"/>
    <col min="30" max="32" width="8" style="177" customWidth="1"/>
    <col min="33" max="33" width="28.42578125" style="177" customWidth="1"/>
    <col min="34" max="36" width="8" style="177" customWidth="1"/>
    <col min="37" max="42" width="3.7109375" style="4" customWidth="1"/>
    <col min="43" max="43" width="11.42578125" style="4"/>
    <col min="44" max="55" width="7.140625" style="4" customWidth="1"/>
    <col min="56" max="16384" width="11.42578125" style="4"/>
  </cols>
  <sheetData>
    <row r="5" spans="1:56" s="10" customFormat="1" ht="26.25" customHeight="1" x14ac:dyDescent="0.35">
      <c r="A5" s="7" t="s">
        <v>29</v>
      </c>
      <c r="B5" s="8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176"/>
      <c r="AE5" s="176"/>
      <c r="AF5" s="176"/>
      <c r="AG5" s="176"/>
      <c r="AH5" s="176"/>
      <c r="AI5" s="176"/>
      <c r="AJ5" s="176"/>
    </row>
    <row r="6" spans="1:56" ht="7.5" customHeight="1" x14ac:dyDescent="0.3"/>
    <row r="7" spans="1:56" ht="7.5" customHeight="1" x14ac:dyDescent="0.3">
      <c r="A7" s="307"/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</row>
    <row r="8" spans="1:56" ht="27.75" customHeight="1" x14ac:dyDescent="0.3">
      <c r="A8" s="309" t="s">
        <v>138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</row>
    <row r="9" spans="1:56" ht="23.25" customHeight="1" x14ac:dyDescent="0.3">
      <c r="A9" s="311" t="s">
        <v>139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</row>
    <row r="10" spans="1:56" ht="7.5" customHeight="1" x14ac:dyDescent="0.3">
      <c r="A10" s="178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0"/>
      <c r="O10" s="180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</row>
    <row r="11" spans="1:56" ht="20.25" customHeight="1" x14ac:dyDescent="0.3"/>
    <row r="12" spans="1:56" ht="23.25" customHeight="1" thickBot="1" x14ac:dyDescent="0.35">
      <c r="A12" s="313" t="s">
        <v>140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181"/>
      <c r="S12" s="181"/>
      <c r="T12" s="5"/>
      <c r="U12" s="314" t="s">
        <v>141</v>
      </c>
      <c r="V12" s="314"/>
      <c r="W12" s="314"/>
      <c r="X12" s="314"/>
      <c r="Y12" s="314"/>
      <c r="Z12" s="314"/>
      <c r="AA12" s="314"/>
    </row>
    <row r="13" spans="1:56" ht="12.75" customHeight="1" x14ac:dyDescent="0.3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5"/>
      <c r="S13" s="5"/>
      <c r="T13" s="5"/>
      <c r="U13" s="182"/>
    </row>
    <row r="14" spans="1:56" ht="22.5" customHeight="1" x14ac:dyDescent="0.3">
      <c r="A14" s="315" t="s">
        <v>27</v>
      </c>
      <c r="B14" s="317" t="s">
        <v>142</v>
      </c>
      <c r="C14" s="318"/>
      <c r="D14" s="321" t="s">
        <v>6</v>
      </c>
      <c r="E14" s="321" t="s">
        <v>7</v>
      </c>
      <c r="F14" s="321" t="s">
        <v>8</v>
      </c>
      <c r="G14" s="321" t="s">
        <v>9</v>
      </c>
      <c r="H14" s="321" t="s">
        <v>10</v>
      </c>
      <c r="I14" s="321" t="s">
        <v>11</v>
      </c>
      <c r="J14" s="321" t="s">
        <v>12</v>
      </c>
      <c r="K14" s="321" t="s">
        <v>13</v>
      </c>
      <c r="L14" s="321" t="s">
        <v>18</v>
      </c>
      <c r="M14" s="321" t="s">
        <v>15</v>
      </c>
      <c r="N14" s="321" t="s">
        <v>16</v>
      </c>
      <c r="O14" s="330" t="s">
        <v>17</v>
      </c>
      <c r="P14" s="331" t="s">
        <v>2</v>
      </c>
      <c r="Q14" s="333" t="s">
        <v>3</v>
      </c>
      <c r="S14" s="183"/>
      <c r="T14" s="183"/>
      <c r="U14" s="315" t="s">
        <v>35</v>
      </c>
      <c r="V14" s="321"/>
      <c r="W14" s="321"/>
      <c r="X14" s="321" t="s">
        <v>143</v>
      </c>
      <c r="Y14" s="321"/>
      <c r="Z14" s="321" t="s">
        <v>3</v>
      </c>
      <c r="AA14" s="322"/>
      <c r="AB14" s="183"/>
    </row>
    <row r="15" spans="1:56" ht="23.25" customHeight="1" x14ac:dyDescent="0.3">
      <c r="A15" s="316"/>
      <c r="B15" s="319"/>
      <c r="C15" s="320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4"/>
      <c r="P15" s="332"/>
      <c r="Q15" s="334"/>
      <c r="S15" s="183"/>
      <c r="T15" s="183"/>
      <c r="U15" s="335"/>
      <c r="V15" s="243"/>
      <c r="W15" s="243"/>
      <c r="X15" s="243"/>
      <c r="Y15" s="243"/>
      <c r="Z15" s="243"/>
      <c r="AA15" s="323"/>
      <c r="AB15" s="183"/>
    </row>
    <row r="16" spans="1:56" ht="23.25" customHeight="1" x14ac:dyDescent="0.3">
      <c r="A16" s="184">
        <v>1</v>
      </c>
      <c r="B16" s="324" t="s">
        <v>144</v>
      </c>
      <c r="C16" s="325"/>
      <c r="D16" s="185">
        <v>290</v>
      </c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6"/>
      <c r="P16" s="187">
        <f>SUM(D16:O16)</f>
        <v>290</v>
      </c>
      <c r="Q16" s="188">
        <f t="shared" ref="Q16:Q57" si="0">+P16/$P$58</f>
        <v>0.11466982997232107</v>
      </c>
      <c r="S16" s="189"/>
      <c r="T16" s="190"/>
      <c r="U16" s="191" t="s">
        <v>23</v>
      </c>
      <c r="V16" s="192"/>
      <c r="W16" s="193" t="s">
        <v>145</v>
      </c>
      <c r="X16" s="194">
        <v>5</v>
      </c>
      <c r="Y16" s="195"/>
      <c r="Z16" s="326">
        <f t="shared" ref="Z16:Z23" si="1">+X16/$X$24</f>
        <v>1.9770660340055358E-3</v>
      </c>
      <c r="AA16" s="327"/>
      <c r="AB16" s="196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</row>
    <row r="17" spans="1:55" ht="23.25" customHeight="1" x14ac:dyDescent="0.3">
      <c r="A17" s="184">
        <v>2</v>
      </c>
      <c r="B17" s="324" t="s">
        <v>146</v>
      </c>
      <c r="C17" s="325"/>
      <c r="D17" s="185">
        <v>110</v>
      </c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6"/>
      <c r="P17" s="187">
        <f t="shared" ref="P17:P57" si="2">SUM(D17:O17)</f>
        <v>110</v>
      </c>
      <c r="Q17" s="188">
        <f t="shared" si="0"/>
        <v>4.3495452748121791E-2</v>
      </c>
      <c r="S17" s="189"/>
      <c r="T17" s="190"/>
      <c r="U17" s="191" t="s">
        <v>24</v>
      </c>
      <c r="V17" s="192"/>
      <c r="W17" s="193" t="s">
        <v>147</v>
      </c>
      <c r="X17" s="197">
        <v>37</v>
      </c>
      <c r="Y17" s="198"/>
      <c r="Z17" s="328">
        <f t="shared" si="1"/>
        <v>1.4630288651640965E-2</v>
      </c>
      <c r="AA17" s="329"/>
      <c r="AB17" s="196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ht="23.25" customHeight="1" x14ac:dyDescent="0.3">
      <c r="A18" s="184">
        <v>3</v>
      </c>
      <c r="B18" s="324" t="s">
        <v>148</v>
      </c>
      <c r="C18" s="325"/>
      <c r="D18" s="185">
        <v>44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P18" s="187">
        <f t="shared" si="2"/>
        <v>44</v>
      </c>
      <c r="Q18" s="188">
        <f t="shared" si="0"/>
        <v>1.7398181099248716E-2</v>
      </c>
      <c r="S18" s="189"/>
      <c r="T18" s="190"/>
      <c r="U18" s="191" t="s">
        <v>20</v>
      </c>
      <c r="V18" s="192"/>
      <c r="W18" s="193" t="s">
        <v>149</v>
      </c>
      <c r="X18" s="197">
        <v>15</v>
      </c>
      <c r="Y18" s="198"/>
      <c r="Z18" s="328">
        <f t="shared" si="1"/>
        <v>5.9311981020166073E-3</v>
      </c>
      <c r="AA18" s="329"/>
      <c r="AB18" s="196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ht="23.25" customHeight="1" x14ac:dyDescent="0.3">
      <c r="A19" s="184">
        <v>4</v>
      </c>
      <c r="B19" s="324" t="s">
        <v>150</v>
      </c>
      <c r="C19" s="325"/>
      <c r="D19" s="185">
        <v>51</v>
      </c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/>
      <c r="P19" s="187">
        <f t="shared" si="2"/>
        <v>51</v>
      </c>
      <c r="Q19" s="188">
        <f t="shared" si="0"/>
        <v>2.0166073546856466E-2</v>
      </c>
      <c r="S19" s="189"/>
      <c r="T19" s="190"/>
      <c r="U19" s="191" t="s">
        <v>151</v>
      </c>
      <c r="V19" s="192"/>
      <c r="W19" s="193" t="s">
        <v>152</v>
      </c>
      <c r="X19" s="197">
        <v>16</v>
      </c>
      <c r="Y19" s="198"/>
      <c r="Z19" s="328">
        <f t="shared" si="1"/>
        <v>6.3266113088177147E-3</v>
      </c>
      <c r="AA19" s="329"/>
      <c r="AB19" s="196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ht="23.25" customHeight="1" x14ac:dyDescent="0.3">
      <c r="A20" s="184">
        <v>5</v>
      </c>
      <c r="B20" s="324" t="s">
        <v>153</v>
      </c>
      <c r="C20" s="325"/>
      <c r="D20" s="185">
        <v>9</v>
      </c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6"/>
      <c r="P20" s="187">
        <f t="shared" si="2"/>
        <v>9</v>
      </c>
      <c r="Q20" s="188">
        <f t="shared" si="0"/>
        <v>3.5587188612099642E-3</v>
      </c>
      <c r="S20" s="189"/>
      <c r="T20" s="190"/>
      <c r="U20" s="191" t="s">
        <v>25</v>
      </c>
      <c r="V20" s="192"/>
      <c r="W20" s="193" t="s">
        <v>154</v>
      </c>
      <c r="X20" s="197">
        <v>579</v>
      </c>
      <c r="Y20" s="198"/>
      <c r="Z20" s="328">
        <f t="shared" si="1"/>
        <v>0.22894424673784106</v>
      </c>
      <c r="AA20" s="329"/>
      <c r="AB20" s="196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ht="23.25" customHeight="1" x14ac:dyDescent="0.3">
      <c r="A21" s="184">
        <v>6</v>
      </c>
      <c r="B21" s="324" t="s">
        <v>155</v>
      </c>
      <c r="C21" s="325"/>
      <c r="D21" s="185">
        <v>264</v>
      </c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6"/>
      <c r="P21" s="187">
        <f t="shared" si="2"/>
        <v>264</v>
      </c>
      <c r="Q21" s="188">
        <f t="shared" si="0"/>
        <v>0.10438908659549229</v>
      </c>
      <c r="S21" s="189"/>
      <c r="T21" s="190"/>
      <c r="U21" s="191" t="s">
        <v>26</v>
      </c>
      <c r="V21" s="192"/>
      <c r="W21" s="193" t="s">
        <v>156</v>
      </c>
      <c r="X21" s="197">
        <v>1668</v>
      </c>
      <c r="Y21" s="198"/>
      <c r="Z21" s="328">
        <f t="shared" si="1"/>
        <v>0.65954922894424672</v>
      </c>
      <c r="AA21" s="329"/>
      <c r="AB21" s="196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ht="23.25" customHeight="1" x14ac:dyDescent="0.3">
      <c r="A22" s="184">
        <v>7</v>
      </c>
      <c r="B22" s="324" t="s">
        <v>157</v>
      </c>
      <c r="C22" s="325"/>
      <c r="D22" s="185">
        <v>82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6"/>
      <c r="P22" s="187">
        <f t="shared" si="2"/>
        <v>82</v>
      </c>
      <c r="Q22" s="188">
        <f t="shared" si="0"/>
        <v>3.2423882957690789E-2</v>
      </c>
      <c r="S22" s="189"/>
      <c r="T22" s="190"/>
      <c r="U22" s="191" t="s">
        <v>158</v>
      </c>
      <c r="V22" s="192"/>
      <c r="W22" s="193" t="s">
        <v>159</v>
      </c>
      <c r="X22" s="197">
        <v>175</v>
      </c>
      <c r="Y22" s="198"/>
      <c r="Z22" s="328">
        <f t="shared" si="1"/>
        <v>6.9197311190193747E-2</v>
      </c>
      <c r="AA22" s="329"/>
      <c r="AB22" s="196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ht="23.25" customHeight="1" x14ac:dyDescent="0.3">
      <c r="A23" s="184">
        <v>8</v>
      </c>
      <c r="B23" s="324" t="s">
        <v>160</v>
      </c>
      <c r="C23" s="325"/>
      <c r="D23" s="185">
        <v>33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6"/>
      <c r="P23" s="187">
        <f t="shared" si="2"/>
        <v>33</v>
      </c>
      <c r="Q23" s="188">
        <f t="shared" si="0"/>
        <v>1.3048635824436536E-2</v>
      </c>
      <c r="S23" s="189"/>
      <c r="T23" s="190"/>
      <c r="U23" s="191" t="s">
        <v>39</v>
      </c>
      <c r="V23" s="192"/>
      <c r="W23" s="193"/>
      <c r="X23" s="197">
        <v>34</v>
      </c>
      <c r="Y23" s="198"/>
      <c r="Z23" s="328">
        <f t="shared" si="1"/>
        <v>1.3444049031237644E-2</v>
      </c>
      <c r="AA23" s="329"/>
      <c r="AB23" s="196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ht="23.25" customHeight="1" x14ac:dyDescent="0.3">
      <c r="A24" s="184">
        <v>9</v>
      </c>
      <c r="B24" s="324" t="s">
        <v>161</v>
      </c>
      <c r="C24" s="325"/>
      <c r="D24" s="185">
        <v>47</v>
      </c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6"/>
      <c r="P24" s="187">
        <f t="shared" si="2"/>
        <v>47</v>
      </c>
      <c r="Q24" s="188">
        <f t="shared" si="0"/>
        <v>1.8584420719652037E-2</v>
      </c>
      <c r="S24" s="189"/>
      <c r="T24" s="190"/>
      <c r="U24" s="199" t="s">
        <v>2</v>
      </c>
      <c r="V24" s="200"/>
      <c r="W24" s="201"/>
      <c r="X24" s="202">
        <f>+SUM(X16:X23)</f>
        <v>2529</v>
      </c>
      <c r="Y24" s="202"/>
      <c r="Z24" s="336">
        <v>1</v>
      </c>
      <c r="AA24" s="337"/>
      <c r="AB24" s="196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ht="23.25" customHeight="1" x14ac:dyDescent="0.3">
      <c r="A25" s="184">
        <v>10</v>
      </c>
      <c r="B25" s="324" t="s">
        <v>162</v>
      </c>
      <c r="C25" s="325"/>
      <c r="D25" s="185">
        <v>69</v>
      </c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/>
      <c r="P25" s="187">
        <f t="shared" si="2"/>
        <v>69</v>
      </c>
      <c r="Q25" s="188">
        <f t="shared" si="0"/>
        <v>2.7283511269276393E-2</v>
      </c>
      <c r="S25" s="189"/>
      <c r="T25" s="190"/>
      <c r="AB25" s="196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ht="23.25" customHeight="1" x14ac:dyDescent="0.3">
      <c r="A26" s="184">
        <v>11</v>
      </c>
      <c r="B26" s="324" t="s">
        <v>163</v>
      </c>
      <c r="C26" s="325"/>
      <c r="D26" s="185">
        <v>12</v>
      </c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/>
      <c r="P26" s="187">
        <f t="shared" si="2"/>
        <v>12</v>
      </c>
      <c r="Q26" s="188">
        <f t="shared" si="0"/>
        <v>4.7449584816132862E-3</v>
      </c>
      <c r="S26" s="189"/>
      <c r="T26" s="190"/>
      <c r="AB26" s="196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ht="23.25" customHeight="1" x14ac:dyDescent="0.3">
      <c r="A27" s="184">
        <v>12</v>
      </c>
      <c r="B27" s="324" t="s">
        <v>164</v>
      </c>
      <c r="C27" s="325"/>
      <c r="D27" s="185">
        <v>65</v>
      </c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6"/>
      <c r="P27" s="187">
        <f t="shared" si="2"/>
        <v>65</v>
      </c>
      <c r="Q27" s="188">
        <f t="shared" si="0"/>
        <v>2.5701858442071967E-2</v>
      </c>
      <c r="S27" s="189"/>
      <c r="T27" s="190"/>
      <c r="V27" s="17"/>
      <c r="W27" s="17"/>
      <c r="X27" s="17"/>
      <c r="Y27" s="17"/>
      <c r="Z27" s="17"/>
      <c r="AA27" s="17"/>
      <c r="AB27" s="196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ht="23.25" customHeight="1" x14ac:dyDescent="0.3">
      <c r="A28" s="184">
        <v>13</v>
      </c>
      <c r="B28" s="324" t="s">
        <v>165</v>
      </c>
      <c r="C28" s="325"/>
      <c r="D28" s="185">
        <v>74</v>
      </c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6"/>
      <c r="P28" s="187">
        <f t="shared" si="2"/>
        <v>74</v>
      </c>
      <c r="Q28" s="188">
        <f t="shared" si="0"/>
        <v>2.926057730328193E-2</v>
      </c>
      <c r="S28" s="189"/>
      <c r="T28" s="190"/>
      <c r="V28" s="203"/>
      <c r="W28" s="203"/>
      <c r="X28" s="203"/>
      <c r="Y28" s="203"/>
      <c r="Z28" s="17"/>
      <c r="AA28" s="17"/>
      <c r="AB28" s="196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ht="23.25" customHeight="1" x14ac:dyDescent="0.3">
      <c r="A29" s="184">
        <v>14</v>
      </c>
      <c r="B29" s="324" t="s">
        <v>166</v>
      </c>
      <c r="C29" s="325"/>
      <c r="D29" s="185">
        <v>75</v>
      </c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/>
      <c r="P29" s="187">
        <f t="shared" si="2"/>
        <v>75</v>
      </c>
      <c r="Q29" s="188">
        <f t="shared" si="0"/>
        <v>2.9655990510083038E-2</v>
      </c>
      <c r="S29" s="204"/>
      <c r="T29" s="205"/>
      <c r="U29" s="206"/>
      <c r="V29" s="206"/>
      <c r="W29" s="206"/>
      <c r="X29" s="206"/>
      <c r="Y29" s="206"/>
      <c r="AB29" s="207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ht="23.25" customHeight="1" x14ac:dyDescent="0.3">
      <c r="A30" s="184">
        <v>15</v>
      </c>
      <c r="B30" s="324" t="s">
        <v>167</v>
      </c>
      <c r="C30" s="325"/>
      <c r="D30" s="185">
        <v>92</v>
      </c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6"/>
      <c r="P30" s="187">
        <f t="shared" si="2"/>
        <v>92</v>
      </c>
      <c r="Q30" s="188">
        <f t="shared" si="0"/>
        <v>3.6378015025701857E-2</v>
      </c>
      <c r="S30" s="208"/>
      <c r="T30" s="209"/>
      <c r="U30" s="206"/>
      <c r="V30" s="206"/>
      <c r="W30" s="206"/>
      <c r="X30" s="206"/>
      <c r="Y30" s="206"/>
      <c r="AB30" s="210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ht="23.25" customHeight="1" x14ac:dyDescent="0.3">
      <c r="A31" s="184">
        <v>16</v>
      </c>
      <c r="B31" s="324" t="s">
        <v>168</v>
      </c>
      <c r="C31" s="325"/>
      <c r="D31" s="185">
        <v>9</v>
      </c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6"/>
      <c r="P31" s="187">
        <f t="shared" si="2"/>
        <v>9</v>
      </c>
      <c r="Q31" s="188">
        <f t="shared" si="0"/>
        <v>3.5587188612099642E-3</v>
      </c>
      <c r="S31" s="5"/>
      <c r="T31" s="5"/>
      <c r="AB31" s="5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ht="23.25" customHeight="1" x14ac:dyDescent="0.3">
      <c r="A32" s="184">
        <v>17</v>
      </c>
      <c r="B32" s="324" t="s">
        <v>169</v>
      </c>
      <c r="C32" s="325"/>
      <c r="D32" s="185">
        <v>29</v>
      </c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6"/>
      <c r="P32" s="187">
        <f t="shared" si="2"/>
        <v>29</v>
      </c>
      <c r="Q32" s="188">
        <f t="shared" si="0"/>
        <v>1.1466982997232108E-2</v>
      </c>
      <c r="S32" s="5"/>
      <c r="T32" s="5"/>
      <c r="AB32" s="5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ht="23.25" customHeight="1" x14ac:dyDescent="0.3">
      <c r="A33" s="184">
        <v>18</v>
      </c>
      <c r="B33" s="324" t="s">
        <v>170</v>
      </c>
      <c r="C33" s="325"/>
      <c r="D33" s="185">
        <v>21</v>
      </c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  <c r="P33" s="187">
        <f t="shared" si="2"/>
        <v>21</v>
      </c>
      <c r="Q33" s="188">
        <f t="shared" si="0"/>
        <v>8.3036773428232496E-3</v>
      </c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ht="23.25" customHeight="1" x14ac:dyDescent="0.3">
      <c r="A34" s="184">
        <v>19</v>
      </c>
      <c r="B34" s="324" t="s">
        <v>171</v>
      </c>
      <c r="C34" s="325"/>
      <c r="D34" s="185">
        <v>138</v>
      </c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/>
      <c r="P34" s="187">
        <f t="shared" si="2"/>
        <v>138</v>
      </c>
      <c r="Q34" s="188">
        <f t="shared" si="0"/>
        <v>5.4567022538552785E-2</v>
      </c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ht="23.25" customHeight="1" x14ac:dyDescent="0.3">
      <c r="A35" s="184">
        <v>20</v>
      </c>
      <c r="B35" s="324" t="s">
        <v>172</v>
      </c>
      <c r="C35" s="325"/>
      <c r="D35" s="185">
        <v>47</v>
      </c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/>
      <c r="P35" s="187">
        <f t="shared" si="2"/>
        <v>47</v>
      </c>
      <c r="Q35" s="188">
        <f t="shared" si="0"/>
        <v>1.8584420719652037E-2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ht="23.25" customHeight="1" x14ac:dyDescent="0.3">
      <c r="A36" s="184">
        <v>21</v>
      </c>
      <c r="B36" s="324" t="s">
        <v>173</v>
      </c>
      <c r="C36" s="325"/>
      <c r="D36" s="185">
        <v>0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6"/>
      <c r="P36" s="187">
        <f t="shared" si="2"/>
        <v>0</v>
      </c>
      <c r="Q36" s="188">
        <f t="shared" si="0"/>
        <v>0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ht="23.25" customHeight="1" x14ac:dyDescent="0.3">
      <c r="A37" s="184">
        <v>22</v>
      </c>
      <c r="B37" s="324" t="s">
        <v>174</v>
      </c>
      <c r="C37" s="325"/>
      <c r="D37" s="185">
        <v>49</v>
      </c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6"/>
      <c r="P37" s="187">
        <f t="shared" si="2"/>
        <v>49</v>
      </c>
      <c r="Q37" s="188">
        <f t="shared" si="0"/>
        <v>1.937524713325425E-2</v>
      </c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ht="23.25" customHeight="1" x14ac:dyDescent="0.3">
      <c r="A38" s="184">
        <v>23</v>
      </c>
      <c r="B38" s="324" t="s">
        <v>175</v>
      </c>
      <c r="C38" s="325"/>
      <c r="D38" s="185">
        <v>0</v>
      </c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6"/>
      <c r="P38" s="187">
        <f t="shared" si="2"/>
        <v>0</v>
      </c>
      <c r="Q38" s="188">
        <f t="shared" si="0"/>
        <v>0</v>
      </c>
      <c r="AE38" s="4"/>
      <c r="AF38" s="4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ht="23.25" customHeight="1" x14ac:dyDescent="0.3">
      <c r="A39" s="184">
        <v>24</v>
      </c>
      <c r="B39" s="324" t="s">
        <v>176</v>
      </c>
      <c r="C39" s="325"/>
      <c r="D39" s="185">
        <v>86</v>
      </c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6"/>
      <c r="P39" s="187">
        <f t="shared" si="2"/>
        <v>86</v>
      </c>
      <c r="Q39" s="188">
        <f t="shared" si="0"/>
        <v>3.4005535784895215E-2</v>
      </c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ht="23.25" customHeight="1" x14ac:dyDescent="0.3">
      <c r="A40" s="184">
        <v>25</v>
      </c>
      <c r="B40" s="324" t="s">
        <v>177</v>
      </c>
      <c r="C40" s="325"/>
      <c r="D40" s="185">
        <v>18</v>
      </c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6"/>
      <c r="P40" s="187">
        <f t="shared" si="2"/>
        <v>18</v>
      </c>
      <c r="Q40" s="188">
        <f t="shared" si="0"/>
        <v>7.1174377224199285E-3</v>
      </c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ht="23.25" customHeight="1" x14ac:dyDescent="0.3">
      <c r="A41" s="184">
        <v>26</v>
      </c>
      <c r="B41" s="324" t="s">
        <v>178</v>
      </c>
      <c r="C41" s="325"/>
      <c r="D41" s="185">
        <v>15</v>
      </c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6"/>
      <c r="P41" s="187">
        <f t="shared" si="2"/>
        <v>15</v>
      </c>
      <c r="Q41" s="188">
        <f t="shared" si="0"/>
        <v>5.9311981020166073E-3</v>
      </c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ht="23.25" customHeight="1" x14ac:dyDescent="0.3">
      <c r="A42" s="184">
        <v>27</v>
      </c>
      <c r="B42" s="324" t="s">
        <v>179</v>
      </c>
      <c r="C42" s="325"/>
      <c r="D42" s="185">
        <v>61</v>
      </c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  <c r="P42" s="187">
        <f t="shared" si="2"/>
        <v>61</v>
      </c>
      <c r="Q42" s="188">
        <f t="shared" si="0"/>
        <v>2.4120205614867538E-2</v>
      </c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ht="23.25" customHeight="1" x14ac:dyDescent="0.3">
      <c r="A43" s="184">
        <v>28</v>
      </c>
      <c r="B43" s="324" t="s">
        <v>180</v>
      </c>
      <c r="C43" s="325"/>
      <c r="D43" s="211" t="s">
        <v>22</v>
      </c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  <c r="P43" s="187">
        <f t="shared" si="2"/>
        <v>0</v>
      </c>
      <c r="Q43" s="188">
        <f t="shared" si="0"/>
        <v>0</v>
      </c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ht="23.25" customHeight="1" x14ac:dyDescent="0.3">
      <c r="A44" s="184">
        <v>29</v>
      </c>
      <c r="B44" s="324" t="s">
        <v>181</v>
      </c>
      <c r="C44" s="325"/>
      <c r="D44" s="211" t="s">
        <v>22</v>
      </c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>
        <f t="shared" si="2"/>
        <v>0</v>
      </c>
      <c r="Q44" s="188">
        <f t="shared" si="0"/>
        <v>0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ht="23.25" customHeight="1" x14ac:dyDescent="0.3">
      <c r="A45" s="184">
        <v>30</v>
      </c>
      <c r="B45" s="324" t="s">
        <v>182</v>
      </c>
      <c r="C45" s="325"/>
      <c r="D45" s="211" t="s">
        <v>22</v>
      </c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>
        <f t="shared" si="2"/>
        <v>0</v>
      </c>
      <c r="Q45" s="188">
        <f t="shared" si="0"/>
        <v>0</v>
      </c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ht="23.25" customHeight="1" x14ac:dyDescent="0.3">
      <c r="A46" s="184">
        <v>31</v>
      </c>
      <c r="B46" s="324" t="s">
        <v>183</v>
      </c>
      <c r="C46" s="325"/>
      <c r="D46" s="211" t="s">
        <v>22</v>
      </c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>
        <f t="shared" si="2"/>
        <v>0</v>
      </c>
      <c r="Q46" s="188">
        <f t="shared" si="0"/>
        <v>0</v>
      </c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ht="23.25" customHeight="1" x14ac:dyDescent="0.3">
      <c r="A47" s="184">
        <v>32</v>
      </c>
      <c r="B47" s="324" t="s">
        <v>184</v>
      </c>
      <c r="C47" s="325"/>
      <c r="D47" s="185">
        <v>13</v>
      </c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212">
        <f t="shared" si="2"/>
        <v>13</v>
      </c>
      <c r="Q47" s="188">
        <f t="shared" si="0"/>
        <v>5.1403716884143927E-3</v>
      </c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ht="23.25" customHeight="1" x14ac:dyDescent="0.3">
      <c r="A48" s="184">
        <v>33</v>
      </c>
      <c r="B48" s="324" t="s">
        <v>185</v>
      </c>
      <c r="C48" s="325"/>
      <c r="D48" s="185">
        <v>111</v>
      </c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6"/>
      <c r="P48" s="187">
        <f t="shared" si="2"/>
        <v>111</v>
      </c>
      <c r="Q48" s="188">
        <f t="shared" si="0"/>
        <v>4.3890865954922892E-2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1:55" ht="23.25" customHeight="1" x14ac:dyDescent="0.3">
      <c r="A49" s="184">
        <v>34</v>
      </c>
      <c r="B49" s="324" t="s">
        <v>186</v>
      </c>
      <c r="C49" s="325"/>
      <c r="D49" s="185">
        <v>31</v>
      </c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6"/>
      <c r="P49" s="187">
        <f t="shared" si="2"/>
        <v>31</v>
      </c>
      <c r="Q49" s="188">
        <f t="shared" si="0"/>
        <v>1.2257809410834321E-2</v>
      </c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1:55" ht="23.25" customHeight="1" x14ac:dyDescent="0.3">
      <c r="A50" s="184">
        <v>35</v>
      </c>
      <c r="B50" s="324" t="s">
        <v>187</v>
      </c>
      <c r="C50" s="325"/>
      <c r="D50" s="185">
        <v>24</v>
      </c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6"/>
      <c r="P50" s="187">
        <f t="shared" si="2"/>
        <v>24</v>
      </c>
      <c r="Q50" s="188">
        <f t="shared" si="0"/>
        <v>9.4899169632265724E-3</v>
      </c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1:55" ht="23.25" customHeight="1" x14ac:dyDescent="0.3">
      <c r="A51" s="184">
        <v>36</v>
      </c>
      <c r="B51" s="324" t="s">
        <v>188</v>
      </c>
      <c r="C51" s="325"/>
      <c r="D51" s="185">
        <v>94</v>
      </c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6"/>
      <c r="P51" s="187">
        <f t="shared" si="2"/>
        <v>94</v>
      </c>
      <c r="Q51" s="188">
        <f t="shared" si="0"/>
        <v>3.7168841439304073E-2</v>
      </c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1:55" ht="23.25" customHeight="1" x14ac:dyDescent="0.3">
      <c r="A52" s="184">
        <v>37</v>
      </c>
      <c r="B52" s="324" t="s">
        <v>189</v>
      </c>
      <c r="C52" s="325"/>
      <c r="D52" s="185">
        <v>56</v>
      </c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6"/>
      <c r="P52" s="187">
        <f t="shared" si="2"/>
        <v>56</v>
      </c>
      <c r="Q52" s="188">
        <f t="shared" si="0"/>
        <v>2.2143139580862E-2</v>
      </c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1:55" ht="23.25" customHeight="1" x14ac:dyDescent="0.3">
      <c r="A53" s="184">
        <v>38</v>
      </c>
      <c r="B53" s="324" t="s">
        <v>190</v>
      </c>
      <c r="C53" s="325"/>
      <c r="D53" s="185">
        <v>5</v>
      </c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6"/>
      <c r="P53" s="187">
        <f t="shared" si="2"/>
        <v>5</v>
      </c>
      <c r="Q53" s="188">
        <f t="shared" si="0"/>
        <v>1.9770660340055358E-3</v>
      </c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1:55" ht="21" customHeight="1" x14ac:dyDescent="0.3">
      <c r="A54" s="184">
        <v>39</v>
      </c>
      <c r="B54" s="324" t="s">
        <v>191</v>
      </c>
      <c r="C54" s="325"/>
      <c r="D54" s="185">
        <v>105</v>
      </c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6"/>
      <c r="P54" s="187">
        <f t="shared" si="2"/>
        <v>105</v>
      </c>
      <c r="Q54" s="188">
        <f t="shared" si="0"/>
        <v>4.151838671411625E-2</v>
      </c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1:55" ht="21" customHeight="1" x14ac:dyDescent="0.3">
      <c r="A55" s="184">
        <v>40</v>
      </c>
      <c r="B55" s="324" t="s">
        <v>192</v>
      </c>
      <c r="C55" s="325"/>
      <c r="D55" s="185">
        <v>161</v>
      </c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6"/>
      <c r="P55" s="187">
        <f t="shared" si="2"/>
        <v>161</v>
      </c>
      <c r="Q55" s="188">
        <f t="shared" si="0"/>
        <v>6.3661526294978246E-2</v>
      </c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1:55" ht="21" customHeight="1" x14ac:dyDescent="0.3">
      <c r="A56" s="184">
        <v>41</v>
      </c>
      <c r="B56" s="324" t="s">
        <v>193</v>
      </c>
      <c r="C56" s="325"/>
      <c r="D56" s="185">
        <v>21</v>
      </c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6"/>
      <c r="P56" s="187">
        <f t="shared" si="2"/>
        <v>21</v>
      </c>
      <c r="Q56" s="188">
        <f t="shared" si="0"/>
        <v>8.3036773428232496E-3</v>
      </c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1:55" ht="21" customHeight="1" x14ac:dyDescent="0.3">
      <c r="A57" s="184">
        <v>42</v>
      </c>
      <c r="B57" s="324" t="s">
        <v>194</v>
      </c>
      <c r="C57" s="325"/>
      <c r="D57" s="185">
        <v>118</v>
      </c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6"/>
      <c r="P57" s="187">
        <f t="shared" si="2"/>
        <v>118</v>
      </c>
      <c r="Q57" s="188">
        <f t="shared" si="0"/>
        <v>4.6658758402530642E-2</v>
      </c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1:55" ht="21" customHeight="1" x14ac:dyDescent="0.3">
      <c r="A58" s="338" t="s">
        <v>2</v>
      </c>
      <c r="B58" s="339"/>
      <c r="C58" s="339"/>
      <c r="D58" s="213">
        <f t="shared" ref="D58:O58" si="3">+SUM(D16:D57)</f>
        <v>2529</v>
      </c>
      <c r="E58" s="214">
        <f t="shared" si="3"/>
        <v>0</v>
      </c>
      <c r="F58" s="214">
        <f t="shared" si="3"/>
        <v>0</v>
      </c>
      <c r="G58" s="214">
        <f t="shared" si="3"/>
        <v>0</v>
      </c>
      <c r="H58" s="214">
        <f t="shared" si="3"/>
        <v>0</v>
      </c>
      <c r="I58" s="214">
        <f t="shared" si="3"/>
        <v>0</v>
      </c>
      <c r="J58" s="214">
        <f t="shared" si="3"/>
        <v>0</v>
      </c>
      <c r="K58" s="214">
        <f t="shared" si="3"/>
        <v>0</v>
      </c>
      <c r="L58" s="214">
        <f t="shared" si="3"/>
        <v>0</v>
      </c>
      <c r="M58" s="214">
        <f t="shared" si="3"/>
        <v>0</v>
      </c>
      <c r="N58" s="214">
        <f t="shared" si="3"/>
        <v>0</v>
      </c>
      <c r="O58" s="215">
        <f t="shared" si="3"/>
        <v>0</v>
      </c>
      <c r="P58" s="216">
        <f>+SUM(P16:P57)</f>
        <v>2529</v>
      </c>
      <c r="Q58" s="217">
        <v>1</v>
      </c>
    </row>
    <row r="59" spans="1:55" ht="21" customHeight="1" x14ac:dyDescent="0.3">
      <c r="A59" s="218" t="s">
        <v>195</v>
      </c>
      <c r="B59" s="218"/>
      <c r="C59" s="218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20"/>
    </row>
    <row r="60" spans="1:55" ht="21" customHeight="1" x14ac:dyDescent="0.3">
      <c r="A60" s="218"/>
      <c r="B60" s="218"/>
      <c r="C60" s="218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20"/>
      <c r="AD60" s="4"/>
      <c r="AE60" s="4"/>
      <c r="AF60" s="4"/>
      <c r="AG60" s="4"/>
      <c r="AH60" s="4"/>
      <c r="AI60" s="4"/>
      <c r="AJ60" s="4"/>
    </row>
    <row r="61" spans="1:55" ht="21" customHeight="1" x14ac:dyDescent="0.3">
      <c r="L61" s="12"/>
      <c r="M61" s="12"/>
      <c r="V61" s="12"/>
      <c r="W61" s="12"/>
      <c r="X61" s="12"/>
      <c r="Y61" s="12"/>
      <c r="Z61" s="12"/>
      <c r="AD61" s="4"/>
      <c r="AE61" s="4"/>
      <c r="AF61" s="4"/>
      <c r="AG61" s="4"/>
      <c r="AH61" s="4"/>
      <c r="AI61" s="4"/>
      <c r="AJ61" s="4"/>
    </row>
    <row r="62" spans="1:55" ht="27" customHeight="1" thickBot="1" x14ac:dyDescent="0.35">
      <c r="A62" s="340" t="s">
        <v>196</v>
      </c>
      <c r="B62" s="340"/>
      <c r="C62" s="340"/>
      <c r="D62" s="340"/>
      <c r="E62" s="340"/>
      <c r="F62" s="340"/>
      <c r="G62" s="340"/>
      <c r="H62" s="340"/>
      <c r="U62" s="313" t="s">
        <v>197</v>
      </c>
      <c r="V62" s="313"/>
      <c r="W62" s="313"/>
      <c r="X62" s="313"/>
      <c r="Y62" s="313"/>
      <c r="Z62" s="313"/>
      <c r="AD62" s="4"/>
      <c r="AE62" s="4"/>
      <c r="AF62" s="4"/>
      <c r="AG62" s="4"/>
      <c r="AH62" s="4"/>
      <c r="AI62" s="4"/>
      <c r="AJ62" s="4"/>
    </row>
    <row r="63" spans="1:55" ht="11.25" customHeight="1" thickBot="1" x14ac:dyDescent="0.35">
      <c r="A63" s="182"/>
      <c r="B63" s="182"/>
      <c r="C63" s="182"/>
      <c r="D63" s="182"/>
      <c r="E63" s="182"/>
      <c r="F63" s="182"/>
      <c r="G63" s="182"/>
      <c r="H63" s="182"/>
      <c r="U63" s="313"/>
      <c r="V63" s="313"/>
      <c r="W63" s="313"/>
      <c r="X63" s="313"/>
      <c r="Y63" s="313"/>
      <c r="Z63" s="313"/>
      <c r="AD63" s="4"/>
      <c r="AE63" s="4"/>
      <c r="AF63" s="4"/>
      <c r="AG63" s="4"/>
      <c r="AH63" s="4"/>
      <c r="AI63" s="4"/>
      <c r="AJ63" s="4"/>
    </row>
    <row r="64" spans="1:55" ht="27" customHeight="1" x14ac:dyDescent="0.3">
      <c r="A64" s="341" t="s">
        <v>1</v>
      </c>
      <c r="B64" s="341" t="s">
        <v>2</v>
      </c>
      <c r="C64" s="341" t="s">
        <v>198</v>
      </c>
      <c r="D64" s="341"/>
      <c r="E64" s="341" t="s">
        <v>199</v>
      </c>
      <c r="F64" s="341"/>
      <c r="G64" s="341" t="s">
        <v>200</v>
      </c>
      <c r="H64" s="341"/>
      <c r="K64" s="12"/>
      <c r="L64" s="12"/>
      <c r="M64" s="12"/>
      <c r="U64" s="182"/>
      <c r="V64" s="182"/>
      <c r="W64" s="182"/>
      <c r="X64" s="182"/>
      <c r="Y64" s="182"/>
      <c r="Z64" s="182"/>
      <c r="AD64" s="4"/>
      <c r="AE64" s="4"/>
      <c r="AF64" s="4"/>
      <c r="AG64" s="4"/>
      <c r="AH64" s="4"/>
      <c r="AI64" s="4"/>
      <c r="AJ64" s="4"/>
    </row>
    <row r="65" spans="1:26" s="4" customFormat="1" ht="57.75" customHeight="1" x14ac:dyDescent="0.3">
      <c r="A65" s="342"/>
      <c r="B65" s="342"/>
      <c r="C65" s="342"/>
      <c r="D65" s="342"/>
      <c r="E65" s="342"/>
      <c r="F65" s="342"/>
      <c r="G65" s="342"/>
      <c r="H65" s="342"/>
      <c r="K65" s="12"/>
      <c r="L65" s="12"/>
      <c r="M65" s="12"/>
      <c r="U65" s="221" t="s">
        <v>1</v>
      </c>
      <c r="V65" s="221" t="s">
        <v>2</v>
      </c>
      <c r="W65" s="341" t="s">
        <v>4</v>
      </c>
      <c r="X65" s="341"/>
      <c r="Y65" s="341" t="s">
        <v>5</v>
      </c>
      <c r="Z65" s="341"/>
    </row>
    <row r="66" spans="1:26" s="4" customFormat="1" ht="23.25" customHeight="1" x14ac:dyDescent="0.3">
      <c r="A66" s="222" t="s">
        <v>6</v>
      </c>
      <c r="B66" s="223">
        <f t="shared" ref="B66:B77" si="4">+SUM(C66:J66)</f>
        <v>2529</v>
      </c>
      <c r="C66" s="343">
        <f>C86</f>
        <v>1250</v>
      </c>
      <c r="D66" s="343"/>
      <c r="E66" s="343">
        <f>E86+G86+I86</f>
        <v>771</v>
      </c>
      <c r="F66" s="343"/>
      <c r="G66" s="343">
        <f>K86+M86</f>
        <v>508</v>
      </c>
      <c r="H66" s="343"/>
      <c r="K66" s="12"/>
      <c r="L66" s="12"/>
      <c r="M66" s="12"/>
      <c r="U66" s="222" t="s">
        <v>6</v>
      </c>
      <c r="V66" s="223">
        <f t="shared" ref="V66:V77" si="5">+W66+Y66</f>
        <v>2529</v>
      </c>
      <c r="W66" s="343">
        <v>1221</v>
      </c>
      <c r="X66" s="343"/>
      <c r="Y66" s="343">
        <v>1308</v>
      </c>
      <c r="Z66" s="344"/>
    </row>
    <row r="67" spans="1:26" s="4" customFormat="1" ht="23.25" customHeight="1" x14ac:dyDescent="0.3">
      <c r="A67" s="224" t="s">
        <v>7</v>
      </c>
      <c r="B67" s="225">
        <f t="shared" si="4"/>
        <v>0</v>
      </c>
      <c r="C67" s="345">
        <f t="shared" ref="C67:C77" si="6">C87</f>
        <v>0</v>
      </c>
      <c r="D67" s="345"/>
      <c r="E67" s="345">
        <f t="shared" ref="E67:E77" si="7">E87+G87+I87</f>
        <v>0</v>
      </c>
      <c r="F67" s="345"/>
      <c r="G67" s="345">
        <f t="shared" ref="G67:G77" si="8">K87+M87</f>
        <v>0</v>
      </c>
      <c r="H67" s="345"/>
      <c r="K67" s="12"/>
      <c r="L67" s="12"/>
      <c r="M67" s="12"/>
      <c r="U67" s="224" t="s">
        <v>7</v>
      </c>
      <c r="V67" s="225">
        <f t="shared" si="5"/>
        <v>0</v>
      </c>
      <c r="W67" s="226">
        <v>0</v>
      </c>
      <c r="X67" s="227"/>
      <c r="Y67" s="346">
        <v>0</v>
      </c>
      <c r="Z67" s="347"/>
    </row>
    <row r="68" spans="1:26" s="4" customFormat="1" ht="23.25" customHeight="1" x14ac:dyDescent="0.3">
      <c r="A68" s="224" t="s">
        <v>8</v>
      </c>
      <c r="B68" s="225">
        <f t="shared" si="4"/>
        <v>0</v>
      </c>
      <c r="C68" s="345">
        <f t="shared" si="6"/>
        <v>0</v>
      </c>
      <c r="D68" s="345"/>
      <c r="E68" s="345">
        <f t="shared" si="7"/>
        <v>0</v>
      </c>
      <c r="F68" s="345"/>
      <c r="G68" s="345">
        <f t="shared" si="8"/>
        <v>0</v>
      </c>
      <c r="H68" s="345"/>
      <c r="K68" s="12"/>
      <c r="L68" s="12"/>
      <c r="M68" s="12"/>
      <c r="U68" s="224" t="s">
        <v>8</v>
      </c>
      <c r="V68" s="225">
        <f t="shared" si="5"/>
        <v>0</v>
      </c>
      <c r="W68" s="226">
        <v>0</v>
      </c>
      <c r="X68" s="227"/>
      <c r="Y68" s="346">
        <v>0</v>
      </c>
      <c r="Z68" s="347"/>
    </row>
    <row r="69" spans="1:26" s="4" customFormat="1" ht="23.25" customHeight="1" x14ac:dyDescent="0.3">
      <c r="A69" s="224" t="s">
        <v>9</v>
      </c>
      <c r="B69" s="225">
        <f t="shared" si="4"/>
        <v>0</v>
      </c>
      <c r="C69" s="345">
        <f t="shared" si="6"/>
        <v>0</v>
      </c>
      <c r="D69" s="345"/>
      <c r="E69" s="345">
        <f t="shared" si="7"/>
        <v>0</v>
      </c>
      <c r="F69" s="345"/>
      <c r="G69" s="345">
        <f t="shared" si="8"/>
        <v>0</v>
      </c>
      <c r="H69" s="345"/>
      <c r="K69" s="12"/>
      <c r="L69" s="12"/>
      <c r="M69" s="12"/>
      <c r="U69" s="224" t="s">
        <v>9</v>
      </c>
      <c r="V69" s="225">
        <f t="shared" si="5"/>
        <v>0</v>
      </c>
      <c r="W69" s="226">
        <v>0</v>
      </c>
      <c r="X69" s="227"/>
      <c r="Y69" s="346">
        <v>0</v>
      </c>
      <c r="Z69" s="347"/>
    </row>
    <row r="70" spans="1:26" s="4" customFormat="1" ht="23.25" customHeight="1" x14ac:dyDescent="0.3">
      <c r="A70" s="224" t="s">
        <v>10</v>
      </c>
      <c r="B70" s="225">
        <f t="shared" si="4"/>
        <v>0</v>
      </c>
      <c r="C70" s="345">
        <f t="shared" si="6"/>
        <v>0</v>
      </c>
      <c r="D70" s="345"/>
      <c r="E70" s="345">
        <f t="shared" si="7"/>
        <v>0</v>
      </c>
      <c r="F70" s="345"/>
      <c r="G70" s="345">
        <f t="shared" si="8"/>
        <v>0</v>
      </c>
      <c r="H70" s="345"/>
      <c r="K70" s="12"/>
      <c r="L70" s="12"/>
      <c r="M70" s="12"/>
      <c r="U70" s="224" t="s">
        <v>10</v>
      </c>
      <c r="V70" s="225">
        <f t="shared" si="5"/>
        <v>0</v>
      </c>
      <c r="W70" s="226">
        <v>0</v>
      </c>
      <c r="X70" s="227"/>
      <c r="Y70" s="346">
        <v>0</v>
      </c>
      <c r="Z70" s="347"/>
    </row>
    <row r="71" spans="1:26" s="4" customFormat="1" ht="23.25" customHeight="1" x14ac:dyDescent="0.3">
      <c r="A71" s="224" t="s">
        <v>11</v>
      </c>
      <c r="B71" s="225">
        <f t="shared" si="4"/>
        <v>0</v>
      </c>
      <c r="C71" s="345">
        <f t="shared" si="6"/>
        <v>0</v>
      </c>
      <c r="D71" s="345"/>
      <c r="E71" s="345">
        <f t="shared" si="7"/>
        <v>0</v>
      </c>
      <c r="F71" s="345"/>
      <c r="G71" s="345">
        <f t="shared" si="8"/>
        <v>0</v>
      </c>
      <c r="H71" s="345"/>
      <c r="K71" s="12"/>
      <c r="L71" s="12"/>
      <c r="M71" s="12"/>
      <c r="U71" s="224" t="s">
        <v>11</v>
      </c>
      <c r="V71" s="225">
        <f t="shared" si="5"/>
        <v>0</v>
      </c>
      <c r="W71" s="226">
        <v>0</v>
      </c>
      <c r="X71" s="227"/>
      <c r="Y71" s="346">
        <v>0</v>
      </c>
      <c r="Z71" s="347"/>
    </row>
    <row r="72" spans="1:26" s="4" customFormat="1" ht="23.25" customHeight="1" x14ac:dyDescent="0.3">
      <c r="A72" s="224" t="s">
        <v>12</v>
      </c>
      <c r="B72" s="225">
        <f t="shared" si="4"/>
        <v>0</v>
      </c>
      <c r="C72" s="345">
        <f t="shared" si="6"/>
        <v>0</v>
      </c>
      <c r="D72" s="345"/>
      <c r="E72" s="345">
        <f t="shared" si="7"/>
        <v>0</v>
      </c>
      <c r="F72" s="345"/>
      <c r="G72" s="345">
        <f t="shared" si="8"/>
        <v>0</v>
      </c>
      <c r="H72" s="345"/>
      <c r="K72" s="12"/>
      <c r="L72" s="12"/>
      <c r="M72" s="12"/>
      <c r="U72" s="224" t="s">
        <v>12</v>
      </c>
      <c r="V72" s="225">
        <f t="shared" si="5"/>
        <v>0</v>
      </c>
      <c r="W72" s="226">
        <v>0</v>
      </c>
      <c r="X72" s="227"/>
      <c r="Y72" s="346">
        <v>0</v>
      </c>
      <c r="Z72" s="347"/>
    </row>
    <row r="73" spans="1:26" s="4" customFormat="1" ht="23.25" customHeight="1" x14ac:dyDescent="0.3">
      <c r="A73" s="224" t="s">
        <v>13</v>
      </c>
      <c r="B73" s="225">
        <f t="shared" si="4"/>
        <v>0</v>
      </c>
      <c r="C73" s="345">
        <f t="shared" si="6"/>
        <v>0</v>
      </c>
      <c r="D73" s="345"/>
      <c r="E73" s="345">
        <f t="shared" si="7"/>
        <v>0</v>
      </c>
      <c r="F73" s="345"/>
      <c r="G73" s="345">
        <f t="shared" si="8"/>
        <v>0</v>
      </c>
      <c r="H73" s="345"/>
      <c r="K73" s="12"/>
      <c r="L73" s="12"/>
      <c r="M73" s="12"/>
      <c r="U73" s="224" t="s">
        <v>13</v>
      </c>
      <c r="V73" s="225">
        <f t="shared" si="5"/>
        <v>0</v>
      </c>
      <c r="W73" s="226">
        <v>0</v>
      </c>
      <c r="X73" s="227"/>
      <c r="Y73" s="346">
        <v>0</v>
      </c>
      <c r="Z73" s="347"/>
    </row>
    <row r="74" spans="1:26" s="4" customFormat="1" ht="23.25" customHeight="1" x14ac:dyDescent="0.3">
      <c r="A74" s="224" t="s">
        <v>14</v>
      </c>
      <c r="B74" s="225">
        <f t="shared" si="4"/>
        <v>0</v>
      </c>
      <c r="C74" s="345">
        <f t="shared" si="6"/>
        <v>0</v>
      </c>
      <c r="D74" s="345"/>
      <c r="E74" s="345">
        <f t="shared" si="7"/>
        <v>0</v>
      </c>
      <c r="F74" s="345"/>
      <c r="G74" s="345">
        <f t="shared" si="8"/>
        <v>0</v>
      </c>
      <c r="H74" s="345"/>
      <c r="K74" s="12"/>
      <c r="L74" s="12"/>
      <c r="M74" s="12"/>
      <c r="U74" s="224" t="s">
        <v>14</v>
      </c>
      <c r="V74" s="225">
        <f t="shared" si="5"/>
        <v>0</v>
      </c>
      <c r="W74" s="226">
        <v>0</v>
      </c>
      <c r="X74" s="227"/>
      <c r="Y74" s="346">
        <v>0</v>
      </c>
      <c r="Z74" s="347"/>
    </row>
    <row r="75" spans="1:26" s="4" customFormat="1" ht="23.25" customHeight="1" x14ac:dyDescent="0.3">
      <c r="A75" s="224" t="s">
        <v>15</v>
      </c>
      <c r="B75" s="225">
        <f t="shared" si="4"/>
        <v>0</v>
      </c>
      <c r="C75" s="345">
        <f t="shared" si="6"/>
        <v>0</v>
      </c>
      <c r="D75" s="345"/>
      <c r="E75" s="345">
        <f t="shared" si="7"/>
        <v>0</v>
      </c>
      <c r="F75" s="345"/>
      <c r="G75" s="345">
        <f t="shared" si="8"/>
        <v>0</v>
      </c>
      <c r="H75" s="345"/>
      <c r="K75" s="12"/>
      <c r="L75" s="12"/>
      <c r="M75" s="12"/>
      <c r="U75" s="224" t="s">
        <v>15</v>
      </c>
      <c r="V75" s="225">
        <f t="shared" si="5"/>
        <v>0</v>
      </c>
      <c r="W75" s="226">
        <v>0</v>
      </c>
      <c r="X75" s="227"/>
      <c r="Y75" s="346">
        <v>0</v>
      </c>
      <c r="Z75" s="347"/>
    </row>
    <row r="76" spans="1:26" s="4" customFormat="1" ht="23.25" customHeight="1" x14ac:dyDescent="0.3">
      <c r="A76" s="224" t="s">
        <v>16</v>
      </c>
      <c r="B76" s="225">
        <f t="shared" si="4"/>
        <v>0</v>
      </c>
      <c r="C76" s="345">
        <f t="shared" si="6"/>
        <v>0</v>
      </c>
      <c r="D76" s="345"/>
      <c r="E76" s="345">
        <f t="shared" si="7"/>
        <v>0</v>
      </c>
      <c r="F76" s="345"/>
      <c r="G76" s="345">
        <f t="shared" si="8"/>
        <v>0</v>
      </c>
      <c r="H76" s="345"/>
      <c r="K76" s="12"/>
      <c r="L76" s="12"/>
      <c r="M76" s="12"/>
      <c r="U76" s="224" t="s">
        <v>16</v>
      </c>
      <c r="V76" s="225">
        <f t="shared" si="5"/>
        <v>0</v>
      </c>
      <c r="W76" s="226">
        <v>0</v>
      </c>
      <c r="X76" s="227"/>
      <c r="Y76" s="346">
        <v>0</v>
      </c>
      <c r="Z76" s="347"/>
    </row>
    <row r="77" spans="1:26" s="4" customFormat="1" ht="23.25" customHeight="1" x14ac:dyDescent="0.3">
      <c r="A77" s="228" t="s">
        <v>17</v>
      </c>
      <c r="B77" s="229">
        <f t="shared" si="4"/>
        <v>0</v>
      </c>
      <c r="C77" s="352">
        <f t="shared" si="6"/>
        <v>0</v>
      </c>
      <c r="D77" s="352"/>
      <c r="E77" s="352">
        <f t="shared" si="7"/>
        <v>0</v>
      </c>
      <c r="F77" s="352"/>
      <c r="G77" s="352">
        <f t="shared" si="8"/>
        <v>0</v>
      </c>
      <c r="H77" s="352"/>
      <c r="K77" s="12"/>
      <c r="L77" s="12"/>
      <c r="M77" s="12"/>
      <c r="U77" s="228" t="s">
        <v>17</v>
      </c>
      <c r="V77" s="229">
        <f t="shared" si="5"/>
        <v>0</v>
      </c>
      <c r="W77" s="226">
        <v>0</v>
      </c>
      <c r="X77" s="227"/>
      <c r="Y77" s="346">
        <v>0</v>
      </c>
      <c r="Z77" s="347"/>
    </row>
    <row r="78" spans="1:26" s="4" customFormat="1" ht="23.25" customHeight="1" x14ac:dyDescent="0.3">
      <c r="A78" s="230" t="s">
        <v>2</v>
      </c>
      <c r="B78" s="231">
        <f>+SUM(B66:B77)</f>
        <v>2529</v>
      </c>
      <c r="C78" s="348">
        <f>+SUM(C66:C77)</f>
        <v>1250</v>
      </c>
      <c r="D78" s="348"/>
      <c r="E78" s="348">
        <f>+SUM(E66:E77)</f>
        <v>771</v>
      </c>
      <c r="F78" s="348"/>
      <c r="G78" s="348">
        <f>+SUM(G66:G77)</f>
        <v>508</v>
      </c>
      <c r="H78" s="348"/>
      <c r="K78" s="12"/>
      <c r="L78" s="12"/>
      <c r="M78" s="12"/>
      <c r="U78" s="230" t="s">
        <v>2</v>
      </c>
      <c r="V78" s="231">
        <f>+SUM(V66:V77)</f>
        <v>2529</v>
      </c>
      <c r="W78" s="348">
        <f>+SUM(W66:W77)</f>
        <v>1221</v>
      </c>
      <c r="X78" s="348"/>
      <c r="Y78" s="348">
        <f>+SUM(Y66:Y77)</f>
        <v>1308</v>
      </c>
      <c r="Z78" s="349"/>
    </row>
    <row r="79" spans="1:26" s="4" customFormat="1" ht="15.75" customHeight="1" x14ac:dyDescent="0.3">
      <c r="A79" s="232" t="s">
        <v>43</v>
      </c>
      <c r="B79" s="233">
        <v>1</v>
      </c>
      <c r="C79" s="350">
        <f>+C78/B78</f>
        <v>0.49426650850138393</v>
      </c>
      <c r="D79" s="350"/>
      <c r="E79" s="350">
        <f>+E78/B78</f>
        <v>0.30486358244365364</v>
      </c>
      <c r="F79" s="350"/>
      <c r="G79" s="350">
        <f>+G78/B78</f>
        <v>0.20086990905496244</v>
      </c>
      <c r="H79" s="350"/>
      <c r="K79" s="12"/>
      <c r="L79" s="12"/>
      <c r="M79" s="12"/>
      <c r="U79" s="232" t="s">
        <v>42</v>
      </c>
      <c r="V79" s="233">
        <v>1</v>
      </c>
      <c r="W79" s="350">
        <f>+W78/V78</f>
        <v>0.48279952550415184</v>
      </c>
      <c r="X79" s="350"/>
      <c r="Y79" s="350">
        <f>+Y78/V78</f>
        <v>0.51720047449584816</v>
      </c>
      <c r="Z79" s="351"/>
    </row>
    <row r="80" spans="1:26" s="4" customFormat="1" ht="23.25" customHeight="1" x14ac:dyDescent="0.3">
      <c r="A80" s="234"/>
      <c r="B80" s="235"/>
      <c r="C80" s="235"/>
      <c r="D80" s="235"/>
      <c r="E80" s="235"/>
      <c r="F80" s="235"/>
      <c r="G80" s="235"/>
      <c r="H80" s="235"/>
      <c r="I80" s="235"/>
      <c r="J80" s="235"/>
      <c r="K80" s="12"/>
      <c r="L80" s="12"/>
      <c r="M80" s="12"/>
      <c r="U80" s="234"/>
      <c r="V80" s="235"/>
      <c r="W80" s="235"/>
      <c r="X80" s="235"/>
      <c r="Y80" s="235"/>
      <c r="Z80" s="235"/>
    </row>
    <row r="81" spans="1:36" ht="23.25" customHeight="1" x14ac:dyDescent="0.3">
      <c r="A81" s="234"/>
      <c r="B81" s="235"/>
      <c r="C81" s="235"/>
      <c r="D81" s="235"/>
      <c r="E81" s="235"/>
      <c r="F81" s="235"/>
      <c r="G81" s="235"/>
      <c r="H81" s="235"/>
      <c r="I81" s="235"/>
      <c r="J81" s="235"/>
      <c r="K81" s="12"/>
      <c r="L81" s="12"/>
      <c r="M81" s="12"/>
      <c r="U81" s="234"/>
      <c r="V81" s="235"/>
      <c r="W81" s="235"/>
      <c r="X81" s="235"/>
      <c r="Y81" s="235"/>
      <c r="Z81" s="235"/>
      <c r="AD81" s="4"/>
      <c r="AE81" s="4"/>
      <c r="AF81" s="4"/>
      <c r="AG81" s="4"/>
      <c r="AH81" s="4"/>
      <c r="AI81" s="4"/>
      <c r="AJ81" s="4"/>
    </row>
    <row r="82" spans="1:36" ht="23.25" customHeight="1" x14ac:dyDescent="0.3">
      <c r="A82" s="11"/>
      <c r="AD82" s="4"/>
      <c r="AE82" s="4"/>
      <c r="AF82" s="4"/>
      <c r="AG82" s="4"/>
      <c r="AH82" s="4"/>
      <c r="AI82" s="4"/>
      <c r="AJ82" s="4"/>
    </row>
    <row r="83" spans="1:36" ht="23.25" customHeight="1" thickBot="1" x14ac:dyDescent="0.35">
      <c r="A83" s="353" t="s">
        <v>201</v>
      </c>
      <c r="B83" s="353"/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AD83" s="4"/>
      <c r="AE83" s="4"/>
      <c r="AF83" s="4"/>
      <c r="AG83" s="4"/>
      <c r="AH83" s="4"/>
      <c r="AI83" s="4"/>
      <c r="AJ83" s="4"/>
    </row>
    <row r="84" spans="1:36" ht="23.25" customHeight="1" thickTop="1" x14ac:dyDescent="0.3">
      <c r="A84" s="11"/>
      <c r="N84" s="236"/>
    </row>
    <row r="85" spans="1:36" ht="94.5" customHeight="1" x14ac:dyDescent="0.3">
      <c r="A85" s="237" t="s">
        <v>1</v>
      </c>
      <c r="B85" s="238" t="s">
        <v>2</v>
      </c>
      <c r="C85" s="354" t="s">
        <v>202</v>
      </c>
      <c r="D85" s="355"/>
      <c r="E85" s="354" t="s">
        <v>203</v>
      </c>
      <c r="F85" s="355"/>
      <c r="G85" s="354" t="s">
        <v>204</v>
      </c>
      <c r="H85" s="355"/>
      <c r="I85" s="354" t="s">
        <v>205</v>
      </c>
      <c r="J85" s="355"/>
      <c r="K85" s="354" t="s">
        <v>206</v>
      </c>
      <c r="L85" s="355"/>
      <c r="M85" s="354" t="s">
        <v>207</v>
      </c>
      <c r="N85" s="355"/>
      <c r="O85" s="239"/>
      <c r="W85" s="13"/>
      <c r="X85" s="13"/>
      <c r="Y85" s="13"/>
      <c r="Z85" s="13"/>
      <c r="AA85" s="13"/>
      <c r="AB85" s="240"/>
    </row>
    <row r="86" spans="1:36" ht="23.25" customHeight="1" x14ac:dyDescent="0.3">
      <c r="A86" s="222" t="s">
        <v>6</v>
      </c>
      <c r="B86" s="225">
        <f t="shared" ref="B86:B97" si="9">+SUM(C86:P86)</f>
        <v>2529</v>
      </c>
      <c r="C86" s="346">
        <v>1250</v>
      </c>
      <c r="D86" s="346"/>
      <c r="E86" s="346">
        <v>353</v>
      </c>
      <c r="F86" s="346"/>
      <c r="G86" s="346">
        <v>320</v>
      </c>
      <c r="H86" s="346"/>
      <c r="I86" s="346">
        <v>98</v>
      </c>
      <c r="J86" s="346"/>
      <c r="K86" s="346">
        <v>308</v>
      </c>
      <c r="L86" s="346"/>
      <c r="M86" s="346">
        <v>200</v>
      </c>
      <c r="N86" s="347"/>
      <c r="W86" s="13"/>
      <c r="X86" s="13"/>
      <c r="Y86" s="13"/>
      <c r="Z86" s="13"/>
      <c r="AA86" s="13"/>
      <c r="AB86" s="240"/>
    </row>
    <row r="87" spans="1:36" ht="23.25" customHeight="1" x14ac:dyDescent="0.3">
      <c r="A87" s="224" t="s">
        <v>7</v>
      </c>
      <c r="B87" s="225">
        <f t="shared" si="9"/>
        <v>0</v>
      </c>
      <c r="C87" s="226">
        <v>0</v>
      </c>
      <c r="D87" s="227"/>
      <c r="E87" s="226">
        <v>0</v>
      </c>
      <c r="F87" s="227"/>
      <c r="G87" s="226">
        <v>0</v>
      </c>
      <c r="H87" s="227"/>
      <c r="I87" s="226">
        <v>0</v>
      </c>
      <c r="J87" s="227"/>
      <c r="K87" s="226">
        <v>0</v>
      </c>
      <c r="L87" s="227"/>
      <c r="M87" s="346">
        <v>0</v>
      </c>
      <c r="N87" s="347"/>
      <c r="W87" s="13"/>
      <c r="X87" s="13"/>
      <c r="Y87" s="13"/>
      <c r="Z87" s="13"/>
      <c r="AA87" s="13"/>
      <c r="AB87" s="240"/>
    </row>
    <row r="88" spans="1:36" ht="23.25" customHeight="1" x14ac:dyDescent="0.3">
      <c r="A88" s="224" t="s">
        <v>8</v>
      </c>
      <c r="B88" s="225">
        <f t="shared" si="9"/>
        <v>0</v>
      </c>
      <c r="C88" s="226">
        <v>0</v>
      </c>
      <c r="D88" s="227"/>
      <c r="E88" s="226">
        <v>0</v>
      </c>
      <c r="F88" s="227"/>
      <c r="G88" s="226">
        <v>0</v>
      </c>
      <c r="H88" s="227"/>
      <c r="I88" s="226">
        <v>0</v>
      </c>
      <c r="J88" s="227"/>
      <c r="K88" s="226">
        <v>0</v>
      </c>
      <c r="L88" s="227"/>
      <c r="M88" s="346">
        <v>0</v>
      </c>
      <c r="N88" s="347"/>
      <c r="W88" s="13"/>
      <c r="X88" s="13"/>
      <c r="Y88" s="13"/>
      <c r="Z88" s="13"/>
      <c r="AA88" s="13"/>
      <c r="AB88" s="240"/>
    </row>
    <row r="89" spans="1:36" ht="23.25" customHeight="1" x14ac:dyDescent="0.3">
      <c r="A89" s="224" t="s">
        <v>9</v>
      </c>
      <c r="B89" s="225">
        <f t="shared" si="9"/>
        <v>0</v>
      </c>
      <c r="C89" s="226">
        <v>0</v>
      </c>
      <c r="D89" s="227"/>
      <c r="E89" s="226">
        <v>0</v>
      </c>
      <c r="F89" s="227"/>
      <c r="G89" s="226">
        <v>0</v>
      </c>
      <c r="H89" s="227"/>
      <c r="I89" s="226">
        <v>0</v>
      </c>
      <c r="J89" s="227"/>
      <c r="K89" s="226">
        <v>0</v>
      </c>
      <c r="L89" s="227"/>
      <c r="M89" s="346">
        <v>0</v>
      </c>
      <c r="N89" s="347"/>
      <c r="W89" s="13"/>
      <c r="X89" s="13"/>
      <c r="Y89" s="13"/>
      <c r="Z89" s="13"/>
      <c r="AA89" s="13"/>
      <c r="AB89" s="240"/>
    </row>
    <row r="90" spans="1:36" ht="23.25" customHeight="1" x14ac:dyDescent="0.3">
      <c r="A90" s="224" t="s">
        <v>10</v>
      </c>
      <c r="B90" s="225">
        <f t="shared" si="9"/>
        <v>0</v>
      </c>
      <c r="C90" s="226">
        <v>0</v>
      </c>
      <c r="D90" s="227"/>
      <c r="E90" s="226">
        <v>0</v>
      </c>
      <c r="F90" s="227"/>
      <c r="G90" s="226">
        <v>0</v>
      </c>
      <c r="H90" s="227"/>
      <c r="I90" s="226">
        <v>0</v>
      </c>
      <c r="J90" s="227"/>
      <c r="K90" s="226">
        <v>0</v>
      </c>
      <c r="L90" s="227"/>
      <c r="M90" s="346">
        <v>0</v>
      </c>
      <c r="N90" s="347"/>
      <c r="W90" s="13"/>
      <c r="X90" s="13"/>
      <c r="Y90" s="13"/>
      <c r="Z90" s="13"/>
      <c r="AA90" s="13"/>
      <c r="AB90" s="240"/>
    </row>
    <row r="91" spans="1:36" ht="23.25" customHeight="1" x14ac:dyDescent="0.3">
      <c r="A91" s="224" t="s">
        <v>11</v>
      </c>
      <c r="B91" s="225">
        <f t="shared" si="9"/>
        <v>0</v>
      </c>
      <c r="C91" s="226">
        <v>0</v>
      </c>
      <c r="D91" s="227"/>
      <c r="E91" s="226">
        <v>0</v>
      </c>
      <c r="F91" s="227"/>
      <c r="G91" s="226">
        <v>0</v>
      </c>
      <c r="H91" s="227"/>
      <c r="I91" s="226">
        <v>0</v>
      </c>
      <c r="J91" s="227"/>
      <c r="K91" s="226">
        <v>0</v>
      </c>
      <c r="L91" s="227"/>
      <c r="M91" s="346">
        <v>0</v>
      </c>
      <c r="N91" s="347"/>
      <c r="W91" s="13"/>
      <c r="X91" s="13"/>
      <c r="Y91" s="13"/>
      <c r="Z91" s="13"/>
      <c r="AA91" s="13"/>
      <c r="AB91" s="240"/>
    </row>
    <row r="92" spans="1:36" ht="23.25" customHeight="1" x14ac:dyDescent="0.3">
      <c r="A92" s="224" t="s">
        <v>12</v>
      </c>
      <c r="B92" s="225">
        <f t="shared" si="9"/>
        <v>0</v>
      </c>
      <c r="C92" s="226">
        <v>0</v>
      </c>
      <c r="D92" s="227"/>
      <c r="E92" s="226">
        <v>0</v>
      </c>
      <c r="F92" s="227"/>
      <c r="G92" s="226">
        <v>0</v>
      </c>
      <c r="H92" s="227"/>
      <c r="I92" s="226">
        <v>0</v>
      </c>
      <c r="J92" s="227"/>
      <c r="K92" s="226">
        <v>0</v>
      </c>
      <c r="L92" s="227"/>
      <c r="M92" s="346">
        <v>0</v>
      </c>
      <c r="N92" s="347"/>
      <c r="W92" s="13"/>
      <c r="X92" s="13"/>
      <c r="Y92" s="13"/>
      <c r="Z92" s="13"/>
      <c r="AA92" s="13"/>
      <c r="AB92" s="240"/>
    </row>
    <row r="93" spans="1:36" ht="23.25" customHeight="1" x14ac:dyDescent="0.3">
      <c r="A93" s="224" t="s">
        <v>13</v>
      </c>
      <c r="B93" s="225">
        <f t="shared" si="9"/>
        <v>0</v>
      </c>
      <c r="C93" s="226">
        <v>0</v>
      </c>
      <c r="D93" s="227"/>
      <c r="E93" s="226">
        <v>0</v>
      </c>
      <c r="F93" s="227"/>
      <c r="G93" s="226">
        <v>0</v>
      </c>
      <c r="H93" s="227"/>
      <c r="I93" s="226">
        <v>0</v>
      </c>
      <c r="J93" s="227"/>
      <c r="K93" s="226">
        <v>0</v>
      </c>
      <c r="L93" s="227"/>
      <c r="M93" s="346">
        <v>0</v>
      </c>
      <c r="N93" s="347"/>
      <c r="W93" s="13"/>
      <c r="X93" s="13"/>
      <c r="Y93" s="13"/>
      <c r="Z93" s="13"/>
      <c r="AA93" s="13"/>
      <c r="AB93" s="240"/>
    </row>
    <row r="94" spans="1:36" ht="23.25" customHeight="1" x14ac:dyDescent="0.3">
      <c r="A94" s="224" t="s">
        <v>14</v>
      </c>
      <c r="B94" s="225">
        <f t="shared" si="9"/>
        <v>0</v>
      </c>
      <c r="C94" s="226">
        <v>0</v>
      </c>
      <c r="D94" s="227"/>
      <c r="E94" s="226">
        <v>0</v>
      </c>
      <c r="F94" s="227"/>
      <c r="G94" s="226">
        <v>0</v>
      </c>
      <c r="H94" s="227"/>
      <c r="I94" s="226">
        <v>0</v>
      </c>
      <c r="J94" s="227"/>
      <c r="K94" s="226">
        <v>0</v>
      </c>
      <c r="L94" s="227"/>
      <c r="M94" s="346">
        <v>0</v>
      </c>
      <c r="N94" s="347"/>
      <c r="W94" s="13"/>
      <c r="X94" s="13"/>
      <c r="Y94" s="13"/>
      <c r="Z94" s="13"/>
      <c r="AA94" s="13"/>
      <c r="AB94" s="240"/>
    </row>
    <row r="95" spans="1:36" ht="23.25" customHeight="1" x14ac:dyDescent="0.3">
      <c r="A95" s="224" t="s">
        <v>15</v>
      </c>
      <c r="B95" s="225">
        <f t="shared" si="9"/>
        <v>0</v>
      </c>
      <c r="C95" s="226">
        <v>0</v>
      </c>
      <c r="D95" s="227"/>
      <c r="E95" s="226">
        <v>0</v>
      </c>
      <c r="F95" s="227"/>
      <c r="G95" s="226">
        <v>0</v>
      </c>
      <c r="H95" s="227"/>
      <c r="I95" s="226">
        <v>0</v>
      </c>
      <c r="J95" s="227"/>
      <c r="K95" s="226">
        <v>0</v>
      </c>
      <c r="L95" s="227"/>
      <c r="M95" s="346">
        <v>0</v>
      </c>
      <c r="N95" s="347"/>
      <c r="W95" s="13"/>
      <c r="X95" s="13"/>
      <c r="Y95" s="13"/>
      <c r="Z95" s="13"/>
      <c r="AA95" s="13"/>
      <c r="AB95" s="240"/>
    </row>
    <row r="96" spans="1:36" ht="23.25" customHeight="1" x14ac:dyDescent="0.3">
      <c r="A96" s="224" t="s">
        <v>16</v>
      </c>
      <c r="B96" s="225">
        <f t="shared" si="9"/>
        <v>0</v>
      </c>
      <c r="C96" s="226">
        <v>0</v>
      </c>
      <c r="D96" s="227"/>
      <c r="E96" s="226">
        <v>0</v>
      </c>
      <c r="F96" s="227"/>
      <c r="G96" s="226">
        <v>0</v>
      </c>
      <c r="H96" s="227"/>
      <c r="I96" s="226">
        <v>0</v>
      </c>
      <c r="J96" s="227"/>
      <c r="K96" s="226">
        <v>0</v>
      </c>
      <c r="L96" s="227"/>
      <c r="M96" s="346">
        <v>0</v>
      </c>
      <c r="N96" s="347"/>
      <c r="W96" s="13"/>
      <c r="X96" s="13"/>
      <c r="Y96" s="13"/>
      <c r="Z96" s="13"/>
      <c r="AA96" s="13"/>
      <c r="AB96" s="240"/>
    </row>
    <row r="97" spans="1:28" ht="23.25" customHeight="1" x14ac:dyDescent="0.3">
      <c r="A97" s="228" t="s">
        <v>17</v>
      </c>
      <c r="B97" s="225">
        <f t="shared" si="9"/>
        <v>0</v>
      </c>
      <c r="C97" s="226">
        <v>0</v>
      </c>
      <c r="D97" s="227"/>
      <c r="E97" s="226">
        <v>0</v>
      </c>
      <c r="F97" s="227"/>
      <c r="G97" s="226">
        <v>0</v>
      </c>
      <c r="H97" s="227"/>
      <c r="I97" s="226">
        <v>0</v>
      </c>
      <c r="J97" s="227"/>
      <c r="K97" s="226">
        <v>0</v>
      </c>
      <c r="L97" s="227"/>
      <c r="M97" s="346">
        <v>0</v>
      </c>
      <c r="N97" s="347"/>
      <c r="W97" s="13"/>
      <c r="X97" s="13"/>
      <c r="Y97" s="13"/>
      <c r="Z97" s="13"/>
      <c r="AA97" s="13"/>
      <c r="AB97" s="240"/>
    </row>
    <row r="98" spans="1:28" ht="23.25" customHeight="1" x14ac:dyDescent="0.3">
      <c r="A98" s="230" t="s">
        <v>2</v>
      </c>
      <c r="B98" s="231">
        <f>+SUM(B86:B97)</f>
        <v>2529</v>
      </c>
      <c r="C98" s="348">
        <f t="shared" ref="C98:M98" si="10">+SUM(C86:C97)</f>
        <v>1250</v>
      </c>
      <c r="D98" s="348"/>
      <c r="E98" s="348">
        <f t="shared" si="10"/>
        <v>353</v>
      </c>
      <c r="F98" s="348"/>
      <c r="G98" s="348">
        <f t="shared" si="10"/>
        <v>320</v>
      </c>
      <c r="H98" s="348"/>
      <c r="I98" s="348">
        <f t="shared" si="10"/>
        <v>98</v>
      </c>
      <c r="J98" s="348"/>
      <c r="K98" s="348">
        <f t="shared" si="10"/>
        <v>308</v>
      </c>
      <c r="L98" s="348"/>
      <c r="M98" s="348">
        <f t="shared" si="10"/>
        <v>200</v>
      </c>
      <c r="N98" s="349"/>
      <c r="W98" s="14"/>
      <c r="X98" s="14"/>
      <c r="Y98" s="14"/>
      <c r="Z98" s="14"/>
      <c r="AA98" s="14"/>
    </row>
    <row r="99" spans="1:28" ht="23.25" customHeight="1" x14ac:dyDescent="0.3">
      <c r="A99" s="232" t="s">
        <v>43</v>
      </c>
      <c r="B99" s="233">
        <v>1</v>
      </c>
      <c r="C99" s="350">
        <f>+C98/$B$98</f>
        <v>0.49426650850138393</v>
      </c>
      <c r="D99" s="350"/>
      <c r="E99" s="350">
        <f>+E98/$B$98</f>
        <v>0.13958086200079084</v>
      </c>
      <c r="F99" s="350"/>
      <c r="G99" s="350">
        <f>+G98/$B$98</f>
        <v>0.12653222617635429</v>
      </c>
      <c r="H99" s="350"/>
      <c r="I99" s="350">
        <f>+I98/$B$98</f>
        <v>3.8750494266508499E-2</v>
      </c>
      <c r="J99" s="350"/>
      <c r="K99" s="350">
        <f>+K98/$B$98</f>
        <v>0.12178726769474101</v>
      </c>
      <c r="L99" s="350"/>
      <c r="M99" s="350">
        <f>+M98/$B$98</f>
        <v>7.9082641360221431E-2</v>
      </c>
      <c r="N99" s="351"/>
      <c r="W99" s="14"/>
      <c r="X99" s="14"/>
      <c r="Y99" s="14"/>
      <c r="Z99" s="14"/>
      <c r="AA99" s="14"/>
    </row>
    <row r="100" spans="1:28" ht="12.75" customHeight="1" x14ac:dyDescent="0.3">
      <c r="A100" s="234"/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W100" s="14"/>
      <c r="X100" s="14"/>
      <c r="Y100" s="14"/>
      <c r="Z100" s="14"/>
      <c r="AA100" s="14"/>
    </row>
    <row r="101" spans="1:28" ht="12.75" customHeight="1" x14ac:dyDescent="0.3">
      <c r="K101" s="235"/>
      <c r="L101" s="235"/>
      <c r="M101" s="235"/>
      <c r="N101" s="235"/>
      <c r="O101" s="235"/>
      <c r="P101" s="235"/>
      <c r="W101" s="14"/>
      <c r="X101" s="14"/>
      <c r="Y101" s="14"/>
      <c r="Z101" s="14"/>
      <c r="AA101" s="14"/>
    </row>
    <row r="102" spans="1:28" ht="23.25" customHeight="1" x14ac:dyDescent="0.3">
      <c r="A102" s="241" t="s">
        <v>208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W102" s="14"/>
      <c r="X102" s="14"/>
      <c r="Y102" s="14"/>
      <c r="Z102" s="14"/>
      <c r="AA102" s="14"/>
    </row>
    <row r="103" spans="1:28" ht="20.25" customHeight="1" x14ac:dyDescent="0.3">
      <c r="A103" s="242" t="s">
        <v>209</v>
      </c>
      <c r="B103" s="15"/>
      <c r="C103" s="15"/>
      <c r="D103" s="15"/>
      <c r="E103" s="15"/>
      <c r="F103" s="15"/>
      <c r="G103" s="15"/>
      <c r="H103" s="16"/>
    </row>
    <row r="104" spans="1:28" ht="20.25" customHeight="1" x14ac:dyDescent="0.3">
      <c r="A104" s="242" t="s">
        <v>21</v>
      </c>
      <c r="B104" s="15"/>
      <c r="C104" s="15"/>
      <c r="D104" s="15"/>
      <c r="E104" s="15"/>
      <c r="F104" s="15"/>
      <c r="G104" s="15"/>
      <c r="H104" s="16"/>
    </row>
  </sheetData>
  <mergeCells count="180">
    <mergeCell ref="M98:N98"/>
    <mergeCell ref="C99:D99"/>
    <mergeCell ref="E99:F99"/>
    <mergeCell ref="G99:H99"/>
    <mergeCell ref="I99:J99"/>
    <mergeCell ref="K99:L99"/>
    <mergeCell ref="M99:N99"/>
    <mergeCell ref="M93:N93"/>
    <mergeCell ref="M94:N94"/>
    <mergeCell ref="M95:N95"/>
    <mergeCell ref="M96:N96"/>
    <mergeCell ref="M97:N97"/>
    <mergeCell ref="C98:D98"/>
    <mergeCell ref="E98:F98"/>
    <mergeCell ref="G98:H98"/>
    <mergeCell ref="I98:J98"/>
    <mergeCell ref="K98:L98"/>
    <mergeCell ref="M87:N87"/>
    <mergeCell ref="M88:N88"/>
    <mergeCell ref="M89:N89"/>
    <mergeCell ref="M90:N90"/>
    <mergeCell ref="M91:N91"/>
    <mergeCell ref="M92:N92"/>
    <mergeCell ref="C86:D86"/>
    <mergeCell ref="E86:F86"/>
    <mergeCell ref="G86:H86"/>
    <mergeCell ref="I86:J86"/>
    <mergeCell ref="K86:L86"/>
    <mergeCell ref="M86:N86"/>
    <mergeCell ref="A83:N83"/>
    <mergeCell ref="C85:D85"/>
    <mergeCell ref="E85:F85"/>
    <mergeCell ref="G85:H85"/>
    <mergeCell ref="I85:J85"/>
    <mergeCell ref="K85:L85"/>
    <mergeCell ref="M85:N85"/>
    <mergeCell ref="C78:D78"/>
    <mergeCell ref="E78:F78"/>
    <mergeCell ref="G78:H78"/>
    <mergeCell ref="W78:X78"/>
    <mergeCell ref="Y78:Z78"/>
    <mergeCell ref="C79:D79"/>
    <mergeCell ref="E79:F79"/>
    <mergeCell ref="G79:H79"/>
    <mergeCell ref="W79:X79"/>
    <mergeCell ref="Y79:Z79"/>
    <mergeCell ref="C76:D76"/>
    <mergeCell ref="E76:F76"/>
    <mergeCell ref="G76:H76"/>
    <mergeCell ref="Y76:Z76"/>
    <mergeCell ref="C77:D77"/>
    <mergeCell ref="E77:F77"/>
    <mergeCell ref="G77:H77"/>
    <mergeCell ref="Y77:Z77"/>
    <mergeCell ref="C74:D74"/>
    <mergeCell ref="E74:F74"/>
    <mergeCell ref="G74:H74"/>
    <mergeCell ref="Y74:Z74"/>
    <mergeCell ref="C75:D75"/>
    <mergeCell ref="E75:F75"/>
    <mergeCell ref="G75:H75"/>
    <mergeCell ref="Y75:Z75"/>
    <mergeCell ref="C72:D72"/>
    <mergeCell ref="E72:F72"/>
    <mergeCell ref="G72:H72"/>
    <mergeCell ref="Y72:Z72"/>
    <mergeCell ref="C73:D73"/>
    <mergeCell ref="E73:F73"/>
    <mergeCell ref="G73:H73"/>
    <mergeCell ref="Y73:Z73"/>
    <mergeCell ref="C70:D70"/>
    <mergeCell ref="E70:F70"/>
    <mergeCell ref="G70:H70"/>
    <mergeCell ref="Y70:Z70"/>
    <mergeCell ref="C71:D71"/>
    <mergeCell ref="E71:F71"/>
    <mergeCell ref="G71:H71"/>
    <mergeCell ref="Y71:Z71"/>
    <mergeCell ref="C68:D68"/>
    <mergeCell ref="E68:F68"/>
    <mergeCell ref="G68:H68"/>
    <mergeCell ref="Y68:Z68"/>
    <mergeCell ref="C69:D69"/>
    <mergeCell ref="E69:F69"/>
    <mergeCell ref="G69:H69"/>
    <mergeCell ref="Y69:Z69"/>
    <mergeCell ref="C66:D66"/>
    <mergeCell ref="E66:F66"/>
    <mergeCell ref="G66:H66"/>
    <mergeCell ref="W66:X66"/>
    <mergeCell ref="Y66:Z66"/>
    <mergeCell ref="C67:D67"/>
    <mergeCell ref="E67:F67"/>
    <mergeCell ref="G67:H67"/>
    <mergeCell ref="Y67:Z67"/>
    <mergeCell ref="A62:H62"/>
    <mergeCell ref="U62:Z63"/>
    <mergeCell ref="A64:A65"/>
    <mergeCell ref="B64:B65"/>
    <mergeCell ref="C64:D65"/>
    <mergeCell ref="E64:F65"/>
    <mergeCell ref="G64:H65"/>
    <mergeCell ref="W65:X65"/>
    <mergeCell ref="Y65:Z65"/>
    <mergeCell ref="B53:C53"/>
    <mergeCell ref="B54:C54"/>
    <mergeCell ref="B55:C55"/>
    <mergeCell ref="B56:C56"/>
    <mergeCell ref="B57:C57"/>
    <mergeCell ref="A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  <mergeCell ref="X14:Y15"/>
    <mergeCell ref="Z14:AA1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ER_Casos</vt:lpstr>
      <vt:lpstr>ER_AER</vt:lpstr>
      <vt:lpstr>ER_AER!Área_de_impresión</vt:lpstr>
      <vt:lpstr>ER_Casos!Área_de_impresión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2019-02-18T14:17:42Z</dcterms:modified>
</cp:coreProperties>
</file>