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ER-Casos" sheetId="9" r:id="rId1"/>
    <sheet name="ER-Acciones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'ER-Acciones'!$A$5:$A$117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'ER-Acciones'!$A$1:$AB$123</definedName>
    <definedName name="_xlnm.Print_Area" localSheetId="0">'ER-Casos'!$A$17:$V$182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10" l="1"/>
  <c r="K111" i="10"/>
  <c r="I111" i="10"/>
  <c r="I112" i="10" s="1"/>
  <c r="G111" i="10"/>
  <c r="G112" i="10" s="1"/>
  <c r="E111" i="10"/>
  <c r="E112" i="10" s="1"/>
  <c r="C111" i="10"/>
  <c r="B109" i="10"/>
  <c r="B108" i="10"/>
  <c r="B107" i="10"/>
  <c r="B106" i="10"/>
  <c r="B105" i="10"/>
  <c r="B104" i="10"/>
  <c r="B103" i="10"/>
  <c r="B102" i="10"/>
  <c r="B101" i="10"/>
  <c r="B100" i="10"/>
  <c r="B99" i="10"/>
  <c r="B111" i="10" s="1"/>
  <c r="C112" i="10" s="1"/>
  <c r="Y91" i="10"/>
  <c r="W91" i="10"/>
  <c r="V89" i="10"/>
  <c r="G89" i="10"/>
  <c r="E89" i="10"/>
  <c r="C89" i="10"/>
  <c r="B89" i="10" s="1"/>
  <c r="V88" i="10"/>
  <c r="G88" i="10"/>
  <c r="E88" i="10"/>
  <c r="C88" i="10"/>
  <c r="B88" i="10"/>
  <c r="V87" i="10"/>
  <c r="G87" i="10"/>
  <c r="E87" i="10"/>
  <c r="B87" i="10" s="1"/>
  <c r="C87" i="10"/>
  <c r="V86" i="10"/>
  <c r="G86" i="10"/>
  <c r="E86" i="10"/>
  <c r="C86" i="10"/>
  <c r="B86" i="10" s="1"/>
  <c r="V85" i="10"/>
  <c r="G85" i="10"/>
  <c r="E85" i="10"/>
  <c r="C85" i="10"/>
  <c r="B85" i="10" s="1"/>
  <c r="V84" i="10"/>
  <c r="G84" i="10"/>
  <c r="E84" i="10"/>
  <c r="C84" i="10"/>
  <c r="B84" i="10" s="1"/>
  <c r="V83" i="10"/>
  <c r="G83" i="10"/>
  <c r="E83" i="10"/>
  <c r="C83" i="10"/>
  <c r="B83" i="10" s="1"/>
  <c r="V82" i="10"/>
  <c r="G82" i="10"/>
  <c r="B82" i="10" s="1"/>
  <c r="E82" i="10"/>
  <c r="C82" i="10"/>
  <c r="V81" i="10"/>
  <c r="G81" i="10"/>
  <c r="E81" i="10"/>
  <c r="C81" i="10"/>
  <c r="B81" i="10" s="1"/>
  <c r="V80" i="10"/>
  <c r="G80" i="10"/>
  <c r="E80" i="10"/>
  <c r="C80" i="10"/>
  <c r="B80" i="10"/>
  <c r="V79" i="10"/>
  <c r="V91" i="10" s="1"/>
  <c r="G79" i="10"/>
  <c r="G91" i="10" s="1"/>
  <c r="E79" i="10"/>
  <c r="E91" i="10" s="1"/>
  <c r="C79" i="10"/>
  <c r="C91" i="10" s="1"/>
  <c r="O68" i="10"/>
  <c r="N68" i="10"/>
  <c r="M68" i="10"/>
  <c r="L68" i="10"/>
  <c r="K68" i="10"/>
  <c r="J68" i="10"/>
  <c r="I68" i="10"/>
  <c r="H68" i="10"/>
  <c r="G68" i="10"/>
  <c r="F68" i="10"/>
  <c r="E68" i="10"/>
  <c r="D68" i="10"/>
  <c r="P67" i="10"/>
  <c r="Q67" i="10" s="1"/>
  <c r="P66" i="10"/>
  <c r="P65" i="10"/>
  <c r="P64" i="10"/>
  <c r="P63" i="10"/>
  <c r="P62" i="10"/>
  <c r="P61" i="10"/>
  <c r="P60" i="10"/>
  <c r="P59" i="10"/>
  <c r="Q59" i="10" s="1"/>
  <c r="P58" i="10"/>
  <c r="P57" i="10"/>
  <c r="P56" i="10"/>
  <c r="P55" i="10"/>
  <c r="P54" i="10"/>
  <c r="P53" i="10"/>
  <c r="P52" i="10"/>
  <c r="P51" i="10"/>
  <c r="Q51" i="10" s="1"/>
  <c r="P50" i="10"/>
  <c r="P49" i="10"/>
  <c r="P48" i="10"/>
  <c r="P47" i="10"/>
  <c r="P46" i="10"/>
  <c r="P45" i="10"/>
  <c r="P44" i="10"/>
  <c r="P43" i="10"/>
  <c r="Q43" i="10" s="1"/>
  <c r="P42" i="10"/>
  <c r="P41" i="10"/>
  <c r="P40" i="10"/>
  <c r="P39" i="10"/>
  <c r="P38" i="10"/>
  <c r="P37" i="10"/>
  <c r="P36" i="10"/>
  <c r="P35" i="10"/>
  <c r="Q35" i="10" s="1"/>
  <c r="P34" i="10"/>
  <c r="P33" i="10"/>
  <c r="P32" i="10"/>
  <c r="P31" i="10"/>
  <c r="P30" i="10"/>
  <c r="P29" i="10"/>
  <c r="P28" i="10"/>
  <c r="P27" i="10"/>
  <c r="Q27" i="10" s="1"/>
  <c r="P26" i="10"/>
  <c r="P25" i="10"/>
  <c r="X24" i="10"/>
  <c r="Z20" i="10" s="1"/>
  <c r="P24" i="10"/>
  <c r="Z23" i="10"/>
  <c r="P23" i="10"/>
  <c r="P22" i="10"/>
  <c r="Z21" i="10"/>
  <c r="P21" i="10"/>
  <c r="P20" i="10"/>
  <c r="Z19" i="10"/>
  <c r="P19" i="10"/>
  <c r="Z18" i="10"/>
  <c r="P18" i="10"/>
  <c r="Z17" i="10"/>
  <c r="P17" i="10"/>
  <c r="Q17" i="10" s="1"/>
  <c r="Z16" i="10"/>
  <c r="P16" i="10"/>
  <c r="P68" i="10" s="1"/>
  <c r="Q174" i="9"/>
  <c r="Q173" i="9"/>
  <c r="R173" i="9" s="1"/>
  <c r="G166" i="9"/>
  <c r="F166" i="9"/>
  <c r="E166" i="9"/>
  <c r="E167" i="9" s="1"/>
  <c r="D166" i="9"/>
  <c r="C166" i="9"/>
  <c r="C167" i="9" s="1"/>
  <c r="B166" i="9"/>
  <c r="B167" i="9" s="1"/>
  <c r="G146" i="9"/>
  <c r="F146" i="9"/>
  <c r="K145" i="9"/>
  <c r="K146" i="9" s="1"/>
  <c r="J145" i="9"/>
  <c r="J146" i="9" s="1"/>
  <c r="I145" i="9"/>
  <c r="I146" i="9" s="1"/>
  <c r="H145" i="9"/>
  <c r="G145" i="9"/>
  <c r="F145" i="9"/>
  <c r="H146" i="9" s="1"/>
  <c r="C111" i="9"/>
  <c r="B111" i="9"/>
  <c r="U110" i="9"/>
  <c r="T110" i="9"/>
  <c r="R110" i="9" s="1"/>
  <c r="S110" i="9"/>
  <c r="H110" i="9"/>
  <c r="H111" i="9" s="1"/>
  <c r="G110" i="9"/>
  <c r="G111" i="9" s="1"/>
  <c r="F110" i="9"/>
  <c r="F111" i="9" s="1"/>
  <c r="E110" i="9"/>
  <c r="E111" i="9" s="1"/>
  <c r="D110" i="9"/>
  <c r="L96" i="9" s="1"/>
  <c r="M96" i="9" s="1"/>
  <c r="C110" i="9"/>
  <c r="B110" i="9"/>
  <c r="M97" i="9"/>
  <c r="L97" i="9"/>
  <c r="O88" i="9"/>
  <c r="V87" i="9"/>
  <c r="V88" i="9" s="1"/>
  <c r="U87" i="9"/>
  <c r="U88" i="9" s="1"/>
  <c r="T87" i="9"/>
  <c r="T88" i="9" s="1"/>
  <c r="S87" i="9"/>
  <c r="R87" i="9"/>
  <c r="Q87" i="9"/>
  <c r="P87" i="9"/>
  <c r="P88" i="9" s="1"/>
  <c r="O87" i="9"/>
  <c r="N87" i="9"/>
  <c r="N88" i="9" s="1"/>
  <c r="M87" i="9"/>
  <c r="M88" i="9" s="1"/>
  <c r="F87" i="9"/>
  <c r="F88" i="9" s="1"/>
  <c r="E87" i="9"/>
  <c r="D87" i="9"/>
  <c r="C87" i="9"/>
  <c r="B87" i="9"/>
  <c r="E88" i="9" s="1"/>
  <c r="N67" i="9"/>
  <c r="S67" i="9" s="1"/>
  <c r="M67" i="9"/>
  <c r="L67" i="9"/>
  <c r="K67" i="9"/>
  <c r="J67" i="9"/>
  <c r="I67" i="9"/>
  <c r="S60" i="9" s="1"/>
  <c r="H67" i="9"/>
  <c r="G67" i="9"/>
  <c r="F67" i="9"/>
  <c r="B67" i="9" s="1"/>
  <c r="E67" i="9"/>
  <c r="D67" i="9"/>
  <c r="C67" i="9"/>
  <c r="S54" i="9"/>
  <c r="O47" i="9"/>
  <c r="O48" i="9" s="1"/>
  <c r="N47" i="9"/>
  <c r="N48" i="9" s="1"/>
  <c r="M47" i="9"/>
  <c r="M48" i="9" s="1"/>
  <c r="E47" i="9"/>
  <c r="E48" i="9" s="1"/>
  <c r="D47" i="9"/>
  <c r="C47" i="9"/>
  <c r="C48" i="9" s="1"/>
  <c r="B47" i="9"/>
  <c r="R174" i="9" s="1"/>
  <c r="Q18" i="10" l="1"/>
  <c r="Q22" i="10"/>
  <c r="Q20" i="10"/>
  <c r="Q24" i="10"/>
  <c r="Q16" i="10"/>
  <c r="Q25" i="10"/>
  <c r="Q33" i="10"/>
  <c r="Q41" i="10"/>
  <c r="Q49" i="10"/>
  <c r="Q57" i="10"/>
  <c r="Q65" i="10"/>
  <c r="Q21" i="10"/>
  <c r="Q26" i="10"/>
  <c r="Q34" i="10"/>
  <c r="Q42" i="10"/>
  <c r="Q50" i="10"/>
  <c r="Q58" i="10"/>
  <c r="Q66" i="10"/>
  <c r="Q28" i="10"/>
  <c r="Q36" i="10"/>
  <c r="Q44" i="10"/>
  <c r="Q52" i="10"/>
  <c r="Q60" i="10"/>
  <c r="Q23" i="10"/>
  <c r="Q29" i="10"/>
  <c r="Q37" i="10"/>
  <c r="Q45" i="10"/>
  <c r="Q53" i="10"/>
  <c r="Q61" i="10"/>
  <c r="Q30" i="10"/>
  <c r="Q38" i="10"/>
  <c r="Q46" i="10"/>
  <c r="Q54" i="10"/>
  <c r="Q62" i="10"/>
  <c r="W92" i="10"/>
  <c r="Q19" i="10"/>
  <c r="Q31" i="10"/>
  <c r="Q39" i="10"/>
  <c r="Q47" i="10"/>
  <c r="Q55" i="10"/>
  <c r="Q63" i="10"/>
  <c r="Y92" i="10"/>
  <c r="K112" i="10"/>
  <c r="Q32" i="10"/>
  <c r="Q40" i="10"/>
  <c r="Q48" i="10"/>
  <c r="Q56" i="10"/>
  <c r="Q64" i="10"/>
  <c r="M112" i="10"/>
  <c r="Z22" i="10"/>
  <c r="B79" i="10"/>
  <c r="B91" i="10" s="1"/>
  <c r="C92" i="10" s="1"/>
  <c r="U67" i="9"/>
  <c r="U60" i="9"/>
  <c r="T111" i="9"/>
  <c r="S111" i="9"/>
  <c r="R111" i="9" s="1"/>
  <c r="U54" i="9"/>
  <c r="U111" i="9"/>
  <c r="D167" i="9"/>
  <c r="B48" i="9"/>
  <c r="Q88" i="9"/>
  <c r="F167" i="9"/>
  <c r="D48" i="9"/>
  <c r="D88" i="9"/>
  <c r="B88" i="9" s="1"/>
  <c r="R88" i="9"/>
  <c r="D111" i="9"/>
  <c r="G167" i="9"/>
  <c r="S88" i="9"/>
  <c r="L98" i="9"/>
  <c r="M98" i="9" s="1"/>
  <c r="G92" i="10" l="1"/>
  <c r="E92" i="10"/>
</calcChain>
</file>

<file path=xl/sharedStrings.xml><?xml version="1.0" encoding="utf-8"?>
<sst xmlns="http://schemas.openxmlformats.org/spreadsheetml/2006/main" count="655" uniqueCount="221">
  <si>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</si>
  <si>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</si>
  <si>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</si>
  <si>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</si>
  <si>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</si>
  <si>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</si>
  <si>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</si>
  <si>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</si>
  <si>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</si>
  <si>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</si>
  <si>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</si>
  <si>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</si>
  <si>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</si>
  <si>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N°</t>
  </si>
  <si>
    <t>%</t>
  </si>
  <si>
    <t>Otros</t>
  </si>
  <si>
    <t>Sin información</t>
  </si>
  <si>
    <t>PROGRAMA NACIONAL CONTRA LA VIOLENCIA FAMILIAR Y SEXUAL</t>
  </si>
  <si>
    <t xml:space="preserve">Mes </t>
  </si>
  <si>
    <t>% Acción</t>
  </si>
  <si>
    <t>Septiembre</t>
  </si>
  <si>
    <t>Mujer</t>
  </si>
  <si>
    <t>Hombre</t>
  </si>
  <si>
    <t xml:space="preserve">% </t>
  </si>
  <si>
    <t>Mes</t>
  </si>
  <si>
    <t>Porcentaje (%)</t>
  </si>
  <si>
    <t>-</t>
  </si>
  <si>
    <t>Infancia</t>
  </si>
  <si>
    <t>Niñez</t>
  </si>
  <si>
    <t>Adolescentes</t>
  </si>
  <si>
    <t>Jóvenes</t>
  </si>
  <si>
    <t>Adultos</t>
  </si>
  <si>
    <t>Elaboración: Unidad de Generación de Información y Gestión del Conocimiento - PNCVFS</t>
  </si>
  <si>
    <t>MES</t>
  </si>
  <si>
    <t>Grupo de Edad</t>
  </si>
  <si>
    <t>Psicología</t>
  </si>
  <si>
    <t>Violencia económica o patrimonial</t>
  </si>
  <si>
    <t>Violencia psicológica</t>
  </si>
  <si>
    <t>Violencia física</t>
  </si>
  <si>
    <t>Violencia sexual</t>
  </si>
  <si>
    <t>Periodo:  Enero - Noviembre, 2019 (Preliminar)</t>
  </si>
  <si>
    <t>Casos nuevos</t>
  </si>
  <si>
    <t xml:space="preserve">Mujer 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</si>
  <si>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</si>
  <si>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</si>
  <si>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</si>
  <si>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</si>
  <si>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</si>
  <si>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</si>
  <si>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Noviembre,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</si>
  <si>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</si>
  <si>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</si>
  <si>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</si>
  <si>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</si>
  <si>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</si>
  <si>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</si>
  <si>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</si>
  <si>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</si>
  <si>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</si>
  <si>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</si>
  <si>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</si>
  <si>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</si>
  <si>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</si>
  <si>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</si>
  <si>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</si>
  <si>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</si>
  <si>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</si>
  <si>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</si>
  <si>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</si>
  <si>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</si>
  <si>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</si>
  <si>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</si>
  <si>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</si>
  <si>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</si>
  <si>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</si>
  <si>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</si>
  <si>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</si>
  <si>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</si>
  <si>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</si>
  <si>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</si>
  <si>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</si>
  <si>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</si>
  <si>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</si>
  <si>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</si>
  <si>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</si>
  <si>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</si>
  <si>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</si>
  <si>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</si>
  <si>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</si>
  <si>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</si>
  <si>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</si>
  <si>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</si>
  <si>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</si>
  <si>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</si>
  <si>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</si>
  <si>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</si>
  <si>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</si>
  <si>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</si>
  <si>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</si>
  <si>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</si>
  <si>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</si>
  <si>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</si>
  <si>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</si>
  <si>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</si>
  <si>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</si>
  <si>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</si>
  <si>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</si>
  <si>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</si>
  <si>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</si>
  <si>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</si>
  <si>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</si>
  <si>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</si>
  <si>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</si>
  <si>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</si>
  <si>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</si>
  <si>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</si>
  <si>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</si>
  <si>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</si>
  <si>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</si>
  <si>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</si>
  <si>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</si>
  <si>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</si>
  <si>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</si>
  <si>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</si>
  <si>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</si>
  <si>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</si>
  <si>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</si>
  <si>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</si>
  <si>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</si>
  <si>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</si>
  <si>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</si>
  <si>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</si>
  <si>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</si>
  <si>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</si>
  <si>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</si>
  <si>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</si>
  <si>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</si>
  <si>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</si>
  <si>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</si>
  <si>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</si>
  <si>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</si>
  <si>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</si>
  <si>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</si>
  <si>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</si>
  <si>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</si>
  <si>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Anco</t>
  </si>
  <si>
    <t>(&lt; 6 años)</t>
  </si>
  <si>
    <t>Ayna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</si>
  <si>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</si>
  <si>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</si>
  <si>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</si>
  <si>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</si>
  <si>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</si>
  <si>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</si>
  <si>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</si>
  <si>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(18 - 29 años)</t>
  </si>
  <si>
    <t>Challhuahuacho</t>
  </si>
  <si>
    <t>(30 - 59 años)</t>
  </si>
  <si>
    <t>Chongoyape</t>
  </si>
  <si>
    <t>Adultos Mayores</t>
  </si>
  <si>
    <t>(60 a + años)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</si>
  <si>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</si>
  <si>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</si>
  <si>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</si>
  <si>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</si>
  <si>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</si>
  <si>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</si>
  <si>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</si>
  <si>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</si>
  <si>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</si>
  <si>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</si>
  <si>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</si>
  <si>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</si>
  <si>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</si>
  <si>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</si>
  <si>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</si>
  <si>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</si>
  <si>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</si>
  <si>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</si>
  <si>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</si>
  <si>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</si>
  <si>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</si>
  <si>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</si>
  <si>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</si>
  <si>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</si>
  <si>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</si>
  <si>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</si>
  <si>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</si>
  <si>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</si>
  <si>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</si>
  <si>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</si>
  <si>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</si>
  <si>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</si>
  <si>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</si>
  <si>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</si>
  <si>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</si>
  <si>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</si>
  <si>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</si>
  <si>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</si>
  <si>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</si>
  <si>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</si>
  <si>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</si>
  <si>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</si>
  <si>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</si>
  <si>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Tantará</t>
  </si>
  <si>
    <t>Palcazu</t>
  </si>
  <si>
    <t>1/ Incluye a la persona que participó una o más veces en las acciones de la ER</t>
  </si>
  <si>
    <t>2/ Las PIAS reportan al culminar cada travesía. Se cuenta con información de la travesía 1, 2, 3 y 4.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</si>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</sst>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  <font>
      <b/>
      <i/>
      <u/>
      <sz val="12"/>
      <color theme="1"/>
      <name val="Arial"/>
      <family val="2"/>
    </font>
    <font>
      <b/>
      <vertAlign val="superscript"/>
      <sz val="2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color theme="1"/>
      <name val="Arial Narrow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434343"/>
        <bgColor indexed="9"/>
      </patternFill>
    </fill>
    <fill>
      <patternFill patternType="solid">
        <fgColor theme="7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31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6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9" fontId="31" fillId="0" borderId="0" applyFont="0" applyFill="0" applyBorder="0" applyAlignment="0" applyProtection="0"/>
    <xf numFmtId="0" fontId="36" fillId="0" borderId="0"/>
    <xf numFmtId="0" fontId="36" fillId="0" borderId="0"/>
  </cellStyleXfs>
  <cellXfs count="351">
    <xf numFmtId="0" fontId="0" fillId="0" borderId="0" xfId="0"/>
    <xf numFmtId="0" fontId="9" fillId="5" borderId="0" xfId="0" applyFont="1" applyFill="1"/>
    <xf numFmtId="0" fontId="9" fillId="6" borderId="0" xfId="0" applyFont="1" applyFill="1"/>
    <xf numFmtId="0" fontId="14" fillId="5" borderId="0" xfId="0" applyFont="1" applyFill="1" applyAlignment="1">
      <alignment horizontal="centerContinuous" vertical="center"/>
    </xf>
    <xf numFmtId="0" fontId="15" fillId="5" borderId="0" xfId="0" applyFont="1" applyFill="1" applyAlignment="1">
      <alignment horizontal="centerContinuous" vertical="center"/>
    </xf>
    <xf numFmtId="0" fontId="16" fillId="5" borderId="0" xfId="0" applyFont="1" applyFill="1" applyAlignment="1">
      <alignment horizontal="centerContinuous" vertical="center"/>
    </xf>
    <xf numFmtId="0" fontId="15" fillId="5" borderId="0" xfId="0" applyFont="1" applyFill="1"/>
    <xf numFmtId="0" fontId="23" fillId="5" borderId="0" xfId="0" applyFont="1" applyFill="1"/>
    <xf numFmtId="0" fontId="24" fillId="5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left"/>
    </xf>
    <xf numFmtId="0" fontId="20" fillId="5" borderId="0" xfId="0" applyFont="1" applyFill="1" applyAlignment="1">
      <alignment horizontal="left"/>
    </xf>
    <xf numFmtId="0" fontId="30" fillId="10" borderId="0" xfId="0" applyFont="1" applyFill="1"/>
    <xf numFmtId="0" fontId="9" fillId="5" borderId="0" xfId="0" applyFont="1" applyFill="1" applyAlignment="1">
      <alignment horizontal="centerContinuous" vertical="center" wrapText="1"/>
    </xf>
    <xf numFmtId="3" fontId="9" fillId="5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2" fillId="9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9" borderId="0" xfId="0" applyFont="1" applyFill="1" applyAlignment="1" applyProtection="1">
      <alignment horizontal="center"/>
      <protection hidden="1"/>
    </xf>
    <xf numFmtId="49" fontId="2" fillId="9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9" borderId="0" xfId="0" applyNumberFormat="1" applyFont="1" applyFill="1" applyProtection="1">
      <protection hidden="1"/>
    </xf>
    <xf numFmtId="0" fontId="0" fillId="9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9" borderId="0" xfId="0" applyFill="1"/>
    <xf numFmtId="0" fontId="42" fillId="12" borderId="18" xfId="11" applyFont="1" applyFill="1" applyBorder="1" applyAlignment="1">
      <alignment vertical="center" wrapText="1"/>
    </xf>
    <xf numFmtId="0" fontId="42" fillId="12" borderId="0" xfId="11" applyFont="1" applyFill="1" applyAlignment="1">
      <alignment vertical="center" wrapText="1"/>
    </xf>
    <xf numFmtId="0" fontId="42" fillId="12" borderId="19" xfId="11" applyFont="1" applyFill="1" applyBorder="1" applyAlignment="1">
      <alignment vertical="center" wrapText="1"/>
    </xf>
    <xf numFmtId="0" fontId="44" fillId="12" borderId="18" xfId="0" applyFont="1" applyFill="1" applyBorder="1" applyAlignment="1">
      <alignment horizontal="centerContinuous" vertical="center"/>
    </xf>
    <xf numFmtId="0" fontId="43" fillId="12" borderId="0" xfId="0" applyFont="1" applyFill="1" applyAlignment="1">
      <alignment horizontal="centerContinuous" vertical="center"/>
    </xf>
    <xf numFmtId="0" fontId="35" fillId="12" borderId="0" xfId="0" applyFont="1" applyFill="1" applyAlignment="1">
      <alignment horizontal="centerContinuous" vertical="center"/>
    </xf>
    <xf numFmtId="0" fontId="45" fillId="12" borderId="0" xfId="0" applyFont="1" applyFill="1" applyAlignment="1">
      <alignment horizontal="centerContinuous" vertical="center"/>
    </xf>
    <xf numFmtId="0" fontId="45" fillId="12" borderId="19" xfId="0" applyFont="1" applyFill="1" applyBorder="1" applyAlignment="1">
      <alignment horizontal="centerContinuous" vertical="center"/>
    </xf>
    <xf numFmtId="0" fontId="46" fillId="9" borderId="0" xfId="0" applyFont="1" applyFill="1"/>
    <xf numFmtId="0" fontId="50" fillId="3" borderId="0" xfId="0" applyFont="1" applyFill="1"/>
    <xf numFmtId="0" fontId="52" fillId="4" borderId="25" xfId="0" applyFont="1" applyFill="1" applyBorder="1" applyAlignment="1">
      <alignment horizontal="center" vertical="center" wrapText="1"/>
    </xf>
    <xf numFmtId="0" fontId="52" fillId="4" borderId="26" xfId="0" applyFont="1" applyFill="1" applyBorder="1" applyAlignment="1">
      <alignment horizontal="center" vertical="center" wrapText="1"/>
    </xf>
    <xf numFmtId="0" fontId="52" fillId="4" borderId="27" xfId="0" applyFont="1" applyFill="1" applyBorder="1" applyAlignment="1">
      <alignment horizontal="center" vertical="center" wrapText="1"/>
    </xf>
    <xf numFmtId="0" fontId="52" fillId="4" borderId="25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 indent="1"/>
    </xf>
    <xf numFmtId="3" fontId="10" fillId="3" borderId="29" xfId="0" applyNumberFormat="1" applyFont="1" applyFill="1" applyBorder="1" applyAlignment="1" applyProtection="1">
      <alignment horizontal="center" vertical="center"/>
      <protection hidden="1"/>
    </xf>
    <xf numFmtId="3" fontId="10" fillId="3" borderId="30" xfId="0" applyNumberFormat="1" applyFont="1" applyFill="1" applyBorder="1" applyAlignment="1" applyProtection="1">
      <alignment horizontal="center" vertical="center"/>
      <protection hidden="1"/>
    </xf>
    <xf numFmtId="3" fontId="10" fillId="9" borderId="30" xfId="0" applyNumberFormat="1" applyFont="1" applyFill="1" applyBorder="1" applyAlignment="1" applyProtection="1">
      <alignment horizontal="center" vertical="center"/>
      <protection hidden="1"/>
    </xf>
    <xf numFmtId="0" fontId="10" fillId="3" borderId="31" xfId="0" applyFont="1" applyFill="1" applyBorder="1" applyAlignment="1">
      <alignment horizontal="left" vertical="center" indent="1"/>
    </xf>
    <xf numFmtId="3" fontId="10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33" xfId="0" applyNumberFormat="1" applyFont="1" applyFill="1" applyBorder="1" applyAlignment="1" applyProtection="1">
      <alignment horizontal="center" vertical="center"/>
      <protection hidden="1"/>
    </xf>
    <xf numFmtId="3" fontId="10" fillId="9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34" xfId="0" applyFont="1" applyFill="1" applyBorder="1" applyAlignment="1">
      <alignment horizontal="left" vertical="center" indent="1"/>
    </xf>
    <xf numFmtId="3" fontId="10" fillId="3" borderId="35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9" borderId="36" xfId="0" applyNumberFormat="1" applyFont="1" applyFill="1" applyBorder="1" applyAlignment="1" applyProtection="1">
      <alignment horizontal="center" vertical="center"/>
      <protection hidden="1"/>
    </xf>
    <xf numFmtId="3" fontId="52" fillId="4" borderId="26" xfId="0" applyNumberFormat="1" applyFont="1" applyFill="1" applyBorder="1" applyAlignment="1">
      <alignment horizontal="center" vertical="center"/>
    </xf>
    <xf numFmtId="3" fontId="52" fillId="4" borderId="27" xfId="0" applyNumberFormat="1" applyFont="1" applyFill="1" applyBorder="1" applyAlignment="1">
      <alignment horizontal="center" vertical="center"/>
    </xf>
    <xf numFmtId="3" fontId="52" fillId="4" borderId="37" xfId="0" applyNumberFormat="1" applyFont="1" applyFill="1" applyBorder="1" applyAlignment="1">
      <alignment horizontal="center" vertical="center"/>
    </xf>
    <xf numFmtId="0" fontId="10" fillId="11" borderId="38" xfId="0" applyFont="1" applyFill="1" applyBorder="1" applyAlignment="1">
      <alignment horizontal="center" vertical="center"/>
    </xf>
    <xf numFmtId="9" fontId="10" fillId="11" borderId="39" xfId="1" applyFont="1" applyFill="1" applyBorder="1" applyAlignment="1">
      <alignment horizontal="center" vertical="center"/>
    </xf>
    <xf numFmtId="9" fontId="10" fillId="11" borderId="40" xfId="1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Continuous" wrapText="1"/>
    </xf>
    <xf numFmtId="0" fontId="49" fillId="3" borderId="0" xfId="0" applyFont="1" applyFill="1" applyAlignment="1">
      <alignment horizontal="centerContinuous" vertical="center" wrapText="1"/>
    </xf>
    <xf numFmtId="0" fontId="53" fillId="9" borderId="0" xfId="0" applyFont="1" applyFill="1" applyAlignment="1">
      <alignment horizontal="centerContinuous" vertical="center"/>
    </xf>
    <xf numFmtId="0" fontId="54" fillId="9" borderId="0" xfId="0" applyFont="1" applyFill="1" applyAlignment="1">
      <alignment horizontal="centerContinuous" vertical="center"/>
    </xf>
    <xf numFmtId="0" fontId="0" fillId="9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55" fillId="9" borderId="0" xfId="0" applyFont="1" applyFill="1" applyAlignment="1">
      <alignment horizontal="center"/>
    </xf>
    <xf numFmtId="0" fontId="52" fillId="4" borderId="9" xfId="0" applyFont="1" applyFill="1" applyBorder="1" applyAlignment="1" applyProtection="1">
      <alignment horizontal="center" vertical="center" wrapText="1"/>
      <protection hidden="1"/>
    </xf>
    <xf numFmtId="0" fontId="56" fillId="3" borderId="0" xfId="0" applyFont="1" applyFill="1" applyAlignment="1">
      <alignment horizontal="center"/>
    </xf>
    <xf numFmtId="3" fontId="57" fillId="3" borderId="0" xfId="0" applyNumberFormat="1" applyFont="1" applyFill="1" applyAlignment="1">
      <alignment horizontal="center"/>
    </xf>
    <xf numFmtId="166" fontId="57" fillId="3" borderId="0" xfId="1" applyNumberFormat="1" applyFont="1" applyFill="1" applyAlignment="1">
      <alignment horizontal="center"/>
    </xf>
    <xf numFmtId="3" fontId="12" fillId="3" borderId="29" xfId="0" applyNumberFormat="1" applyFont="1" applyFill="1" applyBorder="1" applyAlignment="1" applyProtection="1">
      <alignment horizontal="center" vertical="center"/>
      <protection hidden="1"/>
    </xf>
    <xf numFmtId="3" fontId="10" fillId="3" borderId="41" xfId="0" applyNumberFormat="1" applyFont="1" applyFill="1" applyBorder="1" applyAlignment="1" applyProtection="1">
      <alignment horizontal="center" vertical="center"/>
      <protection hidden="1"/>
    </xf>
    <xf numFmtId="3" fontId="10" fillId="3" borderId="42" xfId="0" applyNumberFormat="1" applyFont="1" applyFill="1" applyBorder="1" applyAlignment="1" applyProtection="1">
      <alignment horizontal="center" vertical="center"/>
      <protection hidden="1"/>
    </xf>
    <xf numFmtId="3" fontId="10" fillId="3" borderId="28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horizontal="center"/>
    </xf>
    <xf numFmtId="3" fontId="12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43" xfId="0" applyNumberFormat="1" applyFont="1" applyFill="1" applyBorder="1" applyAlignment="1" applyProtection="1">
      <alignment horizontal="center" vertical="center"/>
      <protection hidden="1"/>
    </xf>
    <xf numFmtId="3" fontId="10" fillId="3" borderId="44" xfId="0" applyNumberFormat="1" applyFont="1" applyFill="1" applyBorder="1" applyAlignment="1" applyProtection="1">
      <alignment horizontal="center" vertical="center"/>
      <protection hidden="1"/>
    </xf>
    <xf numFmtId="3" fontId="10" fillId="3" borderId="31" xfId="0" applyNumberFormat="1" applyFont="1" applyFill="1" applyBorder="1" applyAlignment="1" applyProtection="1">
      <alignment horizontal="center" vertical="center"/>
      <protection hidden="1"/>
    </xf>
    <xf numFmtId="3" fontId="12" fillId="3" borderId="35" xfId="0" applyNumberFormat="1" applyFont="1" applyFill="1" applyBorder="1" applyAlignment="1" applyProtection="1">
      <alignment horizontal="center" vertical="center"/>
      <protection hidden="1"/>
    </xf>
    <xf numFmtId="3" fontId="10" fillId="3" borderId="45" xfId="0" applyNumberFormat="1" applyFont="1" applyFill="1" applyBorder="1" applyAlignment="1" applyProtection="1">
      <alignment horizontal="center" vertical="center"/>
      <protection hidden="1"/>
    </xf>
    <xf numFmtId="3" fontId="10" fillId="3" borderId="46" xfId="0" applyNumberFormat="1" applyFont="1" applyFill="1" applyBorder="1" applyAlignment="1" applyProtection="1">
      <alignment horizontal="center" vertical="center"/>
      <protection hidden="1"/>
    </xf>
    <xf numFmtId="3" fontId="10" fillId="3" borderId="34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/>
    <xf numFmtId="0" fontId="52" fillId="4" borderId="0" xfId="0" applyFont="1" applyFill="1" applyAlignment="1" applyProtection="1">
      <alignment horizontal="center" vertical="center"/>
      <protection hidden="1"/>
    </xf>
    <xf numFmtId="3" fontId="52" fillId="4" borderId="39" xfId="0" applyNumberFormat="1" applyFont="1" applyFill="1" applyBorder="1" applyAlignment="1" applyProtection="1">
      <alignment horizontal="center" vertical="center"/>
      <protection hidden="1"/>
    </xf>
    <xf numFmtId="3" fontId="52" fillId="4" borderId="0" xfId="0" applyNumberFormat="1" applyFont="1" applyFill="1" applyAlignment="1" applyProtection="1">
      <alignment horizontal="center" vertical="center"/>
      <protection hidden="1"/>
    </xf>
    <xf numFmtId="3" fontId="52" fillId="4" borderId="47" xfId="0" applyNumberFormat="1" applyFont="1" applyFill="1" applyBorder="1" applyAlignment="1" applyProtection="1">
      <alignment horizontal="center" vertical="center"/>
      <protection hidden="1"/>
    </xf>
    <xf numFmtId="3" fontId="52" fillId="4" borderId="40" xfId="0" applyNumberFormat="1" applyFont="1" applyFill="1" applyBorder="1" applyAlignment="1" applyProtection="1">
      <alignment horizontal="center" vertical="center"/>
      <protection hidden="1"/>
    </xf>
    <xf numFmtId="3" fontId="52" fillId="4" borderId="38" xfId="0" applyNumberFormat="1" applyFont="1" applyFill="1" applyBorder="1" applyAlignment="1" applyProtection="1">
      <alignment horizontal="center" vertical="center"/>
      <protection hidden="1"/>
    </xf>
    <xf numFmtId="3" fontId="52" fillId="4" borderId="6" xfId="0" applyNumberFormat="1" applyFont="1" applyFill="1" applyBorder="1" applyAlignment="1" applyProtection="1">
      <alignment horizontal="center" vertical="center"/>
      <protection hidden="1"/>
    </xf>
    <xf numFmtId="0" fontId="36" fillId="9" borderId="0" xfId="0" applyFont="1" applyFill="1"/>
    <xf numFmtId="0" fontId="59" fillId="9" borderId="0" xfId="0" quotePrefix="1" applyFont="1" applyFill="1"/>
    <xf numFmtId="3" fontId="10" fillId="9" borderId="29" xfId="0" applyNumberFormat="1" applyFont="1" applyFill="1" applyBorder="1" applyAlignment="1" applyProtection="1">
      <alignment horizontal="center" vertical="center"/>
      <protection hidden="1"/>
    </xf>
    <xf numFmtId="3" fontId="10" fillId="9" borderId="32" xfId="0" applyNumberFormat="1" applyFont="1" applyFill="1" applyBorder="1" applyAlignment="1" applyProtection="1">
      <alignment horizontal="center" vertical="center"/>
      <protection hidden="1"/>
    </xf>
    <xf numFmtId="3" fontId="10" fillId="9" borderId="35" xfId="0" applyNumberFormat="1" applyFont="1" applyFill="1" applyBorder="1" applyAlignment="1" applyProtection="1">
      <alignment horizontal="center" vertical="center"/>
      <protection hidden="1"/>
    </xf>
    <xf numFmtId="0" fontId="52" fillId="4" borderId="48" xfId="0" applyFont="1" applyFill="1" applyBorder="1" applyAlignment="1">
      <alignment horizontal="center" vertical="center"/>
    </xf>
    <xf numFmtId="3" fontId="52" fillId="4" borderId="12" xfId="0" applyNumberFormat="1" applyFont="1" applyFill="1" applyBorder="1" applyAlignment="1">
      <alignment horizontal="center" vertical="center"/>
    </xf>
    <xf numFmtId="3" fontId="52" fillId="4" borderId="49" xfId="0" applyNumberFormat="1" applyFont="1" applyFill="1" applyBorder="1" applyAlignment="1">
      <alignment horizontal="center" vertical="center"/>
    </xf>
    <xf numFmtId="0" fontId="52" fillId="4" borderId="50" xfId="0" applyFont="1" applyFill="1" applyBorder="1" applyAlignment="1">
      <alignment horizontal="center" vertical="center"/>
    </xf>
    <xf numFmtId="3" fontId="52" fillId="4" borderId="51" xfId="0" applyNumberFormat="1" applyFont="1" applyFill="1" applyBorder="1" applyAlignment="1">
      <alignment horizontal="center" vertical="center"/>
    </xf>
    <xf numFmtId="3" fontId="52" fillId="4" borderId="52" xfId="0" applyNumberFormat="1" applyFont="1" applyFill="1" applyBorder="1" applyAlignment="1">
      <alignment horizontal="center" vertical="center"/>
    </xf>
    <xf numFmtId="0" fontId="10" fillId="11" borderId="53" xfId="0" applyFont="1" applyFill="1" applyBorder="1" applyAlignment="1">
      <alignment horizontal="center" vertical="center"/>
    </xf>
    <xf numFmtId="9" fontId="10" fillId="11" borderId="53" xfId="1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9" fontId="10" fillId="11" borderId="54" xfId="1" applyFont="1" applyFill="1" applyBorder="1" applyAlignment="1">
      <alignment horizontal="center" vertical="center"/>
    </xf>
    <xf numFmtId="0" fontId="39" fillId="3" borderId="0" xfId="0" applyFont="1" applyFill="1"/>
    <xf numFmtId="0" fontId="51" fillId="3" borderId="0" xfId="0" applyFont="1" applyFill="1" applyAlignment="1">
      <alignment vertical="center" wrapText="1"/>
    </xf>
    <xf numFmtId="3" fontId="0" fillId="9" borderId="0" xfId="0" applyNumberFormat="1" applyFill="1"/>
    <xf numFmtId="0" fontId="52" fillId="4" borderId="67" xfId="0" applyFont="1" applyFill="1" applyBorder="1" applyAlignment="1">
      <alignment horizontal="center" vertical="center" wrapText="1"/>
    </xf>
    <xf numFmtId="0" fontId="52" fillId="4" borderId="6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/>
      <protection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3" fontId="9" fillId="9" borderId="29" xfId="0" applyNumberFormat="1" applyFont="1" applyFill="1" applyBorder="1" applyAlignment="1" applyProtection="1">
      <alignment horizontal="center" vertical="center"/>
      <protection hidden="1"/>
    </xf>
    <xf numFmtId="0" fontId="12" fillId="3" borderId="32" xfId="0" applyFont="1" applyFill="1" applyBorder="1" applyAlignment="1" applyProtection="1">
      <alignment horizontal="center" vertical="center"/>
      <protection hidden="1"/>
    </xf>
    <xf numFmtId="3" fontId="9" fillId="9" borderId="32" xfId="0" applyNumberFormat="1" applyFont="1" applyFill="1" applyBorder="1" applyAlignment="1" applyProtection="1">
      <alignment horizontal="center" vertical="center"/>
      <protection hidden="1"/>
    </xf>
    <xf numFmtId="0" fontId="12" fillId="3" borderId="35" xfId="0" applyFont="1" applyFill="1" applyBorder="1" applyAlignment="1" applyProtection="1">
      <alignment horizontal="center" vertical="center"/>
      <protection hidden="1"/>
    </xf>
    <xf numFmtId="3" fontId="9" fillId="9" borderId="35" xfId="0" applyNumberFormat="1" applyFont="1" applyFill="1" applyBorder="1" applyAlignment="1" applyProtection="1">
      <alignment horizontal="center" vertical="center"/>
      <protection hidden="1"/>
    </xf>
    <xf numFmtId="0" fontId="52" fillId="4" borderId="25" xfId="0" applyFont="1" applyFill="1" applyBorder="1" applyAlignment="1" applyProtection="1">
      <alignment horizontal="center" vertical="center"/>
      <protection hidden="1"/>
    </xf>
    <xf numFmtId="3" fontId="52" fillId="4" borderId="26" xfId="0" applyNumberFormat="1" applyFont="1" applyFill="1" applyBorder="1" applyAlignment="1" applyProtection="1">
      <alignment horizontal="center" vertical="center"/>
      <protection hidden="1"/>
    </xf>
    <xf numFmtId="3" fontId="52" fillId="4" borderId="27" xfId="0" applyNumberFormat="1" applyFont="1" applyFill="1" applyBorder="1" applyAlignment="1" applyProtection="1">
      <alignment horizontal="center" vertical="center"/>
      <protection hidden="1"/>
    </xf>
    <xf numFmtId="0" fontId="52" fillId="4" borderId="4" xfId="0" applyFont="1" applyFill="1" applyBorder="1" applyAlignment="1">
      <alignment horizontal="center" vertical="center"/>
    </xf>
    <xf numFmtId="3" fontId="52" fillId="4" borderId="72" xfId="0" applyNumberFormat="1" applyFont="1" applyFill="1" applyBorder="1" applyAlignment="1">
      <alignment horizontal="center" vertical="center"/>
    </xf>
    <xf numFmtId="3" fontId="52" fillId="4" borderId="73" xfId="0" applyNumberFormat="1" applyFont="1" applyFill="1" applyBorder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hidden="1"/>
    </xf>
    <xf numFmtId="166" fontId="12" fillId="11" borderId="37" xfId="1" applyNumberFormat="1" applyFont="1" applyFill="1" applyBorder="1" applyAlignment="1" applyProtection="1">
      <alignment horizontal="center" vertical="center"/>
      <protection hidden="1"/>
    </xf>
    <xf numFmtId="0" fontId="62" fillId="3" borderId="0" xfId="0" applyFont="1" applyFill="1" applyAlignment="1">
      <alignment horizontal="center" vertical="center" wrapText="1"/>
    </xf>
    <xf numFmtId="0" fontId="62" fillId="3" borderId="0" xfId="0" applyFont="1" applyFill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/>
      <protection hidden="1"/>
    </xf>
    <xf numFmtId="0" fontId="10" fillId="3" borderId="32" xfId="0" applyFont="1" applyFill="1" applyBorder="1" applyAlignment="1" applyProtection="1">
      <alignment horizontal="center" vertical="center"/>
      <protection hidden="1"/>
    </xf>
    <xf numFmtId="0" fontId="10" fillId="3" borderId="33" xfId="0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center" vertical="center"/>
      <protection hidden="1"/>
    </xf>
    <xf numFmtId="0" fontId="10" fillId="3" borderId="36" xfId="0" applyFont="1" applyFill="1" applyBorder="1" applyAlignment="1" applyProtection="1">
      <alignment horizontal="center" vertical="center"/>
      <protection hidden="1"/>
    </xf>
    <xf numFmtId="3" fontId="40" fillId="4" borderId="80" xfId="0" applyNumberFormat="1" applyFont="1" applyFill="1" applyBorder="1" applyAlignment="1" applyProtection="1">
      <alignment horizontal="center" vertical="center"/>
      <protection hidden="1"/>
    </xf>
    <xf numFmtId="166" fontId="38" fillId="11" borderId="80" xfId="1" applyNumberFormat="1" applyFont="1" applyFill="1" applyBorder="1" applyAlignment="1" applyProtection="1">
      <alignment horizontal="center" vertical="center"/>
      <protection hidden="1"/>
    </xf>
    <xf numFmtId="166" fontId="38" fillId="11" borderId="0" xfId="1" applyNumberFormat="1" applyFont="1" applyFill="1" applyAlignment="1" applyProtection="1">
      <alignment horizontal="center" vertical="center"/>
      <protection hidden="1"/>
    </xf>
    <xf numFmtId="0" fontId="4" fillId="3" borderId="0" xfId="0" applyFont="1" applyFill="1" applyProtection="1">
      <protection hidden="1"/>
    </xf>
    <xf numFmtId="0" fontId="3" fillId="3" borderId="0" xfId="0" applyFont="1" applyFill="1"/>
    <xf numFmtId="0" fontId="36" fillId="3" borderId="28" xfId="0" applyFont="1" applyFill="1" applyBorder="1" applyAlignment="1" applyProtection="1">
      <alignment horizontal="left" vertical="center" indent="1"/>
      <protection hidden="1"/>
    </xf>
    <xf numFmtId="0" fontId="38" fillId="3" borderId="29" xfId="0" applyFont="1" applyFill="1" applyBorder="1" applyAlignment="1" applyProtection="1">
      <alignment horizontal="center" vertical="center"/>
      <protection hidden="1"/>
    </xf>
    <xf numFmtId="0" fontId="36" fillId="3" borderId="29" xfId="0" applyFont="1" applyFill="1" applyBorder="1" applyAlignment="1" applyProtection="1">
      <alignment horizontal="center" vertical="center"/>
      <protection hidden="1"/>
    </xf>
    <xf numFmtId="0" fontId="36" fillId="3" borderId="30" xfId="0" applyFont="1" applyFill="1" applyBorder="1" applyAlignment="1" applyProtection="1">
      <alignment horizontal="center" vertical="center"/>
      <protection hidden="1"/>
    </xf>
    <xf numFmtId="0" fontId="36" fillId="3" borderId="31" xfId="0" applyFont="1" applyFill="1" applyBorder="1" applyAlignment="1" applyProtection="1">
      <alignment horizontal="left" vertical="center" indent="1"/>
      <protection hidden="1"/>
    </xf>
    <xf numFmtId="0" fontId="38" fillId="3" borderId="32" xfId="0" applyFont="1" applyFill="1" applyBorder="1" applyAlignment="1" applyProtection="1">
      <alignment horizontal="center" vertical="center"/>
      <protection hidden="1"/>
    </xf>
    <xf numFmtId="0" fontId="36" fillId="3" borderId="32" xfId="0" applyFont="1" applyFill="1" applyBorder="1" applyAlignment="1" applyProtection="1">
      <alignment horizontal="center" vertical="center"/>
      <protection hidden="1"/>
    </xf>
    <xf numFmtId="0" fontId="36" fillId="3" borderId="33" xfId="0" applyFont="1" applyFill="1" applyBorder="1" applyAlignment="1" applyProtection="1">
      <alignment horizontal="center" vertical="center"/>
      <protection hidden="1"/>
    </xf>
    <xf numFmtId="0" fontId="36" fillId="3" borderId="34" xfId="0" applyFont="1" applyFill="1" applyBorder="1" applyAlignment="1" applyProtection="1">
      <alignment horizontal="left" vertical="center" indent="1"/>
      <protection hidden="1"/>
    </xf>
    <xf numFmtId="0" fontId="38" fillId="3" borderId="35" xfId="0" applyFont="1" applyFill="1" applyBorder="1" applyAlignment="1" applyProtection="1">
      <alignment horizontal="center" vertical="center"/>
      <protection hidden="1"/>
    </xf>
    <xf numFmtId="0" fontId="36" fillId="3" borderId="35" xfId="0" applyFont="1" applyFill="1" applyBorder="1" applyAlignment="1" applyProtection="1">
      <alignment horizontal="center" vertical="center"/>
      <protection hidden="1"/>
    </xf>
    <xf numFmtId="0" fontId="36" fillId="3" borderId="36" xfId="0" applyFont="1" applyFill="1" applyBorder="1" applyAlignment="1" applyProtection="1">
      <alignment horizontal="center" vertical="center"/>
      <protection hidden="1"/>
    </xf>
    <xf numFmtId="0" fontId="0" fillId="9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/>
    </xf>
    <xf numFmtId="0" fontId="52" fillId="4" borderId="82" xfId="0" applyFont="1" applyFill="1" applyBorder="1" applyAlignment="1">
      <alignment horizontal="center" vertical="center" wrapText="1"/>
    </xf>
    <xf numFmtId="0" fontId="20" fillId="4" borderId="83" xfId="0" applyFont="1" applyFill="1" applyBorder="1" applyAlignment="1">
      <alignment horizontal="center" vertical="center"/>
    </xf>
    <xf numFmtId="0" fontId="52" fillId="4" borderId="83" xfId="0" applyFont="1" applyFill="1" applyBorder="1" applyAlignment="1">
      <alignment horizontal="center" vertical="center"/>
    </xf>
    <xf numFmtId="0" fontId="12" fillId="11" borderId="83" xfId="0" applyFont="1" applyFill="1" applyBorder="1" applyAlignment="1">
      <alignment horizontal="center" vertical="center"/>
    </xf>
    <xf numFmtId="0" fontId="52" fillId="4" borderId="84" xfId="0" applyFont="1" applyFill="1" applyBorder="1" applyAlignment="1">
      <alignment horizontal="left" vertical="center" wrapText="1" indent="1"/>
    </xf>
    <xf numFmtId="3" fontId="10" fillId="9" borderId="54" xfId="0" applyNumberFormat="1" applyFont="1" applyFill="1" applyBorder="1" applyAlignment="1" applyProtection="1">
      <alignment horizontal="center" vertical="center"/>
      <protection hidden="1"/>
    </xf>
    <xf numFmtId="3" fontId="52" fillId="4" borderId="54" xfId="0" applyNumberFormat="1" applyFont="1" applyFill="1" applyBorder="1" applyAlignment="1" applyProtection="1">
      <alignment horizontal="center" vertical="center"/>
      <protection hidden="1"/>
    </xf>
    <xf numFmtId="9" fontId="12" fillId="11" borderId="54" xfId="1" applyFont="1" applyFill="1" applyBorder="1" applyAlignment="1" applyProtection="1">
      <alignment horizontal="center" vertical="center"/>
      <protection hidden="1"/>
    </xf>
    <xf numFmtId="0" fontId="40" fillId="3" borderId="0" xfId="0" applyFont="1" applyFill="1" applyAlignment="1">
      <alignment vertical="center" wrapText="1"/>
    </xf>
    <xf numFmtId="0" fontId="40" fillId="3" borderId="0" xfId="0" applyFont="1" applyFill="1" applyAlignment="1">
      <alignment horizontal="center" vertical="center" wrapText="1"/>
    </xf>
    <xf numFmtId="3" fontId="36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9" fontId="8" fillId="3" borderId="0" xfId="1" applyFont="1" applyFill="1"/>
    <xf numFmtId="0" fontId="49" fillId="3" borderId="0" xfId="0" applyFont="1" applyFill="1" applyAlignment="1">
      <alignment horizontal="centerContinuous" vertical="center"/>
    </xf>
    <xf numFmtId="0" fontId="49" fillId="3" borderId="0" xfId="0" applyFont="1" applyFill="1" applyAlignment="1">
      <alignment vertical="center"/>
    </xf>
    <xf numFmtId="0" fontId="49" fillId="3" borderId="0" xfId="0" applyFont="1" applyFill="1" applyAlignment="1">
      <alignment vertical="center" wrapText="1"/>
    </xf>
    <xf numFmtId="0" fontId="64" fillId="9" borderId="0" xfId="0" applyFont="1" applyFill="1" applyAlignment="1">
      <alignment horizontal="left" vertical="center" wrapText="1"/>
    </xf>
    <xf numFmtId="0" fontId="64" fillId="9" borderId="0" xfId="0" applyFont="1" applyFill="1" applyAlignment="1">
      <alignment vertical="center" wrapText="1"/>
    </xf>
    <xf numFmtId="0" fontId="36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0" fillId="13" borderId="4" xfId="0" applyFont="1" applyFill="1" applyBorder="1" applyAlignment="1">
      <alignment horizontal="centerContinuous" vertical="center" wrapText="1"/>
    </xf>
    <xf numFmtId="0" fontId="20" fillId="13" borderId="5" xfId="0" applyFont="1" applyFill="1" applyBorder="1" applyAlignment="1">
      <alignment horizontal="centerContinuous" vertical="center" wrapText="1"/>
    </xf>
    <xf numFmtId="0" fontId="21" fillId="13" borderId="5" xfId="0" applyFont="1" applyFill="1" applyBorder="1" applyAlignment="1">
      <alignment horizontal="centerContinuous" vertical="center" wrapText="1"/>
    </xf>
    <xf numFmtId="0" fontId="25" fillId="6" borderId="0" xfId="0" applyFont="1" applyFill="1" applyAlignment="1">
      <alignment horizontal="center" vertical="center"/>
    </xf>
    <xf numFmtId="0" fontId="9" fillId="5" borderId="86" xfId="0" applyFont="1" applyFill="1" applyBorder="1"/>
    <xf numFmtId="0" fontId="26" fillId="6" borderId="0" xfId="0" applyFont="1" applyFill="1" applyAlignment="1">
      <alignment vertical="center" wrapText="1"/>
    </xf>
    <xf numFmtId="0" fontId="28" fillId="5" borderId="102" xfId="0" applyFont="1" applyFill="1" applyBorder="1" applyAlignment="1">
      <alignment horizontal="center" vertical="center"/>
    </xf>
    <xf numFmtId="3" fontId="27" fillId="5" borderId="104" xfId="0" quotePrefix="1" applyNumberFormat="1" applyFont="1" applyFill="1" applyBorder="1" applyAlignment="1">
      <alignment horizontal="center" vertical="center"/>
    </xf>
    <xf numFmtId="3" fontId="27" fillId="5" borderId="105" xfId="0" quotePrefix="1" applyNumberFormat="1" applyFont="1" applyFill="1" applyBorder="1" applyAlignment="1">
      <alignment horizontal="center" vertical="center"/>
    </xf>
    <xf numFmtId="3" fontId="27" fillId="5" borderId="106" xfId="0" quotePrefix="1" applyNumberFormat="1" applyFont="1" applyFill="1" applyBorder="1" applyAlignment="1">
      <alignment horizontal="center" vertical="center"/>
    </xf>
    <xf numFmtId="9" fontId="33" fillId="10" borderId="107" xfId="1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/>
    </xf>
    <xf numFmtId="3" fontId="27" fillId="6" borderId="0" xfId="0" applyNumberFormat="1" applyFont="1" applyFill="1" applyAlignment="1">
      <alignment horizontal="center"/>
    </xf>
    <xf numFmtId="0" fontId="34" fillId="6" borderId="108" xfId="0" applyFont="1" applyFill="1" applyBorder="1" applyAlignment="1">
      <alignment horizontal="left" vertical="center" indent="2"/>
    </xf>
    <xf numFmtId="0" fontId="32" fillId="6" borderId="108" xfId="0" applyFont="1" applyFill="1" applyBorder="1" applyAlignment="1">
      <alignment vertical="center"/>
    </xf>
    <xf numFmtId="0" fontId="11" fillId="6" borderId="108" xfId="0" applyFont="1" applyFill="1" applyBorder="1" applyAlignment="1">
      <alignment horizontal="center" vertical="center"/>
    </xf>
    <xf numFmtId="3" fontId="28" fillId="6" borderId="109" xfId="0" applyNumberFormat="1" applyFont="1" applyFill="1" applyBorder="1" applyAlignment="1">
      <alignment horizontal="centerContinuous" vertical="center"/>
    </xf>
    <xf numFmtId="3" fontId="28" fillId="6" borderId="110" xfId="0" applyNumberFormat="1" applyFont="1" applyFill="1" applyBorder="1" applyAlignment="1">
      <alignment horizontal="centerContinuous" vertical="center"/>
    </xf>
    <xf numFmtId="3" fontId="28" fillId="6" borderId="0" xfId="0" applyNumberFormat="1" applyFont="1" applyFill="1" applyAlignment="1">
      <alignment vertical="center" wrapText="1"/>
    </xf>
    <xf numFmtId="3" fontId="28" fillId="6" borderId="112" xfId="0" applyNumberFormat="1" applyFont="1" applyFill="1" applyBorder="1" applyAlignment="1">
      <alignment horizontal="centerContinuous" vertical="center"/>
    </xf>
    <xf numFmtId="3" fontId="28" fillId="6" borderId="113" xfId="0" applyNumberFormat="1" applyFont="1" applyFill="1" applyBorder="1" applyAlignment="1">
      <alignment horizontal="centerContinuous" vertical="center"/>
    </xf>
    <xf numFmtId="0" fontId="33" fillId="7" borderId="115" xfId="0" applyFont="1" applyFill="1" applyBorder="1" applyAlignment="1">
      <alignment horizontal="centerContinuous" vertical="center"/>
    </xf>
    <xf numFmtId="0" fontId="34" fillId="7" borderId="116" xfId="0" applyFont="1" applyFill="1" applyBorder="1" applyAlignment="1">
      <alignment horizontal="centerContinuous" vertical="center"/>
    </xf>
    <xf numFmtId="0" fontId="33" fillId="7" borderId="116" xfId="0" applyFont="1" applyFill="1" applyBorder="1" applyAlignment="1">
      <alignment horizontal="centerContinuous" vertical="center"/>
    </xf>
    <xf numFmtId="3" fontId="33" fillId="7" borderId="116" xfId="0" applyNumberFormat="1" applyFont="1" applyFill="1" applyBorder="1" applyAlignment="1">
      <alignment horizontal="centerContinuous" vertical="center"/>
    </xf>
    <xf numFmtId="0" fontId="24" fillId="5" borderId="0" xfId="0" applyFont="1" applyFill="1" applyAlignment="1">
      <alignment horizontal="centerContinuous" vertical="center" wrapText="1"/>
    </xf>
    <xf numFmtId="0" fontId="29" fillId="6" borderId="0" xfId="0" applyFont="1" applyFill="1" applyAlignment="1">
      <alignment horizontal="center" vertical="center"/>
    </xf>
    <xf numFmtId="3" fontId="29" fillId="6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3" fontId="29" fillId="6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center"/>
    </xf>
    <xf numFmtId="9" fontId="27" fillId="3" borderId="0" xfId="1" applyFont="1" applyFill="1" applyAlignment="1">
      <alignment horizontal="center"/>
    </xf>
    <xf numFmtId="9" fontId="27" fillId="3" borderId="0" xfId="1" applyFont="1" applyFill="1"/>
    <xf numFmtId="0" fontId="66" fillId="2" borderId="104" xfId="0" applyFont="1" applyFill="1" applyBorder="1" applyAlignment="1">
      <alignment horizontal="center" vertical="center"/>
    </xf>
    <xf numFmtId="3" fontId="33" fillId="7" borderId="119" xfId="0" applyNumberFormat="1" applyFont="1" applyFill="1" applyBorder="1" applyAlignment="1">
      <alignment horizontal="center" vertical="center"/>
    </xf>
    <xf numFmtId="3" fontId="33" fillId="7" borderId="120" xfId="0" applyNumberFormat="1" applyFont="1" applyFill="1" applyBorder="1" applyAlignment="1">
      <alignment horizontal="center" vertical="center"/>
    </xf>
    <xf numFmtId="9" fontId="33" fillId="7" borderId="121" xfId="1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/>
    </xf>
    <xf numFmtId="3" fontId="27" fillId="5" borderId="0" xfId="0" quotePrefix="1" applyNumberFormat="1" applyFont="1" applyFill="1" applyAlignment="1">
      <alignment horizontal="center" vertical="center"/>
    </xf>
    <xf numFmtId="9" fontId="33" fillId="10" borderId="0" xfId="1" applyFont="1" applyFill="1" applyAlignment="1">
      <alignment horizontal="center" vertical="center"/>
    </xf>
    <xf numFmtId="0" fontId="68" fillId="9" borderId="0" xfId="0" applyFont="1" applyFill="1" applyAlignment="1">
      <alignment vertical="center"/>
    </xf>
    <xf numFmtId="0" fontId="26" fillId="8" borderId="88" xfId="0" applyFont="1" applyFill="1" applyBorder="1" applyAlignment="1">
      <alignment horizontal="center" vertical="center" wrapText="1"/>
    </xf>
    <xf numFmtId="0" fontId="28" fillId="6" borderId="110" xfId="0" applyFont="1" applyFill="1" applyBorder="1" applyAlignment="1">
      <alignment horizontal="left" vertical="center" indent="1"/>
    </xf>
    <xf numFmtId="3" fontId="27" fillId="6" borderId="111" xfId="0" applyNumberFormat="1" applyFont="1" applyFill="1" applyBorder="1" applyAlignment="1">
      <alignment horizontal="center" vertical="center"/>
    </xf>
    <xf numFmtId="0" fontId="28" fillId="6" borderId="113" xfId="0" applyFont="1" applyFill="1" applyBorder="1" applyAlignment="1">
      <alignment horizontal="left" vertical="center" indent="1"/>
    </xf>
    <xf numFmtId="0" fontId="28" fillId="6" borderId="115" xfId="0" applyFont="1" applyFill="1" applyBorder="1" applyAlignment="1">
      <alignment horizontal="left" vertical="center" indent="1"/>
    </xf>
    <xf numFmtId="3" fontId="27" fillId="6" borderId="116" xfId="0" applyNumberFormat="1" applyFont="1" applyFill="1" applyBorder="1" applyAlignment="1">
      <alignment horizontal="center" vertical="center"/>
    </xf>
    <xf numFmtId="0" fontId="33" fillId="7" borderId="113" xfId="0" applyFont="1" applyFill="1" applyBorder="1" applyAlignment="1">
      <alignment horizontal="center" vertical="center"/>
    </xf>
    <xf numFmtId="3" fontId="33" fillId="7" borderId="114" xfId="0" applyNumberFormat="1" applyFont="1" applyFill="1" applyBorder="1" applyAlignment="1">
      <alignment horizontal="center" vertical="center"/>
    </xf>
    <xf numFmtId="0" fontId="27" fillId="14" borderId="115" xfId="0" applyFont="1" applyFill="1" applyBorder="1" applyAlignment="1">
      <alignment horizontal="center" vertical="center"/>
    </xf>
    <xf numFmtId="9" fontId="27" fillId="14" borderId="116" xfId="1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0" fontId="9" fillId="5" borderId="123" xfId="0" applyFont="1" applyFill="1" applyBorder="1"/>
    <xf numFmtId="0" fontId="26" fillId="8" borderId="87" xfId="0" applyFont="1" applyFill="1" applyBorder="1" applyAlignment="1">
      <alignment horizontal="center" vertical="center" wrapText="1"/>
    </xf>
    <xf numFmtId="0" fontId="26" fillId="8" borderId="90" xfId="0" applyFont="1" applyFill="1" applyBorder="1" applyAlignment="1">
      <alignment horizontal="center" vertical="center" wrapText="1"/>
    </xf>
    <xf numFmtId="0" fontId="9" fillId="5" borderId="14" xfId="0" applyFont="1" applyFill="1" applyBorder="1"/>
    <xf numFmtId="3" fontId="27" fillId="6" borderId="114" xfId="0" applyNumberFormat="1" applyFont="1" applyFill="1" applyBorder="1" applyAlignment="1">
      <alignment horizontal="center" vertical="center"/>
    </xf>
    <xf numFmtId="3" fontId="28" fillId="6" borderId="112" xfId="0" applyNumberFormat="1" applyFont="1" applyFill="1" applyBorder="1" applyAlignment="1">
      <alignment horizontal="right" vertical="center" wrapText="1"/>
    </xf>
    <xf numFmtId="3" fontId="28" fillId="6" borderId="113" xfId="0" applyNumberFormat="1" applyFont="1" applyFill="1" applyBorder="1" applyAlignment="1">
      <alignment horizontal="right" vertical="center" wrapText="1"/>
    </xf>
    <xf numFmtId="0" fontId="13" fillId="9" borderId="0" xfId="0" applyFont="1" applyFill="1" applyAlignment="1">
      <alignment vertical="center"/>
    </xf>
    <xf numFmtId="9" fontId="30" fillId="5" borderId="0" xfId="12" applyFont="1" applyFill="1" applyAlignment="1">
      <alignment horizontal="center"/>
    </xf>
    <xf numFmtId="0" fontId="22" fillId="8" borderId="7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52" fillId="4" borderId="8" xfId="0" applyFont="1" applyFill="1" applyBorder="1" applyAlignment="1" applyProtection="1">
      <alignment horizontal="center" vertical="center" wrapText="1"/>
      <protection hidden="1"/>
    </xf>
    <xf numFmtId="0" fontId="49" fillId="3" borderId="0" xfId="0" applyFont="1" applyFill="1" applyAlignment="1" applyProtection="1">
      <alignment horizontal="center" vertical="center"/>
      <protection hidden="1"/>
    </xf>
    <xf numFmtId="0" fontId="63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center" wrapText="1"/>
    </xf>
    <xf numFmtId="0" fontId="52" fillId="4" borderId="6" xfId="0" applyFont="1" applyFill="1" applyBorder="1" applyAlignment="1" applyProtection="1">
      <alignment horizontal="center" vertical="center" wrapText="1"/>
      <protection hidden="1"/>
    </xf>
    <xf numFmtId="0" fontId="52" fillId="4" borderId="7" xfId="0" applyFont="1" applyFill="1" applyBorder="1" applyAlignment="1" applyProtection="1">
      <alignment horizontal="center" vertical="center" wrapText="1"/>
      <protection hidden="1"/>
    </xf>
    <xf numFmtId="0" fontId="51" fillId="3" borderId="0" xfId="0" applyFont="1" applyFill="1" applyAlignment="1" applyProtection="1">
      <alignment horizontal="center" vertical="center"/>
      <protection hidden="1"/>
    </xf>
    <xf numFmtId="0" fontId="10" fillId="3" borderId="76" xfId="0" applyFont="1" applyFill="1" applyBorder="1" applyAlignment="1" applyProtection="1">
      <alignment horizontal="left" vertical="center" wrapText="1" indent="1"/>
      <protection hidden="1"/>
    </xf>
    <xf numFmtId="0" fontId="10" fillId="3" borderId="31" xfId="0" applyFont="1" applyFill="1" applyBorder="1" applyAlignment="1" applyProtection="1">
      <alignment horizontal="left" vertical="center" wrapText="1" indent="1"/>
      <protection hidden="1"/>
    </xf>
    <xf numFmtId="0" fontId="10" fillId="3" borderId="76" xfId="0" applyFont="1" applyFill="1" applyBorder="1" applyAlignment="1" applyProtection="1">
      <alignment horizontal="left" vertical="center" indent="1"/>
      <protection hidden="1"/>
    </xf>
    <xf numFmtId="0" fontId="10" fillId="3" borderId="31" xfId="0" applyFont="1" applyFill="1" applyBorder="1" applyAlignment="1" applyProtection="1">
      <alignment horizontal="left" vertical="center" indent="1"/>
      <protection hidden="1"/>
    </xf>
    <xf numFmtId="0" fontId="10" fillId="3" borderId="77" xfId="0" applyFont="1" applyFill="1" applyBorder="1" applyAlignment="1" applyProtection="1">
      <alignment horizontal="left" vertical="center" indent="1"/>
      <protection hidden="1"/>
    </xf>
    <xf numFmtId="0" fontId="10" fillId="3" borderId="34" xfId="0" applyFont="1" applyFill="1" applyBorder="1" applyAlignment="1" applyProtection="1">
      <alignment horizontal="left" vertical="center" indent="1"/>
      <protection hidden="1"/>
    </xf>
    <xf numFmtId="0" fontId="40" fillId="4" borderId="78" xfId="0" applyFont="1" applyFill="1" applyBorder="1" applyAlignment="1" applyProtection="1">
      <alignment horizontal="center" vertical="center"/>
      <protection hidden="1"/>
    </xf>
    <xf numFmtId="0" fontId="40" fillId="4" borderId="79" xfId="0" applyFont="1" applyFill="1" applyBorder="1" applyAlignment="1" applyProtection="1">
      <alignment horizontal="center" vertical="center"/>
      <protection hidden="1"/>
    </xf>
    <xf numFmtId="0" fontId="38" fillId="11" borderId="0" xfId="0" applyFont="1" applyFill="1" applyAlignment="1" applyProtection="1">
      <alignment horizontal="center" vertical="center"/>
      <protection hidden="1"/>
    </xf>
    <xf numFmtId="0" fontId="38" fillId="11" borderId="81" xfId="0" applyFont="1" applyFill="1" applyBorder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 wrapText="1"/>
      <protection hidden="1"/>
    </xf>
    <xf numFmtId="0" fontId="10" fillId="3" borderId="28" xfId="0" applyFont="1" applyFill="1" applyBorder="1" applyAlignment="1" applyProtection="1">
      <alignment horizontal="left" vertical="center" indent="1"/>
      <protection hidden="1"/>
    </xf>
    <xf numFmtId="0" fontId="10" fillId="3" borderId="29" xfId="0" applyFont="1" applyFill="1" applyBorder="1" applyAlignment="1" applyProtection="1">
      <alignment horizontal="left" vertical="center" indent="1"/>
      <protection hidden="1"/>
    </xf>
    <xf numFmtId="0" fontId="10" fillId="3" borderId="32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Alignment="1" applyProtection="1">
      <alignment horizontal="left" vertical="top"/>
      <protection hidden="1"/>
    </xf>
    <xf numFmtId="0" fontId="47" fillId="4" borderId="74" xfId="0" applyFont="1" applyFill="1" applyBorder="1" applyAlignment="1">
      <alignment horizontal="center" vertical="center" wrapText="1"/>
    </xf>
    <xf numFmtId="0" fontId="47" fillId="4" borderId="75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center"/>
      <protection hidden="1"/>
    </xf>
    <xf numFmtId="0" fontId="49" fillId="3" borderId="0" xfId="0" applyFont="1" applyFill="1" applyAlignment="1">
      <alignment horizontal="center" vertical="center"/>
    </xf>
    <xf numFmtId="0" fontId="51" fillId="3" borderId="0" xfId="0" applyFont="1" applyFill="1" applyAlignment="1" applyProtection="1">
      <alignment horizontal="center" vertical="center" wrapText="1"/>
      <protection hidden="1"/>
    </xf>
    <xf numFmtId="0" fontId="51" fillId="3" borderId="0" xfId="0" applyFont="1" applyFill="1" applyAlignment="1">
      <alignment horizontal="center" vertical="center" wrapText="1"/>
    </xf>
    <xf numFmtId="0" fontId="52" fillId="4" borderId="55" xfId="0" applyFont="1" applyFill="1" applyBorder="1" applyAlignment="1" applyProtection="1">
      <alignment horizontal="center" vertical="center" wrapText="1"/>
      <protection hidden="1"/>
    </xf>
    <xf numFmtId="0" fontId="52" fillId="4" borderId="61" xfId="0" applyFont="1" applyFill="1" applyBorder="1" applyAlignment="1" applyProtection="1">
      <alignment horizontal="center" vertical="center" wrapText="1"/>
      <protection hidden="1"/>
    </xf>
    <xf numFmtId="0" fontId="52" fillId="4" borderId="66" xfId="0" applyFont="1" applyFill="1" applyBorder="1" applyAlignment="1" applyProtection="1">
      <alignment horizontal="center" vertical="center" wrapText="1"/>
      <protection hidden="1"/>
    </xf>
    <xf numFmtId="0" fontId="52" fillId="4" borderId="56" xfId="0" applyFont="1" applyFill="1" applyBorder="1" applyAlignment="1" applyProtection="1">
      <alignment horizontal="center" vertical="center" wrapText="1"/>
      <protection hidden="1"/>
    </xf>
    <xf numFmtId="0" fontId="52" fillId="4" borderId="62" xfId="0" applyFont="1" applyFill="1" applyBorder="1" applyAlignment="1" applyProtection="1">
      <alignment horizontal="center" vertical="center" wrapText="1"/>
      <protection hidden="1"/>
    </xf>
    <xf numFmtId="0" fontId="52" fillId="4" borderId="67" xfId="0" applyFont="1" applyFill="1" applyBorder="1" applyAlignment="1" applyProtection="1">
      <alignment horizontal="center" vertical="center" wrapText="1"/>
      <protection hidden="1"/>
    </xf>
    <xf numFmtId="0" fontId="52" fillId="4" borderId="57" xfId="0" applyFont="1" applyFill="1" applyBorder="1" applyAlignment="1" applyProtection="1">
      <alignment horizontal="center" vertical="center" wrapText="1"/>
      <protection hidden="1"/>
    </xf>
    <xf numFmtId="0" fontId="52" fillId="4" borderId="63" xfId="0" applyFont="1" applyFill="1" applyBorder="1" applyAlignment="1" applyProtection="1">
      <alignment horizontal="center" vertical="center" wrapText="1"/>
      <protection hidden="1"/>
    </xf>
    <xf numFmtId="0" fontId="52" fillId="4" borderId="58" xfId="0" applyFont="1" applyFill="1" applyBorder="1" applyAlignment="1">
      <alignment horizontal="center" vertical="center" wrapText="1"/>
    </xf>
    <xf numFmtId="0" fontId="52" fillId="4" borderId="64" xfId="0" applyFont="1" applyFill="1" applyBorder="1" applyAlignment="1">
      <alignment horizontal="center" vertical="center" wrapText="1"/>
    </xf>
    <xf numFmtId="0" fontId="52" fillId="4" borderId="69" xfId="0" applyFont="1" applyFill="1" applyBorder="1" applyAlignment="1">
      <alignment horizontal="center" vertical="center" wrapText="1"/>
    </xf>
    <xf numFmtId="0" fontId="52" fillId="4" borderId="59" xfId="0" applyFont="1" applyFill="1" applyBorder="1" applyAlignment="1">
      <alignment horizontal="center" vertical="center" wrapText="1"/>
    </xf>
    <xf numFmtId="0" fontId="52" fillId="4" borderId="7" xfId="0" applyFont="1" applyFill="1" applyBorder="1" applyAlignment="1">
      <alignment horizontal="center" vertical="center" wrapText="1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52" fillId="4" borderId="65" xfId="0" applyFont="1" applyFill="1" applyBorder="1" applyAlignment="1">
      <alignment horizontal="center" vertical="center" wrapText="1"/>
    </xf>
    <xf numFmtId="0" fontId="52" fillId="4" borderId="71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/>
      <protection hidden="1"/>
    </xf>
    <xf numFmtId="0" fontId="47" fillId="4" borderId="23" xfId="0" applyFont="1" applyFill="1" applyBorder="1" applyAlignment="1">
      <alignment horizontal="center" vertical="center" wrapText="1"/>
    </xf>
    <xf numFmtId="0" fontId="47" fillId="4" borderId="24" xfId="0" applyFont="1" applyFill="1" applyBorder="1" applyAlignment="1">
      <alignment horizontal="center" vertical="center" wrapText="1"/>
    </xf>
    <xf numFmtId="0" fontId="52" fillId="4" borderId="10" xfId="0" applyFont="1" applyFill="1" applyBorder="1" applyAlignment="1" applyProtection="1">
      <alignment horizontal="center" vertical="center" wrapText="1"/>
      <protection hidden="1"/>
    </xf>
    <xf numFmtId="0" fontId="52" fillId="4" borderId="13" xfId="0" applyFont="1" applyFill="1" applyBorder="1" applyAlignment="1" applyProtection="1">
      <alignment horizontal="center" vertical="center" wrapText="1"/>
      <protection hidden="1"/>
    </xf>
    <xf numFmtId="0" fontId="52" fillId="4" borderId="11" xfId="0" applyFont="1" applyFill="1" applyBorder="1" applyAlignment="1" applyProtection="1">
      <alignment horizontal="center" vertical="center" wrapText="1"/>
      <protection hidden="1"/>
    </xf>
    <xf numFmtId="0" fontId="58" fillId="9" borderId="0" xfId="0" applyFont="1" applyFill="1" applyAlignment="1">
      <alignment horizontal="left" wrapText="1"/>
    </xf>
    <xf numFmtId="0" fontId="49" fillId="3" borderId="0" xfId="0" applyFont="1" applyFill="1" applyAlignment="1">
      <alignment horizontal="center"/>
    </xf>
    <xf numFmtId="0" fontId="43" fillId="12" borderId="15" xfId="11" applyFont="1" applyFill="1" applyBorder="1" applyAlignment="1">
      <alignment horizontal="center" wrapText="1"/>
    </xf>
    <xf numFmtId="0" fontId="43" fillId="12" borderId="16" xfId="11" applyFont="1" applyFill="1" applyBorder="1" applyAlignment="1">
      <alignment horizontal="center" wrapText="1"/>
    </xf>
    <xf numFmtId="0" fontId="43" fillId="12" borderId="17" xfId="11" applyFont="1" applyFill="1" applyBorder="1" applyAlignment="1">
      <alignment horizontal="center" wrapText="1"/>
    </xf>
    <xf numFmtId="0" fontId="35" fillId="12" borderId="18" xfId="0" applyFont="1" applyFill="1" applyBorder="1" applyAlignment="1">
      <alignment horizontal="center" vertical="center"/>
    </xf>
    <xf numFmtId="0" fontId="35" fillId="12" borderId="0" xfId="0" applyFont="1" applyFill="1" applyAlignment="1">
      <alignment horizontal="center" vertical="center"/>
    </xf>
    <xf numFmtId="0" fontId="35" fillId="12" borderId="19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/>
    </xf>
    <xf numFmtId="0" fontId="43" fillId="12" borderId="0" xfId="0" applyFont="1" applyFill="1" applyAlignment="1">
      <alignment horizontal="center" vertical="center"/>
    </xf>
    <xf numFmtId="0" fontId="43" fillId="12" borderId="19" xfId="0" applyFont="1" applyFill="1" applyBorder="1" applyAlignment="1">
      <alignment horizontal="center" vertical="center"/>
    </xf>
    <xf numFmtId="0" fontId="43" fillId="12" borderId="20" xfId="0" applyFont="1" applyFill="1" applyBorder="1" applyAlignment="1">
      <alignment horizontal="center" vertical="center"/>
    </xf>
    <xf numFmtId="0" fontId="43" fillId="12" borderId="21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9" fontId="27" fillId="14" borderId="116" xfId="1" applyFont="1" applyFill="1" applyBorder="1" applyAlignment="1">
      <alignment horizontal="center" vertical="center"/>
    </xf>
    <xf numFmtId="9" fontId="27" fillId="14" borderId="117" xfId="1" applyFont="1" applyFill="1" applyBorder="1" applyAlignment="1">
      <alignment horizontal="center" vertical="center"/>
    </xf>
    <xf numFmtId="3" fontId="28" fillId="6" borderId="114" xfId="0" applyNumberFormat="1" applyFont="1" applyFill="1" applyBorder="1" applyAlignment="1">
      <alignment horizontal="center" vertical="center" wrapText="1"/>
    </xf>
    <xf numFmtId="3" fontId="28" fillId="6" borderId="112" xfId="0" applyNumberFormat="1" applyFont="1" applyFill="1" applyBorder="1" applyAlignment="1">
      <alignment horizontal="center" vertical="center" wrapText="1"/>
    </xf>
    <xf numFmtId="3" fontId="33" fillId="7" borderId="114" xfId="0" applyNumberFormat="1" applyFont="1" applyFill="1" applyBorder="1" applyAlignment="1">
      <alignment horizontal="center" vertical="center"/>
    </xf>
    <xf numFmtId="3" fontId="33" fillId="7" borderId="112" xfId="0" applyNumberFormat="1" applyFont="1" applyFill="1" applyBorder="1" applyAlignment="1">
      <alignment horizontal="center" vertical="center"/>
    </xf>
    <xf numFmtId="0" fontId="26" fillId="8" borderId="91" xfId="0" applyFont="1" applyFill="1" applyBorder="1" applyAlignment="1">
      <alignment horizontal="center" vertical="center" wrapText="1"/>
    </xf>
    <xf numFmtId="0" fontId="26" fillId="8" borderId="89" xfId="0" applyFont="1" applyFill="1" applyBorder="1" applyAlignment="1">
      <alignment horizontal="center" vertical="center" wrapText="1"/>
    </xf>
    <xf numFmtId="0" fontId="41" fillId="5" borderId="122" xfId="0" applyFont="1" applyFill="1" applyBorder="1" applyAlignment="1">
      <alignment horizontal="center" vertical="center"/>
    </xf>
    <xf numFmtId="3" fontId="28" fillId="6" borderId="116" xfId="0" applyNumberFormat="1" applyFont="1" applyFill="1" applyBorder="1" applyAlignment="1">
      <alignment horizontal="center" vertical="center"/>
    </xf>
    <xf numFmtId="3" fontId="28" fillId="6" borderId="114" xfId="0" applyNumberFormat="1" applyFont="1" applyFill="1" applyBorder="1" applyAlignment="1">
      <alignment horizontal="center" vertical="center"/>
    </xf>
    <xf numFmtId="3" fontId="28" fillId="6" borderId="111" xfId="0" applyNumberFormat="1" applyFont="1" applyFill="1" applyBorder="1" applyAlignment="1">
      <alignment horizontal="center" vertical="center"/>
    </xf>
    <xf numFmtId="0" fontId="26" fillId="8" borderId="88" xfId="0" applyFont="1" applyFill="1" applyBorder="1" applyAlignment="1">
      <alignment horizontal="center" vertical="center" wrapText="1"/>
    </xf>
    <xf numFmtId="3" fontId="28" fillId="6" borderId="109" xfId="0" applyNumberFormat="1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8" fillId="5" borderId="102" xfId="0" applyFont="1" applyFill="1" applyBorder="1" applyAlignment="1">
      <alignment horizontal="left" vertical="center"/>
    </xf>
    <xf numFmtId="0" fontId="28" fillId="5" borderId="103" xfId="0" applyFont="1" applyFill="1" applyBorder="1" applyAlignment="1">
      <alignment horizontal="left" vertical="center"/>
    </xf>
    <xf numFmtId="0" fontId="33" fillId="7" borderId="102" xfId="0" applyFont="1" applyFill="1" applyBorder="1" applyAlignment="1">
      <alignment horizontal="center" vertical="center"/>
    </xf>
    <xf numFmtId="0" fontId="33" fillId="7" borderId="118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 wrapText="1"/>
    </xf>
    <xf numFmtId="0" fontId="41" fillId="5" borderId="0" xfId="0" applyFont="1" applyFill="1" applyAlignment="1">
      <alignment horizontal="center"/>
    </xf>
    <xf numFmtId="9" fontId="33" fillId="7" borderId="116" xfId="12" applyFont="1" applyFill="1" applyBorder="1" applyAlignment="1">
      <alignment horizontal="center" vertical="center"/>
    </xf>
    <xf numFmtId="9" fontId="33" fillId="7" borderId="117" xfId="12" applyFont="1" applyFill="1" applyBorder="1" applyAlignment="1">
      <alignment horizontal="center" vertical="center"/>
    </xf>
    <xf numFmtId="9" fontId="27" fillId="6" borderId="114" xfId="12" applyFont="1" applyFill="1" applyBorder="1" applyAlignment="1">
      <alignment horizontal="center" vertical="center"/>
    </xf>
    <xf numFmtId="9" fontId="27" fillId="6" borderId="112" xfId="12" applyFont="1" applyFill="1" applyBorder="1" applyAlignment="1">
      <alignment horizontal="center" vertical="center"/>
    </xf>
    <xf numFmtId="9" fontId="27" fillId="6" borderId="111" xfId="12" applyFont="1" applyFill="1" applyBorder="1" applyAlignment="1">
      <alignment horizontal="center" vertical="center"/>
    </xf>
    <xf numFmtId="9" fontId="27" fillId="6" borderId="109" xfId="12" applyFont="1" applyFill="1" applyBorder="1" applyAlignment="1">
      <alignment horizontal="center" vertical="center"/>
    </xf>
    <xf numFmtId="0" fontId="22" fillId="8" borderId="90" xfId="0" applyFont="1" applyFill="1" applyBorder="1" applyAlignment="1">
      <alignment horizontal="center" vertical="center" wrapText="1"/>
    </xf>
    <xf numFmtId="0" fontId="22" fillId="8" borderId="91" xfId="0" applyFont="1" applyFill="1" applyBorder="1" applyAlignment="1">
      <alignment horizontal="center" vertical="center" wrapText="1"/>
    </xf>
    <xf numFmtId="0" fontId="22" fillId="8" borderId="92" xfId="0" applyFont="1" applyFill="1" applyBorder="1" applyAlignment="1">
      <alignment horizontal="center" vertical="center" wrapText="1"/>
    </xf>
    <xf numFmtId="0" fontId="22" fillId="8" borderId="98" xfId="0" applyFont="1" applyFill="1" applyBorder="1" applyAlignment="1">
      <alignment horizontal="center" vertical="center" wrapText="1"/>
    </xf>
    <xf numFmtId="0" fontId="22" fillId="8" borderId="93" xfId="0" applyFont="1" applyFill="1" applyBorder="1" applyAlignment="1">
      <alignment horizontal="center" vertical="center" wrapText="1"/>
    </xf>
    <xf numFmtId="0" fontId="22" fillId="8" borderId="99" xfId="0" applyFont="1" applyFill="1" applyBorder="1" applyAlignment="1">
      <alignment horizontal="center" vertical="center" wrapText="1"/>
    </xf>
    <xf numFmtId="0" fontId="22" fillId="8" borderId="87" xfId="0" applyFont="1" applyFill="1" applyBorder="1" applyAlignment="1">
      <alignment horizontal="center" vertical="center" wrapText="1"/>
    </xf>
    <xf numFmtId="0" fontId="22" fillId="8" borderId="100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19" fillId="13" borderId="0" xfId="0" applyFont="1" applyFill="1" applyAlignment="1">
      <alignment horizontal="center" vertical="center" wrapText="1"/>
    </xf>
    <xf numFmtId="0" fontId="41" fillId="5" borderId="85" xfId="0" applyFont="1" applyFill="1" applyBorder="1" applyAlignment="1">
      <alignment horizontal="center"/>
    </xf>
    <xf numFmtId="0" fontId="22" fillId="8" borderId="95" xfId="0" applyFont="1" applyFill="1" applyBorder="1" applyAlignment="1">
      <alignment horizontal="center" vertical="center" wrapText="1"/>
    </xf>
    <xf numFmtId="0" fontId="22" fillId="8" borderId="88" xfId="0" applyFont="1" applyFill="1" applyBorder="1" applyAlignment="1">
      <alignment horizontal="center" vertical="center" wrapText="1"/>
    </xf>
    <xf numFmtId="0" fontId="22" fillId="8" borderId="89" xfId="0" applyFont="1" applyFill="1" applyBorder="1" applyAlignment="1">
      <alignment horizontal="center" vertical="center" wrapText="1"/>
    </xf>
    <xf numFmtId="0" fontId="22" fillId="8" borderId="96" xfId="0" applyFont="1" applyFill="1" applyBorder="1" applyAlignment="1">
      <alignment horizontal="center" vertical="center" wrapText="1"/>
    </xf>
    <xf numFmtId="0" fontId="22" fillId="8" borderId="97" xfId="0" applyFont="1" applyFill="1" applyBorder="1" applyAlignment="1">
      <alignment horizontal="center" vertical="center" wrapText="1"/>
    </xf>
    <xf numFmtId="0" fontId="22" fillId="8" borderId="94" xfId="0" applyFont="1" applyFill="1" applyBorder="1" applyAlignment="1">
      <alignment horizontal="center" vertical="center" wrapText="1"/>
    </xf>
    <xf numFmtId="0" fontId="22" fillId="8" borderId="101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4"/>
    <cellStyle name="Normal 2 2" xfId="6"/>
    <cellStyle name="Normal 2 2 3" xfId="2"/>
    <cellStyle name="Normal 2 3" xfId="13"/>
    <cellStyle name="Normal 2 3 2" xfId="8"/>
    <cellStyle name="Normal 3 2" xfId="14"/>
    <cellStyle name="Normal_Directorio CEMs - agos - 2009 - UGTAI" xfId="11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2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83D-4D32-8BA0-CFD4B5459C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83D-4D32-8BA0-CFD4B5459CFD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83D-4D32-8BA0-CFD4B5459CFD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3D-4D32-8BA0-CFD4B5459CFD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3D-4D32-8BA0-CFD4B5459CFD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3D-4D32-8BA0-CFD4B5459C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1757</c:v>
                </c:pt>
                <c:pt idx="1">
                  <c:v>74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3D-4D32-8BA0-CFD4B5459C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22-4D0A-A352-2F4AB8691EAD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22-4D0A-A352-2F4AB8691EAD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22-4D0A-A352-2F4AB8691EAD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22-4D0A-A352-2F4AB8691EAD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2-4D0A-A352-2F4AB8691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1678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22-4D0A-A352-2F4AB8691E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3F-453A-A86B-4D3E20F679BB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3F-453A-A86B-4D3E20F679BB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3F-453A-A86B-4D3E20F679BB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3F-453A-A86B-4D3E20F679BB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3F-453A-A86B-4D3E20F679BB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3F-453A-A86B-4D3E20F679BB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C3F-453A-A86B-4D3E20F679BB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C3F-453A-A86B-4D3E20F67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81</c:v>
                </c:pt>
                <c:pt idx="1">
                  <c:v>801</c:v>
                </c:pt>
                <c:pt idx="2">
                  <c:v>713</c:v>
                </c:pt>
                <c:pt idx="3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3F-453A-A86B-4D3E20F679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7C-4AB8-A3C4-3768514AD20A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7C-4AB8-A3C4-3768514AD20A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7C-4AB8-A3C4-3768514AD20A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7C-4AB8-A3C4-3768514AD20A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C-4AB8-A3C4-3768514AD20A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7C-4AB8-A3C4-3768514AD20A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7C-4AB8-A3C4-3768514AD2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1122</c:v>
                </c:pt>
                <c:pt idx="1">
                  <c:v>559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7C-4AB8-A3C4-3768514AD2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D9-4531-8A1C-006D0FB4C430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D9-4531-8A1C-006D0FB4C430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D9-4531-8A1C-006D0FB4C430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D9-4531-8A1C-006D0FB4C430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0D9-4531-8A1C-006D0FB4C430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9-4531-8A1C-006D0FB4C430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9-4531-8A1C-006D0FB4C430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D9-4531-8A1C-006D0FB4C430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9-4531-8A1C-006D0FB4C430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D9-4531-8A1C-006D0FB4C4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1099</c:v>
                </c:pt>
                <c:pt idx="1">
                  <c:v>4398</c:v>
                </c:pt>
                <c:pt idx="2">
                  <c:v>3225</c:v>
                </c:pt>
                <c:pt idx="3">
                  <c:v>1713</c:v>
                </c:pt>
                <c:pt idx="4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D9-4531-8A1C-006D0FB4C4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1223</c:v>
                </c:pt>
                <c:pt idx="9">
                  <c:v>1521</c:v>
                </c:pt>
                <c:pt idx="10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93C-A0EF-E8EC81CA3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2532</c:v>
                </c:pt>
                <c:pt idx="1">
                  <c:v>3568</c:v>
                </c:pt>
                <c:pt idx="2">
                  <c:v>13214</c:v>
                </c:pt>
                <c:pt idx="3">
                  <c:v>8569</c:v>
                </c:pt>
                <c:pt idx="4">
                  <c:v>8031</c:v>
                </c:pt>
                <c:pt idx="5">
                  <c:v>9879</c:v>
                </c:pt>
                <c:pt idx="6">
                  <c:v>10845</c:v>
                </c:pt>
                <c:pt idx="7">
                  <c:v>11103</c:v>
                </c:pt>
                <c:pt idx="8">
                  <c:v>9235</c:v>
                </c:pt>
                <c:pt idx="9">
                  <c:v>17539</c:v>
                </c:pt>
                <c:pt idx="10">
                  <c:v>15527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0-4F34-B764-907A1D17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6-482B-9DED-E30151928283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6-482B-9DED-E30151928283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A6-482B-9DED-E30151928283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A6-482B-9DED-E30151928283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A6-482B-9DED-E30151928283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A6-482B-9DED-E301519282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16749</c:v>
                </c:pt>
                <c:pt idx="1">
                  <c:v>45150</c:v>
                </c:pt>
                <c:pt idx="2">
                  <c:v>26389</c:v>
                </c:pt>
                <c:pt idx="3">
                  <c:v>1633</c:v>
                </c:pt>
                <c:pt idx="4">
                  <c:v>15737</c:v>
                </c:pt>
                <c:pt idx="5">
                  <c:v>4384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A6-482B-9DED-E3015192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E08-401E-9069-462FB7AD1B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E08-401E-9069-462FB7AD1B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08-401E-9069-462FB7AD1B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E08-401E-9069-462FB7AD1B2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08-401E-9069-462FB7AD1B2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E08-401E-9069-462FB7AD1B2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E08-401E-9069-462FB7AD1B2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E08-401E-9069-462FB7AD1B24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1973</c:v>
                </c:pt>
                <c:pt idx="1">
                  <c:v>13916</c:v>
                </c:pt>
                <c:pt idx="2">
                  <c:v>10921</c:v>
                </c:pt>
                <c:pt idx="3">
                  <c:v>10466</c:v>
                </c:pt>
                <c:pt idx="4">
                  <c:v>16270</c:v>
                </c:pt>
                <c:pt idx="5">
                  <c:v>47153</c:v>
                </c:pt>
                <c:pt idx="6">
                  <c:v>8339</c:v>
                </c:pt>
                <c:pt idx="7">
                  <c:v>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08-401E-9069-462FB7AD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412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52111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5288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46231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00021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537334" y="493395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4264928" y="8036495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4298133" y="9356725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4324714" y="10769601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3006055" y="9133146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3041497" y="10560788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3109834" y="498157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2264118" y="967603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5218340" y="14985547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7006318" y="196323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10172701" y="26025028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6248400" y="31523667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4" customWidth="1"/>
  </cols>
  <sheetData>
    <row r="1" spans="1:24" hidden="1" x14ac:dyDescent="0.25">
      <c r="A1" s="17" t="s">
        <v>33</v>
      </c>
      <c r="B1" s="17" t="s">
        <v>43</v>
      </c>
      <c r="C1" s="17" t="s">
        <v>33</v>
      </c>
      <c r="D1" s="17" t="s">
        <v>43</v>
      </c>
      <c r="E1" s="17" t="s">
        <v>33</v>
      </c>
      <c r="F1" s="17" t="s">
        <v>43</v>
      </c>
      <c r="G1" s="17" t="s">
        <v>33</v>
      </c>
      <c r="H1" s="17" t="s">
        <v>43</v>
      </c>
      <c r="I1" s="17" t="s">
        <v>33</v>
      </c>
      <c r="J1" s="17" t="s">
        <v>43</v>
      </c>
      <c r="K1" s="17" t="s">
        <v>33</v>
      </c>
      <c r="L1" s="17" t="s">
        <v>43</v>
      </c>
      <c r="M1" s="17" t="s">
        <v>33</v>
      </c>
      <c r="N1" s="17" t="s">
        <v>43</v>
      </c>
      <c r="O1" s="17" t="s">
        <v>33</v>
      </c>
      <c r="P1" s="17" t="s">
        <v>43</v>
      </c>
      <c r="Q1" s="17" t="s">
        <v>33</v>
      </c>
      <c r="R1" s="17" t="s">
        <v>43</v>
      </c>
      <c r="S1" s="17" t="s">
        <v>33</v>
      </c>
      <c r="T1" s="17" t="s">
        <v>43</v>
      </c>
      <c r="U1" s="17" t="s">
        <v>33</v>
      </c>
      <c r="V1" s="18" t="s">
        <v>43</v>
      </c>
      <c r="W1" s="17" t="s">
        <v>33</v>
      </c>
      <c r="X1" s="17" t="s">
        <v>43</v>
      </c>
    </row>
    <row r="2" spans="1:24" hidden="1" x14ac:dyDescent="0.25">
      <c r="A2" s="19">
        <v>1</v>
      </c>
      <c r="B2" s="20" t="s">
        <v>44</v>
      </c>
      <c r="C2" s="19">
        <v>2</v>
      </c>
      <c r="D2" s="19" t="s">
        <v>44</v>
      </c>
      <c r="E2" s="19">
        <v>3</v>
      </c>
      <c r="F2" s="19" t="s">
        <v>44</v>
      </c>
      <c r="G2" s="19">
        <v>4</v>
      </c>
      <c r="H2" s="19" t="s">
        <v>44</v>
      </c>
      <c r="I2" s="19">
        <v>5</v>
      </c>
      <c r="J2" s="19" t="s">
        <v>44</v>
      </c>
      <c r="K2" s="19">
        <v>6</v>
      </c>
      <c r="L2" s="19" t="s">
        <v>44</v>
      </c>
      <c r="M2" s="19">
        <v>7</v>
      </c>
      <c r="N2" s="19" t="s">
        <v>44</v>
      </c>
      <c r="O2" s="19">
        <v>8</v>
      </c>
      <c r="P2" s="19" t="s">
        <v>44</v>
      </c>
      <c r="Q2" s="19">
        <v>9</v>
      </c>
      <c r="R2" s="19" t="s">
        <v>44</v>
      </c>
      <c r="S2" s="19">
        <v>10</v>
      </c>
      <c r="T2" s="19" t="s">
        <v>44</v>
      </c>
      <c r="U2" s="19">
        <v>11</v>
      </c>
      <c r="V2" s="21" t="s">
        <v>44</v>
      </c>
      <c r="W2" s="19">
        <v>12</v>
      </c>
      <c r="X2" s="19" t="s">
        <v>44</v>
      </c>
    </row>
    <row r="3" spans="1:24" hidden="1" x14ac:dyDescent="0.25">
      <c r="A3" s="17" t="s">
        <v>33</v>
      </c>
      <c r="B3" s="17" t="s">
        <v>43</v>
      </c>
      <c r="C3" s="17" t="s">
        <v>33</v>
      </c>
      <c r="D3" s="17" t="s">
        <v>43</v>
      </c>
      <c r="E3" s="17" t="s">
        <v>33</v>
      </c>
      <c r="F3" s="17" t="s">
        <v>43</v>
      </c>
      <c r="G3" s="17" t="s">
        <v>33</v>
      </c>
      <c r="H3" s="17" t="s">
        <v>43</v>
      </c>
      <c r="I3" s="17" t="s">
        <v>33</v>
      </c>
      <c r="J3" s="17" t="s">
        <v>43</v>
      </c>
      <c r="K3" s="17" t="s">
        <v>33</v>
      </c>
      <c r="L3" s="17" t="s">
        <v>43</v>
      </c>
      <c r="M3" s="17" t="s">
        <v>33</v>
      </c>
      <c r="N3" s="17" t="s">
        <v>43</v>
      </c>
      <c r="O3" s="17" t="s">
        <v>33</v>
      </c>
      <c r="P3" s="17" t="s">
        <v>43</v>
      </c>
      <c r="Q3" s="17" t="s">
        <v>33</v>
      </c>
      <c r="R3" s="17" t="s">
        <v>43</v>
      </c>
      <c r="S3" s="17" t="s">
        <v>33</v>
      </c>
      <c r="T3" s="17" t="s">
        <v>43</v>
      </c>
      <c r="U3" s="17" t="s">
        <v>33</v>
      </c>
      <c r="V3" s="18" t="s">
        <v>43</v>
      </c>
      <c r="W3" s="17" t="s">
        <v>33</v>
      </c>
      <c r="X3" s="17" t="s">
        <v>43</v>
      </c>
    </row>
    <row r="4" spans="1:24" hidden="1" x14ac:dyDescent="0.25">
      <c r="A4" s="17">
        <v>1</v>
      </c>
      <c r="B4" s="22" t="s">
        <v>45</v>
      </c>
      <c r="C4" s="17">
        <v>2</v>
      </c>
      <c r="D4" s="17" t="s">
        <v>45</v>
      </c>
      <c r="E4" s="17">
        <v>3</v>
      </c>
      <c r="F4" s="17" t="s">
        <v>45</v>
      </c>
      <c r="G4" s="17">
        <v>4</v>
      </c>
      <c r="H4" s="17" t="s">
        <v>45</v>
      </c>
      <c r="I4" s="17">
        <v>5</v>
      </c>
      <c r="J4" s="17" t="s">
        <v>45</v>
      </c>
      <c r="K4" s="17">
        <v>6</v>
      </c>
      <c r="L4" s="17" t="s">
        <v>45</v>
      </c>
      <c r="M4" s="17">
        <v>7</v>
      </c>
      <c r="N4" s="17" t="s">
        <v>45</v>
      </c>
      <c r="O4" s="17">
        <v>8</v>
      </c>
      <c r="P4" s="17" t="s">
        <v>45</v>
      </c>
      <c r="Q4" s="17">
        <v>9</v>
      </c>
      <c r="R4" s="17" t="s">
        <v>45</v>
      </c>
      <c r="S4" s="17">
        <v>10</v>
      </c>
      <c r="T4" s="17" t="s">
        <v>45</v>
      </c>
      <c r="U4" s="17">
        <v>11</v>
      </c>
      <c r="V4" s="18" t="s">
        <v>45</v>
      </c>
      <c r="W4" s="17">
        <v>12</v>
      </c>
      <c r="X4" s="17" t="s">
        <v>45</v>
      </c>
    </row>
    <row r="5" spans="1:24" hidden="1" x14ac:dyDescent="0.25">
      <c r="A5" s="17" t="s">
        <v>33</v>
      </c>
      <c r="B5" s="17" t="s">
        <v>43</v>
      </c>
      <c r="C5" s="17" t="s">
        <v>33</v>
      </c>
      <c r="D5" s="17" t="s">
        <v>43</v>
      </c>
      <c r="E5" s="17" t="s">
        <v>33</v>
      </c>
      <c r="F5" s="17" t="s">
        <v>43</v>
      </c>
      <c r="G5" s="17" t="s">
        <v>33</v>
      </c>
      <c r="H5" s="17" t="s">
        <v>43</v>
      </c>
      <c r="I5" s="17" t="s">
        <v>33</v>
      </c>
      <c r="J5" s="17" t="s">
        <v>43</v>
      </c>
      <c r="K5" s="17" t="s">
        <v>33</v>
      </c>
      <c r="L5" s="17" t="s">
        <v>43</v>
      </c>
      <c r="M5" s="17" t="s">
        <v>33</v>
      </c>
      <c r="N5" s="17" t="s">
        <v>43</v>
      </c>
      <c r="O5" s="17" t="s">
        <v>33</v>
      </c>
      <c r="P5" s="17" t="s">
        <v>43</v>
      </c>
      <c r="Q5" s="17" t="s">
        <v>33</v>
      </c>
      <c r="R5" s="17" t="s">
        <v>43</v>
      </c>
      <c r="S5" s="17" t="s">
        <v>33</v>
      </c>
      <c r="T5" s="17" t="s">
        <v>43</v>
      </c>
      <c r="U5" s="17" t="s">
        <v>33</v>
      </c>
      <c r="V5" s="18" t="s">
        <v>43</v>
      </c>
      <c r="W5" s="17" t="s">
        <v>33</v>
      </c>
      <c r="X5" s="17" t="s">
        <v>43</v>
      </c>
    </row>
    <row r="6" spans="1:24" hidden="1" x14ac:dyDescent="0.25">
      <c r="A6" s="17">
        <v>1</v>
      </c>
      <c r="B6" s="22" t="s">
        <v>46</v>
      </c>
      <c r="C6" s="17">
        <v>2</v>
      </c>
      <c r="D6" s="17" t="s">
        <v>46</v>
      </c>
      <c r="E6" s="17">
        <v>3</v>
      </c>
      <c r="F6" s="17" t="s">
        <v>46</v>
      </c>
      <c r="G6" s="17">
        <v>4</v>
      </c>
      <c r="H6" s="17" t="s">
        <v>46</v>
      </c>
      <c r="I6" s="17">
        <v>5</v>
      </c>
      <c r="J6" s="17" t="s">
        <v>46</v>
      </c>
      <c r="K6" s="17">
        <v>6</v>
      </c>
      <c r="L6" s="17" t="s">
        <v>46</v>
      </c>
      <c r="M6" s="17">
        <v>7</v>
      </c>
      <c r="N6" s="17" t="s">
        <v>46</v>
      </c>
      <c r="O6" s="17">
        <v>8</v>
      </c>
      <c r="P6" s="17" t="s">
        <v>46</v>
      </c>
      <c r="Q6" s="17">
        <v>9</v>
      </c>
      <c r="R6" s="17" t="s">
        <v>46</v>
      </c>
      <c r="S6" s="17">
        <v>10</v>
      </c>
      <c r="T6" s="17" t="s">
        <v>46</v>
      </c>
      <c r="U6" s="17">
        <v>11</v>
      </c>
      <c r="V6" s="18" t="s">
        <v>46</v>
      </c>
      <c r="W6" s="17">
        <v>12</v>
      </c>
      <c r="X6" s="17" t="s">
        <v>46</v>
      </c>
    </row>
    <row r="7" spans="1:24" hidden="1" x14ac:dyDescent="0.25">
      <c r="A7" s="23" t="s">
        <v>33</v>
      </c>
      <c r="B7" s="23" t="s">
        <v>47</v>
      </c>
      <c r="C7" s="23" t="s">
        <v>33</v>
      </c>
      <c r="D7" s="23" t="s">
        <v>47</v>
      </c>
      <c r="E7" s="23" t="s">
        <v>33</v>
      </c>
      <c r="F7" s="23" t="s">
        <v>47</v>
      </c>
      <c r="G7" s="23" t="s">
        <v>33</v>
      </c>
      <c r="H7" s="23" t="s">
        <v>47</v>
      </c>
      <c r="I7" s="23" t="s">
        <v>33</v>
      </c>
      <c r="J7" s="23" t="s">
        <v>47</v>
      </c>
      <c r="K7" s="23" t="s">
        <v>33</v>
      </c>
      <c r="L7" s="23" t="s">
        <v>47</v>
      </c>
      <c r="M7" s="23" t="s">
        <v>33</v>
      </c>
      <c r="N7" s="23" t="s">
        <v>47</v>
      </c>
      <c r="O7" s="23" t="s">
        <v>33</v>
      </c>
      <c r="P7" s="23" t="s">
        <v>47</v>
      </c>
      <c r="Q7" s="23" t="s">
        <v>33</v>
      </c>
      <c r="R7" s="23" t="s">
        <v>47</v>
      </c>
      <c r="S7" s="23" t="s">
        <v>33</v>
      </c>
      <c r="T7" s="23" t="s">
        <v>47</v>
      </c>
      <c r="U7" s="23" t="s">
        <v>33</v>
      </c>
      <c r="V7" s="24" t="s">
        <v>47</v>
      </c>
      <c r="W7" s="23" t="s">
        <v>33</v>
      </c>
      <c r="X7" s="23" t="s">
        <v>47</v>
      </c>
    </row>
    <row r="8" spans="1:24" hidden="1" x14ac:dyDescent="0.25">
      <c r="A8" s="23">
        <v>1</v>
      </c>
      <c r="B8" s="23">
        <v>0</v>
      </c>
      <c r="C8" s="23">
        <v>2</v>
      </c>
      <c r="D8" s="23">
        <v>0</v>
      </c>
      <c r="E8" s="23">
        <v>3</v>
      </c>
      <c r="F8" s="23">
        <v>0</v>
      </c>
      <c r="G8" s="23">
        <v>4</v>
      </c>
      <c r="H8" s="23">
        <v>0</v>
      </c>
      <c r="I8" s="23">
        <v>5</v>
      </c>
      <c r="J8" s="23">
        <v>0</v>
      </c>
      <c r="K8" s="23">
        <v>6</v>
      </c>
      <c r="L8" s="23">
        <v>0</v>
      </c>
      <c r="M8" s="23">
        <v>7</v>
      </c>
      <c r="N8" s="23">
        <v>0</v>
      </c>
      <c r="O8" s="23">
        <v>8</v>
      </c>
      <c r="P8" s="23">
        <v>0</v>
      </c>
      <c r="Q8" s="23">
        <v>9</v>
      </c>
      <c r="R8" s="23">
        <v>0</v>
      </c>
      <c r="S8" s="23">
        <v>10</v>
      </c>
      <c r="T8" s="23">
        <v>0</v>
      </c>
      <c r="U8" s="23">
        <v>11</v>
      </c>
      <c r="V8" s="24">
        <v>0</v>
      </c>
      <c r="W8" s="23">
        <v>12</v>
      </c>
      <c r="X8" s="23">
        <v>0</v>
      </c>
    </row>
    <row r="9" spans="1:24" hidden="1" x14ac:dyDescent="0.25">
      <c r="A9" s="23" t="s">
        <v>33</v>
      </c>
      <c r="B9" s="23" t="s">
        <v>47</v>
      </c>
      <c r="C9" s="23" t="s">
        <v>33</v>
      </c>
      <c r="D9" s="23" t="s">
        <v>47</v>
      </c>
      <c r="E9" s="23" t="s">
        <v>33</v>
      </c>
      <c r="F9" s="23" t="s">
        <v>47</v>
      </c>
      <c r="G9" s="23" t="s">
        <v>33</v>
      </c>
      <c r="H9" s="23" t="s">
        <v>47</v>
      </c>
      <c r="I9" s="23" t="s">
        <v>33</v>
      </c>
      <c r="J9" s="23" t="s">
        <v>47</v>
      </c>
      <c r="K9" s="23" t="s">
        <v>33</v>
      </c>
      <c r="L9" s="23" t="s">
        <v>47</v>
      </c>
      <c r="M9" s="23" t="s">
        <v>33</v>
      </c>
      <c r="N9" s="23" t="s">
        <v>47</v>
      </c>
      <c r="O9" s="23" t="s">
        <v>33</v>
      </c>
      <c r="P9" s="23" t="s">
        <v>47</v>
      </c>
      <c r="Q9" s="23" t="s">
        <v>33</v>
      </c>
      <c r="R9" s="23" t="s">
        <v>47</v>
      </c>
      <c r="S9" s="23" t="s">
        <v>33</v>
      </c>
      <c r="T9" s="23" t="s">
        <v>47</v>
      </c>
      <c r="U9" s="23" t="s">
        <v>33</v>
      </c>
      <c r="V9" s="24" t="s">
        <v>47</v>
      </c>
      <c r="W9" s="23" t="s">
        <v>33</v>
      </c>
      <c r="X9" s="23" t="s">
        <v>47</v>
      </c>
    </row>
    <row r="10" spans="1:24" hidden="1" x14ac:dyDescent="0.25">
      <c r="A10" s="23">
        <v>1</v>
      </c>
      <c r="B10" s="23">
        <v>1</v>
      </c>
      <c r="C10" s="23">
        <v>2</v>
      </c>
      <c r="D10" s="23">
        <v>1</v>
      </c>
      <c r="E10" s="23">
        <v>3</v>
      </c>
      <c r="F10" s="23">
        <v>1</v>
      </c>
      <c r="G10" s="23">
        <v>4</v>
      </c>
      <c r="H10" s="23">
        <v>1</v>
      </c>
      <c r="I10" s="23">
        <v>5</v>
      </c>
      <c r="J10" s="23">
        <v>1</v>
      </c>
      <c r="K10" s="23">
        <v>6</v>
      </c>
      <c r="L10" s="23">
        <v>1</v>
      </c>
      <c r="M10" s="23">
        <v>7</v>
      </c>
      <c r="N10" s="23">
        <v>1</v>
      </c>
      <c r="O10" s="23">
        <v>8</v>
      </c>
      <c r="P10" s="23">
        <v>1</v>
      </c>
      <c r="Q10" s="23">
        <v>9</v>
      </c>
      <c r="R10" s="23">
        <v>1</v>
      </c>
      <c r="S10" s="23">
        <v>10</v>
      </c>
      <c r="T10" s="23">
        <v>1</v>
      </c>
      <c r="U10" s="23">
        <v>11</v>
      </c>
      <c r="V10" s="24">
        <v>1</v>
      </c>
      <c r="W10" s="23">
        <v>12</v>
      </c>
      <c r="X10" s="23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14"/>
    </row>
    <row r="19" spans="1:25" ht="32.450000000000003" customHeight="1" thickBo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4"/>
    </row>
    <row r="20" spans="1:25" ht="21" customHeight="1" thickTop="1" x14ac:dyDescent="0.25">
      <c r="A20" s="290" t="s">
        <v>17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2"/>
    </row>
    <row r="21" spans="1:25" ht="10.9" customHeight="1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</row>
    <row r="22" spans="1:25" ht="18" customHeight="1" x14ac:dyDescent="0.25">
      <c r="A22" s="293" t="s">
        <v>48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5"/>
    </row>
    <row r="23" spans="1:25" ht="10.9" customHeight="1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1"/>
      <c r="K23" s="30"/>
      <c r="L23" s="30"/>
      <c r="M23" s="30"/>
      <c r="N23" s="30"/>
      <c r="O23" s="30"/>
      <c r="P23" s="30"/>
      <c r="Q23" s="32"/>
      <c r="R23" s="32"/>
      <c r="S23" s="32"/>
      <c r="T23" s="32"/>
      <c r="U23" s="32"/>
      <c r="V23" s="33"/>
    </row>
    <row r="24" spans="1:25" ht="6.75" customHeigh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1"/>
      <c r="K24" s="30"/>
      <c r="L24" s="30"/>
      <c r="M24" s="30"/>
      <c r="N24" s="30"/>
      <c r="O24" s="30"/>
      <c r="P24" s="30"/>
      <c r="Q24" s="32"/>
      <c r="R24" s="32"/>
      <c r="S24" s="32"/>
      <c r="T24" s="32"/>
      <c r="U24" s="32"/>
      <c r="V24" s="33"/>
    </row>
    <row r="25" spans="1:25" ht="18.75" customHeight="1" x14ac:dyDescent="0.25">
      <c r="A25" s="296" t="s">
        <v>49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8"/>
    </row>
    <row r="26" spans="1:25" ht="18.75" customHeight="1" thickBot="1" x14ac:dyDescent="0.3">
      <c r="A26" s="299" t="s">
        <v>50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1"/>
    </row>
    <row r="27" spans="1:25" ht="10.1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4"/>
      <c r="O27" s="25"/>
      <c r="P27" s="25"/>
      <c r="Q27" s="25"/>
      <c r="R27" s="25"/>
      <c r="S27" s="25"/>
      <c r="T27" s="25"/>
      <c r="U27" s="14"/>
    </row>
    <row r="28" spans="1:25" ht="10.1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14"/>
    </row>
    <row r="29" spans="1:25" ht="24" customHeight="1" x14ac:dyDescent="0.25">
      <c r="A29" s="283" t="s">
        <v>51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</row>
    <row r="30" spans="1:2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14"/>
    </row>
    <row r="31" spans="1:25" ht="18" x14ac:dyDescent="0.25">
      <c r="A31" s="289" t="s">
        <v>52</v>
      </c>
      <c r="B31" s="289"/>
      <c r="C31" s="289"/>
      <c r="D31" s="289"/>
      <c r="E31" s="289"/>
      <c r="F31" s="35"/>
      <c r="G31" s="35"/>
      <c r="H31" s="35"/>
      <c r="I31" s="35"/>
      <c r="J31" s="35"/>
      <c r="L31" s="289" t="s">
        <v>53</v>
      </c>
      <c r="M31" s="289"/>
      <c r="N31" s="289"/>
      <c r="O31" s="289"/>
      <c r="P31" s="35"/>
      <c r="Q31" s="14"/>
      <c r="R31" s="14"/>
      <c r="S31" s="14"/>
      <c r="T31" s="14"/>
      <c r="U31" s="14"/>
    </row>
    <row r="32" spans="1:25" s="14" customFormat="1" ht="63.6" customHeight="1" x14ac:dyDescent="0.25">
      <c r="A32" s="264" t="s">
        <v>54</v>
      </c>
      <c r="B32" s="264"/>
      <c r="C32" s="264"/>
      <c r="D32" s="264"/>
      <c r="E32" s="264"/>
      <c r="F32" s="35"/>
      <c r="G32" s="35"/>
      <c r="H32" s="35"/>
      <c r="I32" s="35"/>
      <c r="J32" s="35"/>
      <c r="L32" s="264" t="s">
        <v>55</v>
      </c>
      <c r="M32" s="264"/>
      <c r="N32" s="264"/>
      <c r="O32" s="264"/>
      <c r="P32" s="35"/>
      <c r="W32"/>
      <c r="X32"/>
      <c r="Y32"/>
    </row>
    <row r="33" spans="1:25" s="14" customFormat="1" ht="6.6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L33" s="25"/>
      <c r="M33" s="25"/>
      <c r="N33" s="25"/>
      <c r="O33" s="25"/>
      <c r="W33"/>
      <c r="X33"/>
      <c r="Y33"/>
    </row>
    <row r="34" spans="1:25" s="14" customFormat="1" ht="33" x14ac:dyDescent="0.25">
      <c r="A34" s="36" t="s">
        <v>18</v>
      </c>
      <c r="B34" s="37" t="s">
        <v>56</v>
      </c>
      <c r="C34" s="37" t="s">
        <v>41</v>
      </c>
      <c r="D34" s="37" t="s">
        <v>57</v>
      </c>
      <c r="E34" s="38" t="s">
        <v>58</v>
      </c>
      <c r="F34" s="25"/>
      <c r="G34" s="25"/>
      <c r="H34" s="25"/>
      <c r="I34" s="25"/>
      <c r="J34" s="25"/>
      <c r="L34" s="39" t="s">
        <v>18</v>
      </c>
      <c r="M34" s="37" t="s">
        <v>56</v>
      </c>
      <c r="N34" s="37" t="s">
        <v>42</v>
      </c>
      <c r="O34" s="38" t="s">
        <v>22</v>
      </c>
      <c r="W34"/>
      <c r="X34"/>
      <c r="Y34"/>
    </row>
    <row r="35" spans="1:25" s="14" customFormat="1" ht="16.5" x14ac:dyDescent="0.25">
      <c r="A35" s="40" t="s">
        <v>0</v>
      </c>
      <c r="B35" s="41">
        <v>143</v>
      </c>
      <c r="C35" s="41">
        <v>127</v>
      </c>
      <c r="D35" s="41">
        <v>7</v>
      </c>
      <c r="E35" s="42">
        <v>9</v>
      </c>
      <c r="F35" s="25"/>
      <c r="G35" s="25"/>
      <c r="H35" s="25"/>
      <c r="I35" s="25"/>
      <c r="J35" s="25"/>
      <c r="L35" s="40" t="s">
        <v>0</v>
      </c>
      <c r="M35" s="41">
        <v>143</v>
      </c>
      <c r="N35" s="41">
        <v>120</v>
      </c>
      <c r="O35" s="43">
        <v>23</v>
      </c>
      <c r="W35"/>
      <c r="X35"/>
      <c r="Y35"/>
    </row>
    <row r="36" spans="1:25" s="14" customFormat="1" ht="16.5" x14ac:dyDescent="0.25">
      <c r="A36" s="44" t="s">
        <v>1</v>
      </c>
      <c r="B36" s="45">
        <v>126</v>
      </c>
      <c r="C36" s="45">
        <v>119</v>
      </c>
      <c r="D36" s="45">
        <v>5</v>
      </c>
      <c r="E36" s="46">
        <v>2</v>
      </c>
      <c r="F36" s="25"/>
      <c r="G36" s="25"/>
      <c r="H36" s="25"/>
      <c r="I36" s="25"/>
      <c r="J36" s="25"/>
      <c r="L36" s="44" t="s">
        <v>1</v>
      </c>
      <c r="M36" s="45">
        <v>126</v>
      </c>
      <c r="N36" s="45">
        <v>116</v>
      </c>
      <c r="O36" s="47">
        <v>10</v>
      </c>
      <c r="W36"/>
      <c r="X36"/>
      <c r="Y36"/>
    </row>
    <row r="37" spans="1:25" s="14" customFormat="1" ht="16.5" x14ac:dyDescent="0.25">
      <c r="A37" s="44" t="s">
        <v>2</v>
      </c>
      <c r="B37" s="45">
        <v>227</v>
      </c>
      <c r="C37" s="45">
        <v>197</v>
      </c>
      <c r="D37" s="45">
        <v>8</v>
      </c>
      <c r="E37" s="46">
        <v>22</v>
      </c>
      <c r="F37" s="25"/>
      <c r="G37" s="25"/>
      <c r="H37" s="25"/>
      <c r="I37" s="25"/>
      <c r="J37" s="25"/>
      <c r="L37" s="44" t="s">
        <v>2</v>
      </c>
      <c r="M37" s="45">
        <v>227</v>
      </c>
      <c r="N37" s="45">
        <v>201</v>
      </c>
      <c r="O37" s="47">
        <v>26</v>
      </c>
      <c r="W37"/>
      <c r="X37"/>
      <c r="Y37"/>
    </row>
    <row r="38" spans="1:25" s="14" customFormat="1" ht="16.5" x14ac:dyDescent="0.25">
      <c r="A38" s="44" t="s">
        <v>3</v>
      </c>
      <c r="B38" s="45">
        <v>161</v>
      </c>
      <c r="C38" s="45">
        <v>142</v>
      </c>
      <c r="D38" s="45">
        <v>12</v>
      </c>
      <c r="E38" s="46">
        <v>7</v>
      </c>
      <c r="F38" s="25"/>
      <c r="G38" s="25"/>
      <c r="H38" s="25"/>
      <c r="I38" s="25"/>
      <c r="J38" s="25"/>
      <c r="L38" s="44" t="s">
        <v>3</v>
      </c>
      <c r="M38" s="45">
        <v>161</v>
      </c>
      <c r="N38" s="45">
        <v>144</v>
      </c>
      <c r="O38" s="47">
        <v>17</v>
      </c>
      <c r="W38"/>
      <c r="X38"/>
      <c r="Y38"/>
    </row>
    <row r="39" spans="1:25" s="14" customFormat="1" ht="16.5" x14ac:dyDescent="0.25">
      <c r="A39" s="44" t="s">
        <v>4</v>
      </c>
      <c r="B39" s="45">
        <v>148</v>
      </c>
      <c r="C39" s="45">
        <v>139</v>
      </c>
      <c r="D39" s="45">
        <v>3</v>
      </c>
      <c r="E39" s="46">
        <v>6</v>
      </c>
      <c r="F39" s="25"/>
      <c r="G39" s="25"/>
      <c r="H39" s="25"/>
      <c r="I39" s="25"/>
      <c r="J39" s="25"/>
      <c r="L39" s="44" t="s">
        <v>4</v>
      </c>
      <c r="M39" s="45">
        <v>148</v>
      </c>
      <c r="N39" s="45">
        <v>127</v>
      </c>
      <c r="O39" s="47">
        <v>21</v>
      </c>
      <c r="W39"/>
      <c r="X39"/>
      <c r="Y39"/>
    </row>
    <row r="40" spans="1:25" s="14" customFormat="1" ht="16.5" x14ac:dyDescent="0.25">
      <c r="A40" s="44" t="s">
        <v>5</v>
      </c>
      <c r="B40" s="45">
        <v>160</v>
      </c>
      <c r="C40" s="45">
        <v>150</v>
      </c>
      <c r="D40" s="45">
        <v>9</v>
      </c>
      <c r="E40" s="46">
        <v>1</v>
      </c>
      <c r="F40" s="25"/>
      <c r="G40" s="25"/>
      <c r="H40" s="25"/>
      <c r="I40" s="25"/>
      <c r="J40" s="25"/>
      <c r="L40" s="44" t="s">
        <v>5</v>
      </c>
      <c r="M40" s="45">
        <v>160</v>
      </c>
      <c r="N40" s="45">
        <v>141</v>
      </c>
      <c r="O40" s="47">
        <v>19</v>
      </c>
      <c r="W40"/>
      <c r="X40"/>
      <c r="Y40"/>
    </row>
    <row r="41" spans="1:25" s="14" customFormat="1" ht="16.5" x14ac:dyDescent="0.25">
      <c r="A41" s="44" t="s">
        <v>6</v>
      </c>
      <c r="B41" s="45">
        <v>168</v>
      </c>
      <c r="C41" s="45">
        <v>157</v>
      </c>
      <c r="D41" s="45">
        <v>8</v>
      </c>
      <c r="E41" s="46">
        <v>3</v>
      </c>
      <c r="F41" s="25"/>
      <c r="G41" s="25"/>
      <c r="H41" s="25"/>
      <c r="I41" s="25"/>
      <c r="J41" s="25"/>
      <c r="L41" s="44" t="s">
        <v>6</v>
      </c>
      <c r="M41" s="45">
        <v>168</v>
      </c>
      <c r="N41" s="45">
        <v>151</v>
      </c>
      <c r="O41" s="47">
        <v>17</v>
      </c>
      <c r="W41"/>
      <c r="X41"/>
      <c r="Y41"/>
    </row>
    <row r="42" spans="1:25" s="14" customFormat="1" ht="16.5" x14ac:dyDescent="0.25">
      <c r="A42" s="44" t="s">
        <v>7</v>
      </c>
      <c r="B42" s="45">
        <v>187</v>
      </c>
      <c r="C42" s="45">
        <v>173</v>
      </c>
      <c r="D42" s="45">
        <v>2</v>
      </c>
      <c r="E42" s="46">
        <v>12</v>
      </c>
      <c r="F42" s="25"/>
      <c r="G42" s="25"/>
      <c r="H42" s="25"/>
      <c r="I42" s="25"/>
      <c r="J42" s="25"/>
      <c r="L42" s="44" t="s">
        <v>7</v>
      </c>
      <c r="M42" s="45">
        <v>187</v>
      </c>
      <c r="N42" s="45">
        <v>167</v>
      </c>
      <c r="O42" s="47">
        <v>20</v>
      </c>
      <c r="W42"/>
      <c r="X42"/>
      <c r="Y42"/>
    </row>
    <row r="43" spans="1:25" s="14" customFormat="1" ht="16.5" x14ac:dyDescent="0.25">
      <c r="A43" s="44" t="s">
        <v>8</v>
      </c>
      <c r="B43" s="45">
        <v>186</v>
      </c>
      <c r="C43" s="45">
        <v>174</v>
      </c>
      <c r="D43" s="45">
        <v>4</v>
      </c>
      <c r="E43" s="46">
        <v>8</v>
      </c>
      <c r="F43" s="25"/>
      <c r="G43" s="25"/>
      <c r="H43" s="25"/>
      <c r="I43" s="25"/>
      <c r="J43" s="25"/>
      <c r="L43" s="44" t="s">
        <v>8</v>
      </c>
      <c r="M43" s="45">
        <v>186</v>
      </c>
      <c r="N43" s="45">
        <v>160</v>
      </c>
      <c r="O43" s="47">
        <v>26</v>
      </c>
      <c r="W43"/>
      <c r="X43"/>
      <c r="Y43"/>
    </row>
    <row r="44" spans="1:25" s="14" customFormat="1" ht="16.5" x14ac:dyDescent="0.25">
      <c r="A44" s="44" t="s">
        <v>9</v>
      </c>
      <c r="B44" s="45">
        <v>241</v>
      </c>
      <c r="C44" s="45">
        <v>216</v>
      </c>
      <c r="D44" s="45">
        <v>11</v>
      </c>
      <c r="E44" s="46">
        <v>14</v>
      </c>
      <c r="F44" s="25"/>
      <c r="G44" s="25"/>
      <c r="H44" s="25"/>
      <c r="I44" s="25"/>
      <c r="J44" s="25"/>
      <c r="L44" s="44" t="s">
        <v>9</v>
      </c>
      <c r="M44" s="45">
        <v>241</v>
      </c>
      <c r="N44" s="45">
        <v>201</v>
      </c>
      <c r="O44" s="47">
        <v>40</v>
      </c>
      <c r="W44"/>
      <c r="X44"/>
      <c r="Y44"/>
    </row>
    <row r="45" spans="1:25" s="14" customFormat="1" ht="16.5" x14ac:dyDescent="0.25">
      <c r="A45" s="44" t="s">
        <v>10</v>
      </c>
      <c r="B45" s="45">
        <v>171</v>
      </c>
      <c r="C45" s="45">
        <v>163</v>
      </c>
      <c r="D45" s="45">
        <v>5</v>
      </c>
      <c r="E45" s="46">
        <v>3</v>
      </c>
      <c r="F45" s="25"/>
      <c r="G45" s="25"/>
      <c r="H45" s="25"/>
      <c r="I45" s="25"/>
      <c r="J45" s="25"/>
      <c r="L45" s="44" t="s">
        <v>10</v>
      </c>
      <c r="M45" s="45">
        <v>171</v>
      </c>
      <c r="N45" s="45">
        <v>150</v>
      </c>
      <c r="O45" s="47">
        <v>21</v>
      </c>
      <c r="W45"/>
      <c r="X45"/>
      <c r="Y45"/>
    </row>
    <row r="46" spans="1:25" s="14" customFormat="1" ht="16.5" x14ac:dyDescent="0.25">
      <c r="A46" s="48" t="s">
        <v>11</v>
      </c>
      <c r="B46" s="49"/>
      <c r="C46" s="49"/>
      <c r="D46" s="49"/>
      <c r="E46" s="50"/>
      <c r="F46" s="25"/>
      <c r="G46" s="25"/>
      <c r="H46" s="25"/>
      <c r="I46" s="25"/>
      <c r="J46" s="25"/>
      <c r="L46" s="48" t="s">
        <v>11</v>
      </c>
      <c r="M46" s="49"/>
      <c r="N46" s="49"/>
      <c r="O46" s="51"/>
      <c r="W46"/>
      <c r="X46"/>
      <c r="Y46"/>
    </row>
    <row r="47" spans="1:25" s="14" customFormat="1" ht="16.5" x14ac:dyDescent="0.25">
      <c r="A47" s="39" t="s">
        <v>12</v>
      </c>
      <c r="B47" s="52">
        <f>SUM(B35:B46)</f>
        <v>1918</v>
      </c>
      <c r="C47" s="52">
        <f>SUM(C35:C46)</f>
        <v>1757</v>
      </c>
      <c r="D47" s="53">
        <f>SUM(D35:D46)</f>
        <v>74</v>
      </c>
      <c r="E47" s="54">
        <f>SUM(E35:E46)</f>
        <v>87</v>
      </c>
      <c r="F47" s="25"/>
      <c r="G47" s="25"/>
      <c r="H47" s="25"/>
      <c r="I47" s="25"/>
      <c r="J47" s="25"/>
      <c r="L47" s="39" t="s">
        <v>12</v>
      </c>
      <c r="M47" s="52">
        <f>SUM(M35:M46)</f>
        <v>1918</v>
      </c>
      <c r="N47" s="52">
        <f>SUM(N35:N46)</f>
        <v>1678</v>
      </c>
      <c r="O47" s="53">
        <f>SUM(O35:O46)</f>
        <v>240</v>
      </c>
      <c r="W47"/>
      <c r="X47"/>
      <c r="Y47"/>
    </row>
    <row r="48" spans="1:25" ht="16.5" x14ac:dyDescent="0.25">
      <c r="A48" s="55" t="s">
        <v>25</v>
      </c>
      <c r="B48" s="56">
        <f>+B47/B47</f>
        <v>1</v>
      </c>
      <c r="C48" s="56">
        <f>+C47/B47</f>
        <v>0.91605839416058399</v>
      </c>
      <c r="D48" s="56">
        <f>+D47/B47</f>
        <v>3.8581856100104277E-2</v>
      </c>
      <c r="E48" s="57">
        <f>+E47/B47</f>
        <v>4.5359749739311783E-2</v>
      </c>
      <c r="F48" s="25"/>
      <c r="G48" s="25"/>
      <c r="H48" s="25"/>
      <c r="I48" s="25"/>
      <c r="J48" s="25"/>
      <c r="K48" s="14"/>
      <c r="L48" s="55" t="s">
        <v>25</v>
      </c>
      <c r="M48" s="56">
        <f>+M47/M47</f>
        <v>1</v>
      </c>
      <c r="N48" s="56">
        <f>+N47/M47</f>
        <v>0.87486965589155374</v>
      </c>
      <c r="O48" s="57">
        <f>+O47/M47</f>
        <v>0.12513034410844631</v>
      </c>
      <c r="P48" s="14"/>
      <c r="Q48" s="14"/>
      <c r="R48" s="14"/>
      <c r="S48" s="14"/>
      <c r="T48" s="14"/>
      <c r="U48" s="14"/>
    </row>
    <row r="49" spans="1:22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14"/>
      <c r="P49" s="14"/>
      <c r="Q49" s="14"/>
      <c r="R49" s="14"/>
      <c r="S49" s="14"/>
      <c r="T49" s="14"/>
      <c r="U49" s="14"/>
    </row>
    <row r="50" spans="1:22" ht="15.75" x14ac:dyDescent="0.25">
      <c r="A50" s="262" t="s">
        <v>59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5"/>
      <c r="P50" s="58"/>
      <c r="Q50" s="58"/>
      <c r="R50" s="58"/>
      <c r="S50" s="58"/>
      <c r="T50" s="58"/>
      <c r="U50" s="14"/>
    </row>
    <row r="51" spans="1:22" ht="29.45" customHeight="1" x14ac:dyDescent="0.25">
      <c r="A51" s="264" t="s">
        <v>60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14"/>
      <c r="P51" s="58"/>
      <c r="Q51" s="58"/>
      <c r="R51" s="58"/>
      <c r="S51" s="58"/>
      <c r="T51" s="58"/>
      <c r="U51" s="14"/>
    </row>
    <row r="52" spans="1:22" ht="4.1500000000000004" customHeight="1" x14ac:dyDescent="0.25">
      <c r="A52" s="59"/>
      <c r="B52" s="60"/>
      <c r="C52" s="60"/>
      <c r="D52" s="60"/>
      <c r="E52" s="60"/>
      <c r="F52" s="60"/>
      <c r="G52" s="60"/>
      <c r="H52" s="61"/>
      <c r="I52" s="62"/>
      <c r="J52" s="63"/>
      <c r="K52" s="63"/>
      <c r="L52" s="63"/>
      <c r="M52" s="63"/>
      <c r="N52" s="63"/>
      <c r="P52" s="62"/>
      <c r="Q52" s="63"/>
      <c r="R52" s="63"/>
      <c r="S52" s="63"/>
      <c r="T52" s="63"/>
      <c r="U52" s="63"/>
    </row>
    <row r="53" spans="1:22" ht="35.450000000000003" customHeight="1" x14ac:dyDescent="0.25">
      <c r="A53" s="254" t="s">
        <v>18</v>
      </c>
      <c r="B53" s="242" t="s">
        <v>56</v>
      </c>
      <c r="C53" s="285" t="s">
        <v>61</v>
      </c>
      <c r="D53" s="286"/>
      <c r="E53" s="286"/>
      <c r="F53" s="287"/>
      <c r="G53" s="286" t="s">
        <v>62</v>
      </c>
      <c r="H53" s="286"/>
      <c r="I53" s="286"/>
      <c r="J53" s="286"/>
      <c r="K53" s="285" t="s">
        <v>63</v>
      </c>
      <c r="L53" s="286"/>
      <c r="M53" s="286"/>
      <c r="N53" s="287"/>
      <c r="O53" s="14"/>
      <c r="P53" s="64"/>
      <c r="Q53" s="15"/>
      <c r="R53" s="15"/>
      <c r="S53" s="15"/>
      <c r="T53" s="15"/>
      <c r="U53" s="15"/>
      <c r="V53" s="15"/>
    </row>
    <row r="54" spans="1:22" ht="49.5" x14ac:dyDescent="0.3">
      <c r="A54" s="254"/>
      <c r="B54" s="242" t="s">
        <v>64</v>
      </c>
      <c r="C54" s="65" t="s">
        <v>36</v>
      </c>
      <c r="D54" s="65" t="s">
        <v>65</v>
      </c>
      <c r="E54" s="65" t="s">
        <v>66</v>
      </c>
      <c r="F54" s="65" t="s">
        <v>67</v>
      </c>
      <c r="G54" s="65" t="s">
        <v>36</v>
      </c>
      <c r="H54" s="65" t="s">
        <v>68</v>
      </c>
      <c r="I54" s="65" t="s">
        <v>69</v>
      </c>
      <c r="J54" s="65" t="s">
        <v>70</v>
      </c>
      <c r="K54" s="65" t="s">
        <v>36</v>
      </c>
      <c r="L54" s="65" t="s">
        <v>68</v>
      </c>
      <c r="M54" s="65" t="s">
        <v>69</v>
      </c>
      <c r="N54" s="65" t="s">
        <v>70</v>
      </c>
      <c r="O54" s="14"/>
      <c r="P54" s="15"/>
      <c r="Q54" s="15"/>
      <c r="R54" s="66" t="s">
        <v>71</v>
      </c>
      <c r="S54" s="67">
        <f>+C67+D67+E67+F67</f>
        <v>589</v>
      </c>
      <c r="T54" s="66" t="s">
        <v>72</v>
      </c>
      <c r="U54" s="68">
        <f>+S54/B67</f>
        <v>0.30709071949947864</v>
      </c>
      <c r="V54" s="15"/>
    </row>
    <row r="55" spans="1:22" ht="16.5" x14ac:dyDescent="0.3">
      <c r="A55" s="40" t="s">
        <v>0</v>
      </c>
      <c r="B55" s="69">
        <v>143</v>
      </c>
      <c r="C55" s="41">
        <v>4</v>
      </c>
      <c r="D55" s="41">
        <v>16</v>
      </c>
      <c r="E55" s="41">
        <v>8</v>
      </c>
      <c r="F55" s="42">
        <v>10</v>
      </c>
      <c r="G55" s="70">
        <v>6</v>
      </c>
      <c r="H55" s="41">
        <v>40</v>
      </c>
      <c r="I55" s="41">
        <v>41</v>
      </c>
      <c r="J55" s="71">
        <v>14</v>
      </c>
      <c r="K55" s="72">
        <v>0</v>
      </c>
      <c r="L55" s="41">
        <v>0</v>
      </c>
      <c r="M55" s="41">
        <v>4</v>
      </c>
      <c r="N55" s="42">
        <v>0</v>
      </c>
      <c r="O55" s="14"/>
      <c r="P55" s="15"/>
      <c r="Q55" s="15"/>
      <c r="R55" s="73"/>
      <c r="S55" s="73"/>
      <c r="T55" s="73"/>
      <c r="U55" s="73"/>
      <c r="V55" s="15"/>
    </row>
    <row r="56" spans="1:22" ht="16.5" x14ac:dyDescent="0.3">
      <c r="A56" s="44" t="s">
        <v>1</v>
      </c>
      <c r="B56" s="74">
        <v>126</v>
      </c>
      <c r="C56" s="45">
        <v>2</v>
      </c>
      <c r="D56" s="45">
        <v>9</v>
      </c>
      <c r="E56" s="45">
        <v>7</v>
      </c>
      <c r="F56" s="46">
        <v>8</v>
      </c>
      <c r="G56" s="75">
        <v>4</v>
      </c>
      <c r="H56" s="45">
        <v>45</v>
      </c>
      <c r="I56" s="45">
        <v>38</v>
      </c>
      <c r="J56" s="76">
        <v>5</v>
      </c>
      <c r="K56" s="77">
        <v>2</v>
      </c>
      <c r="L56" s="45">
        <v>5</v>
      </c>
      <c r="M56" s="45">
        <v>1</v>
      </c>
      <c r="N56" s="46">
        <v>0</v>
      </c>
      <c r="O56" s="14"/>
      <c r="P56" s="15"/>
      <c r="Q56" s="15"/>
      <c r="R56" s="73"/>
      <c r="S56" s="73"/>
      <c r="T56" s="73"/>
      <c r="U56" s="73"/>
      <c r="V56" s="15"/>
    </row>
    <row r="57" spans="1:22" ht="16.5" x14ac:dyDescent="0.3">
      <c r="A57" s="44" t="s">
        <v>2</v>
      </c>
      <c r="B57" s="74">
        <v>227</v>
      </c>
      <c r="C57" s="45">
        <v>4</v>
      </c>
      <c r="D57" s="45">
        <v>24</v>
      </c>
      <c r="E57" s="45">
        <v>15</v>
      </c>
      <c r="F57" s="46">
        <v>31</v>
      </c>
      <c r="G57" s="75">
        <v>6</v>
      </c>
      <c r="H57" s="45">
        <v>72</v>
      </c>
      <c r="I57" s="45">
        <v>51</v>
      </c>
      <c r="J57" s="76">
        <v>12</v>
      </c>
      <c r="K57" s="77">
        <v>0</v>
      </c>
      <c r="L57" s="45">
        <v>8</v>
      </c>
      <c r="M57" s="45">
        <v>4</v>
      </c>
      <c r="N57" s="46">
        <v>0</v>
      </c>
      <c r="O57" s="14"/>
      <c r="P57" s="15"/>
      <c r="Q57" s="15"/>
      <c r="R57" s="73"/>
      <c r="S57" s="73"/>
      <c r="T57" s="73"/>
      <c r="U57" s="73"/>
      <c r="V57" s="15"/>
    </row>
    <row r="58" spans="1:22" ht="16.5" x14ac:dyDescent="0.3">
      <c r="A58" s="44" t="s">
        <v>3</v>
      </c>
      <c r="B58" s="74">
        <v>161</v>
      </c>
      <c r="C58" s="45">
        <v>2</v>
      </c>
      <c r="D58" s="45">
        <v>17</v>
      </c>
      <c r="E58" s="45">
        <v>12</v>
      </c>
      <c r="F58" s="46">
        <v>18</v>
      </c>
      <c r="G58" s="75">
        <v>12</v>
      </c>
      <c r="H58" s="45">
        <v>46</v>
      </c>
      <c r="I58" s="45">
        <v>44</v>
      </c>
      <c r="J58" s="76">
        <v>7</v>
      </c>
      <c r="K58" s="77">
        <v>0</v>
      </c>
      <c r="L58" s="45">
        <v>3</v>
      </c>
      <c r="M58" s="45">
        <v>0</v>
      </c>
      <c r="N58" s="46">
        <v>0</v>
      </c>
      <c r="O58" s="14"/>
      <c r="P58" s="15"/>
      <c r="Q58" s="15"/>
      <c r="R58" s="73"/>
      <c r="S58" s="73"/>
      <c r="T58" s="73"/>
      <c r="U58" s="73"/>
      <c r="V58" s="15"/>
    </row>
    <row r="59" spans="1:22" ht="16.5" x14ac:dyDescent="0.3">
      <c r="A59" s="44" t="s">
        <v>4</v>
      </c>
      <c r="B59" s="74">
        <v>148</v>
      </c>
      <c r="C59" s="45">
        <v>1</v>
      </c>
      <c r="D59" s="45">
        <v>18</v>
      </c>
      <c r="E59" s="45">
        <v>6</v>
      </c>
      <c r="F59" s="46">
        <v>20</v>
      </c>
      <c r="G59" s="75">
        <v>10</v>
      </c>
      <c r="H59" s="45">
        <v>51</v>
      </c>
      <c r="I59" s="45">
        <v>33</v>
      </c>
      <c r="J59" s="76">
        <v>1</v>
      </c>
      <c r="K59" s="77">
        <v>1</v>
      </c>
      <c r="L59" s="45">
        <v>7</v>
      </c>
      <c r="M59" s="45">
        <v>0</v>
      </c>
      <c r="N59" s="46">
        <v>0</v>
      </c>
      <c r="O59" s="14"/>
      <c r="P59" s="15"/>
      <c r="Q59" s="15"/>
      <c r="R59" s="73"/>
      <c r="S59" s="73"/>
      <c r="T59" s="73"/>
      <c r="U59" s="73"/>
      <c r="V59" s="15"/>
    </row>
    <row r="60" spans="1:22" ht="18.75" x14ac:dyDescent="0.3">
      <c r="A60" s="44" t="s">
        <v>5</v>
      </c>
      <c r="B60" s="74">
        <v>160</v>
      </c>
      <c r="C60" s="45">
        <v>2</v>
      </c>
      <c r="D60" s="45">
        <v>14</v>
      </c>
      <c r="E60" s="45">
        <v>19</v>
      </c>
      <c r="F60" s="46">
        <v>21</v>
      </c>
      <c r="G60" s="75">
        <v>1</v>
      </c>
      <c r="H60" s="45">
        <v>40</v>
      </c>
      <c r="I60" s="45">
        <v>55</v>
      </c>
      <c r="J60" s="76">
        <v>7</v>
      </c>
      <c r="K60" s="77">
        <v>0</v>
      </c>
      <c r="L60" s="45">
        <v>1</v>
      </c>
      <c r="M60" s="45">
        <v>0</v>
      </c>
      <c r="N60" s="46">
        <v>0</v>
      </c>
      <c r="O60" s="14"/>
      <c r="P60" s="15"/>
      <c r="Q60" s="15"/>
      <c r="R60" s="66" t="s">
        <v>71</v>
      </c>
      <c r="S60" s="67">
        <f>G67+H67+I67+J67</f>
        <v>1250</v>
      </c>
      <c r="T60" s="66" t="s">
        <v>72</v>
      </c>
      <c r="U60" s="68">
        <f>+S60/B67</f>
        <v>0.65172054223149112</v>
      </c>
      <c r="V60" s="15"/>
    </row>
    <row r="61" spans="1:22" ht="16.5" x14ac:dyDescent="0.3">
      <c r="A61" s="44" t="s">
        <v>6</v>
      </c>
      <c r="B61" s="74">
        <v>168</v>
      </c>
      <c r="C61" s="45">
        <v>0</v>
      </c>
      <c r="D61" s="45">
        <v>9</v>
      </c>
      <c r="E61" s="45">
        <v>16</v>
      </c>
      <c r="F61" s="46">
        <v>12</v>
      </c>
      <c r="G61" s="75">
        <v>2</v>
      </c>
      <c r="H61" s="45">
        <v>64</v>
      </c>
      <c r="I61" s="45">
        <v>50</v>
      </c>
      <c r="J61" s="76">
        <v>8</v>
      </c>
      <c r="K61" s="77">
        <v>0</v>
      </c>
      <c r="L61" s="45">
        <v>4</v>
      </c>
      <c r="M61" s="45">
        <v>3</v>
      </c>
      <c r="N61" s="46">
        <v>0</v>
      </c>
      <c r="O61" s="14"/>
      <c r="P61" s="15"/>
      <c r="Q61" s="15"/>
      <c r="R61" s="73"/>
      <c r="S61" s="73"/>
      <c r="T61" s="73"/>
      <c r="U61" s="73"/>
      <c r="V61" s="15"/>
    </row>
    <row r="62" spans="1:22" ht="16.5" x14ac:dyDescent="0.3">
      <c r="A62" s="44" t="s">
        <v>7</v>
      </c>
      <c r="B62" s="74">
        <v>187</v>
      </c>
      <c r="C62" s="45">
        <v>0</v>
      </c>
      <c r="D62" s="45">
        <v>14</v>
      </c>
      <c r="E62" s="45">
        <v>17</v>
      </c>
      <c r="F62" s="46">
        <v>23</v>
      </c>
      <c r="G62" s="75">
        <v>2</v>
      </c>
      <c r="H62" s="45">
        <v>54</v>
      </c>
      <c r="I62" s="45">
        <v>59</v>
      </c>
      <c r="J62" s="76">
        <v>7</v>
      </c>
      <c r="K62" s="77">
        <v>1</v>
      </c>
      <c r="L62" s="45">
        <v>9</v>
      </c>
      <c r="M62" s="45">
        <v>1</v>
      </c>
      <c r="N62" s="46">
        <v>0</v>
      </c>
      <c r="O62" s="14"/>
      <c r="P62" s="15"/>
      <c r="Q62" s="15"/>
      <c r="R62" s="73"/>
      <c r="S62" s="73"/>
      <c r="T62" s="73"/>
      <c r="U62" s="73"/>
      <c r="V62" s="15"/>
    </row>
    <row r="63" spans="1:22" ht="16.5" x14ac:dyDescent="0.3">
      <c r="A63" s="44" t="s">
        <v>8</v>
      </c>
      <c r="B63" s="74">
        <v>186</v>
      </c>
      <c r="C63" s="45">
        <v>3</v>
      </c>
      <c r="D63" s="45">
        <v>13</v>
      </c>
      <c r="E63" s="45">
        <v>20</v>
      </c>
      <c r="F63" s="46">
        <v>27</v>
      </c>
      <c r="G63" s="75">
        <v>3</v>
      </c>
      <c r="H63" s="45">
        <v>56</v>
      </c>
      <c r="I63" s="45">
        <v>49</v>
      </c>
      <c r="J63" s="76">
        <v>9</v>
      </c>
      <c r="K63" s="77">
        <v>0</v>
      </c>
      <c r="L63" s="45">
        <v>5</v>
      </c>
      <c r="M63" s="45">
        <v>1</v>
      </c>
      <c r="N63" s="46">
        <v>0</v>
      </c>
      <c r="O63" s="14"/>
      <c r="P63" s="15"/>
      <c r="Q63" s="15"/>
      <c r="R63" s="73"/>
      <c r="S63" s="73"/>
      <c r="T63" s="73"/>
      <c r="U63" s="73"/>
      <c r="V63" s="15"/>
    </row>
    <row r="64" spans="1:22" ht="16.5" x14ac:dyDescent="0.3">
      <c r="A64" s="44" t="s">
        <v>9</v>
      </c>
      <c r="B64" s="74">
        <v>241</v>
      </c>
      <c r="C64" s="45">
        <v>6</v>
      </c>
      <c r="D64" s="45">
        <v>24</v>
      </c>
      <c r="E64" s="45">
        <v>18</v>
      </c>
      <c r="F64" s="46">
        <v>38</v>
      </c>
      <c r="G64" s="75">
        <v>0</v>
      </c>
      <c r="H64" s="45">
        <v>59</v>
      </c>
      <c r="I64" s="45">
        <v>66</v>
      </c>
      <c r="J64" s="76">
        <v>17</v>
      </c>
      <c r="K64" s="77">
        <v>0</v>
      </c>
      <c r="L64" s="45">
        <v>6</v>
      </c>
      <c r="M64" s="45">
        <v>7</v>
      </c>
      <c r="N64" s="46">
        <v>0</v>
      </c>
      <c r="O64" s="14"/>
      <c r="P64" s="15"/>
      <c r="Q64" s="15"/>
      <c r="R64" s="73"/>
      <c r="S64" s="73"/>
      <c r="T64" s="73"/>
      <c r="U64" s="73"/>
      <c r="V64" s="15"/>
    </row>
    <row r="65" spans="1:23" ht="16.5" x14ac:dyDescent="0.3">
      <c r="A65" s="44" t="s">
        <v>10</v>
      </c>
      <c r="B65" s="74">
        <v>171</v>
      </c>
      <c r="C65" s="45">
        <v>4</v>
      </c>
      <c r="D65" s="45">
        <v>16</v>
      </c>
      <c r="E65" s="45">
        <v>17</v>
      </c>
      <c r="F65" s="46">
        <v>24</v>
      </c>
      <c r="G65" s="75">
        <v>3</v>
      </c>
      <c r="H65" s="45">
        <v>49</v>
      </c>
      <c r="I65" s="45">
        <v>48</v>
      </c>
      <c r="J65" s="76">
        <v>4</v>
      </c>
      <c r="K65" s="77">
        <v>0</v>
      </c>
      <c r="L65" s="45">
        <v>3</v>
      </c>
      <c r="M65" s="45">
        <v>3</v>
      </c>
      <c r="N65" s="46">
        <v>0</v>
      </c>
      <c r="O65" s="14"/>
      <c r="P65" s="15"/>
      <c r="Q65" s="15"/>
      <c r="R65" s="73"/>
      <c r="S65" s="73"/>
      <c r="T65" s="73"/>
      <c r="U65" s="73"/>
      <c r="V65" s="15"/>
    </row>
    <row r="66" spans="1:23" ht="16.5" x14ac:dyDescent="0.3">
      <c r="A66" s="48" t="s">
        <v>11</v>
      </c>
      <c r="B66" s="78"/>
      <c r="C66" s="49"/>
      <c r="D66" s="49"/>
      <c r="E66" s="49"/>
      <c r="F66" s="50"/>
      <c r="G66" s="79"/>
      <c r="H66" s="49"/>
      <c r="I66" s="49"/>
      <c r="J66" s="80"/>
      <c r="K66" s="81"/>
      <c r="L66" s="49"/>
      <c r="M66" s="49"/>
      <c r="N66" s="50"/>
      <c r="O66" s="14"/>
      <c r="P66" s="15"/>
      <c r="Q66" s="15"/>
      <c r="R66" s="82"/>
      <c r="S66" s="82"/>
      <c r="T66" s="82"/>
      <c r="U66" s="82"/>
      <c r="V66" s="15"/>
    </row>
    <row r="67" spans="1:23" ht="18.75" x14ac:dyDescent="0.3">
      <c r="A67" s="83" t="s">
        <v>12</v>
      </c>
      <c r="B67" s="84">
        <f>SUM(C67:N67)</f>
        <v>1918</v>
      </c>
      <c r="C67" s="85">
        <f t="shared" ref="C67:N67" si="0">SUM(C55:C66)</f>
        <v>28</v>
      </c>
      <c r="D67" s="86">
        <f t="shared" si="0"/>
        <v>174</v>
      </c>
      <c r="E67" s="86">
        <f t="shared" si="0"/>
        <v>155</v>
      </c>
      <c r="F67" s="85">
        <f t="shared" si="0"/>
        <v>232</v>
      </c>
      <c r="G67" s="87">
        <f t="shared" si="0"/>
        <v>49</v>
      </c>
      <c r="H67" s="86">
        <f t="shared" si="0"/>
        <v>576</v>
      </c>
      <c r="I67" s="86">
        <f t="shared" si="0"/>
        <v>534</v>
      </c>
      <c r="J67" s="88">
        <f t="shared" si="0"/>
        <v>91</v>
      </c>
      <c r="K67" s="85">
        <f t="shared" si="0"/>
        <v>4</v>
      </c>
      <c r="L67" s="86">
        <f t="shared" si="0"/>
        <v>51</v>
      </c>
      <c r="M67" s="86">
        <f t="shared" si="0"/>
        <v>24</v>
      </c>
      <c r="N67" s="89">
        <f t="shared" si="0"/>
        <v>0</v>
      </c>
      <c r="O67" s="14"/>
      <c r="P67" s="15"/>
      <c r="Q67" s="15"/>
      <c r="R67" s="66" t="s">
        <v>71</v>
      </c>
      <c r="S67" s="67">
        <f>+K67+L67+M67+N67</f>
        <v>79</v>
      </c>
      <c r="T67" s="66" t="s">
        <v>72</v>
      </c>
      <c r="U67" s="68">
        <f>+S67/B67</f>
        <v>4.1188738269030238E-2</v>
      </c>
      <c r="V67" s="15"/>
    </row>
    <row r="68" spans="1:23" x14ac:dyDescent="0.25">
      <c r="A68" s="288" t="s">
        <v>73</v>
      </c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</row>
    <row r="69" spans="1:23" x14ac:dyDescent="0.25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</row>
    <row r="70" spans="1:23" x14ac:dyDescent="0.25">
      <c r="A70" s="90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91"/>
      <c r="Q70" s="25"/>
      <c r="R70" s="25"/>
      <c r="S70" s="25"/>
      <c r="T70" s="25"/>
      <c r="U70" s="14"/>
    </row>
    <row r="71" spans="1:23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14"/>
    </row>
    <row r="72" spans="1:23" ht="17.45" customHeight="1" x14ac:dyDescent="0.25">
      <c r="A72" s="289" t="s">
        <v>74</v>
      </c>
      <c r="B72" s="289"/>
      <c r="C72" s="289"/>
      <c r="D72" s="289"/>
      <c r="E72" s="289"/>
      <c r="F72" s="289"/>
      <c r="G72" s="25"/>
      <c r="H72" s="25"/>
      <c r="I72" s="25"/>
      <c r="J72" s="25"/>
      <c r="L72" s="289" t="s">
        <v>75</v>
      </c>
      <c r="M72" s="289"/>
      <c r="N72" s="289"/>
      <c r="O72" s="289"/>
      <c r="P72" s="289"/>
      <c r="Q72" s="289"/>
      <c r="R72" s="289"/>
      <c r="S72" s="289"/>
      <c r="T72" s="289"/>
      <c r="U72" s="289"/>
      <c r="V72" s="289"/>
    </row>
    <row r="73" spans="1:23" ht="48.75" customHeight="1" x14ac:dyDescent="0.25">
      <c r="A73" s="264" t="s">
        <v>76</v>
      </c>
      <c r="B73" s="264"/>
      <c r="C73" s="264"/>
      <c r="D73" s="264"/>
      <c r="E73" s="264"/>
      <c r="F73" s="264"/>
      <c r="G73" s="25"/>
      <c r="H73" s="25"/>
      <c r="I73" s="25"/>
      <c r="J73" s="25"/>
      <c r="K73" s="14"/>
      <c r="L73" s="264" t="s">
        <v>77</v>
      </c>
      <c r="M73" s="264"/>
      <c r="N73" s="264"/>
      <c r="O73" s="264"/>
      <c r="P73" s="264"/>
      <c r="Q73" s="264"/>
      <c r="R73" s="264"/>
      <c r="S73" s="264"/>
      <c r="T73" s="264"/>
      <c r="U73" s="264"/>
      <c r="V73" s="264"/>
    </row>
    <row r="74" spans="1:23" ht="33" x14ac:dyDescent="0.25">
      <c r="A74" s="36" t="s">
        <v>18</v>
      </c>
      <c r="B74" s="37" t="s">
        <v>56</v>
      </c>
      <c r="C74" s="37" t="s">
        <v>78</v>
      </c>
      <c r="D74" s="37" t="s">
        <v>37</v>
      </c>
      <c r="E74" s="37" t="s">
        <v>38</v>
      </c>
      <c r="F74" s="38" t="s">
        <v>39</v>
      </c>
      <c r="G74" s="25"/>
      <c r="H74" s="25"/>
      <c r="I74" s="25"/>
      <c r="J74" s="25"/>
      <c r="K74" s="14"/>
      <c r="L74" s="36" t="s">
        <v>18</v>
      </c>
      <c r="M74" s="37" t="s">
        <v>79</v>
      </c>
      <c r="N74" s="37" t="s">
        <v>80</v>
      </c>
      <c r="O74" s="37" t="s">
        <v>81</v>
      </c>
      <c r="P74" s="37" t="s">
        <v>82</v>
      </c>
      <c r="Q74" s="37" t="s">
        <v>83</v>
      </c>
      <c r="R74" s="37" t="s">
        <v>84</v>
      </c>
      <c r="S74" s="37" t="s">
        <v>85</v>
      </c>
      <c r="T74" s="37" t="s">
        <v>86</v>
      </c>
      <c r="U74" s="37" t="s">
        <v>87</v>
      </c>
      <c r="V74" s="38" t="s">
        <v>15</v>
      </c>
      <c r="W74" s="14"/>
    </row>
    <row r="75" spans="1:23" ht="16.5" x14ac:dyDescent="0.25">
      <c r="A75" s="40" t="s">
        <v>0</v>
      </c>
      <c r="B75" s="92">
        <v>143</v>
      </c>
      <c r="C75" s="92">
        <v>10</v>
      </c>
      <c r="D75" s="92">
        <v>56</v>
      </c>
      <c r="E75" s="92">
        <v>53</v>
      </c>
      <c r="F75" s="43">
        <v>24</v>
      </c>
      <c r="G75" s="25"/>
      <c r="H75" s="25"/>
      <c r="I75" s="25"/>
      <c r="J75" s="25"/>
      <c r="K75" s="14"/>
      <c r="L75" s="40" t="s">
        <v>0</v>
      </c>
      <c r="M75" s="92">
        <v>50</v>
      </c>
      <c r="N75" s="92">
        <v>4</v>
      </c>
      <c r="O75" s="92">
        <v>45</v>
      </c>
      <c r="P75" s="92">
        <v>64</v>
      </c>
      <c r="Q75" s="92">
        <v>5</v>
      </c>
      <c r="R75" s="92">
        <v>23</v>
      </c>
      <c r="S75" s="92">
        <v>12</v>
      </c>
      <c r="T75" s="92">
        <v>4</v>
      </c>
      <c r="U75" s="92">
        <v>8</v>
      </c>
      <c r="V75" s="43">
        <v>1</v>
      </c>
      <c r="W75" s="14"/>
    </row>
    <row r="76" spans="1:23" ht="16.5" x14ac:dyDescent="0.25">
      <c r="A76" s="44" t="s">
        <v>1</v>
      </c>
      <c r="B76" s="93">
        <v>126</v>
      </c>
      <c r="C76" s="93">
        <v>8</v>
      </c>
      <c r="D76" s="93">
        <v>59</v>
      </c>
      <c r="E76" s="93">
        <v>46</v>
      </c>
      <c r="F76" s="47">
        <v>13</v>
      </c>
      <c r="G76" s="25"/>
      <c r="H76" s="25"/>
      <c r="I76" s="25"/>
      <c r="J76" s="25"/>
      <c r="K76" s="14"/>
      <c r="L76" s="44" t="s">
        <v>1</v>
      </c>
      <c r="M76" s="93">
        <v>47</v>
      </c>
      <c r="N76" s="93">
        <v>5</v>
      </c>
      <c r="O76" s="93">
        <v>36</v>
      </c>
      <c r="P76" s="93">
        <v>55</v>
      </c>
      <c r="Q76" s="93">
        <v>7</v>
      </c>
      <c r="R76" s="93">
        <v>17</v>
      </c>
      <c r="S76" s="93">
        <v>15</v>
      </c>
      <c r="T76" s="93">
        <v>8</v>
      </c>
      <c r="U76" s="93">
        <v>14</v>
      </c>
      <c r="V76" s="47">
        <v>2</v>
      </c>
      <c r="W76" s="14"/>
    </row>
    <row r="77" spans="1:23" ht="16.5" x14ac:dyDescent="0.25">
      <c r="A77" s="44" t="s">
        <v>2</v>
      </c>
      <c r="B77" s="93">
        <v>227</v>
      </c>
      <c r="C77" s="93">
        <v>10</v>
      </c>
      <c r="D77" s="93">
        <v>104</v>
      </c>
      <c r="E77" s="93">
        <v>70</v>
      </c>
      <c r="F77" s="47">
        <v>43</v>
      </c>
      <c r="G77" s="25"/>
      <c r="H77" s="25"/>
      <c r="I77" s="25"/>
      <c r="J77" s="25"/>
      <c r="K77" s="14"/>
      <c r="L77" s="44" t="s">
        <v>2</v>
      </c>
      <c r="M77" s="93">
        <v>75</v>
      </c>
      <c r="N77" s="93">
        <v>9</v>
      </c>
      <c r="O77" s="93">
        <v>65</v>
      </c>
      <c r="P77" s="93">
        <v>77</v>
      </c>
      <c r="Q77" s="93">
        <v>12</v>
      </c>
      <c r="R77" s="93">
        <v>32</v>
      </c>
      <c r="S77" s="93">
        <v>34</v>
      </c>
      <c r="T77" s="93">
        <v>30</v>
      </c>
      <c r="U77" s="93">
        <v>5</v>
      </c>
      <c r="V77" s="47">
        <v>12</v>
      </c>
      <c r="W77" s="14"/>
    </row>
    <row r="78" spans="1:23" ht="16.5" x14ac:dyDescent="0.25">
      <c r="A78" s="44" t="s">
        <v>3</v>
      </c>
      <c r="B78" s="93">
        <v>161</v>
      </c>
      <c r="C78" s="93">
        <v>14</v>
      </c>
      <c r="D78" s="93">
        <v>66</v>
      </c>
      <c r="E78" s="93">
        <v>56</v>
      </c>
      <c r="F78" s="47">
        <v>25</v>
      </c>
      <c r="G78" s="25"/>
      <c r="H78" s="25"/>
      <c r="I78" s="25"/>
      <c r="J78" s="25"/>
      <c r="K78" s="14"/>
      <c r="L78" s="44" t="s">
        <v>3</v>
      </c>
      <c r="M78" s="93">
        <v>51</v>
      </c>
      <c r="N78" s="93">
        <v>14</v>
      </c>
      <c r="O78" s="93">
        <v>51</v>
      </c>
      <c r="P78" s="93">
        <v>65</v>
      </c>
      <c r="Q78" s="93">
        <v>5</v>
      </c>
      <c r="R78" s="93">
        <v>26</v>
      </c>
      <c r="S78" s="93">
        <v>20</v>
      </c>
      <c r="T78" s="93">
        <v>19</v>
      </c>
      <c r="U78" s="93">
        <v>6</v>
      </c>
      <c r="V78" s="47">
        <v>17</v>
      </c>
      <c r="W78" s="14"/>
    </row>
    <row r="79" spans="1:23" ht="16.5" x14ac:dyDescent="0.25">
      <c r="A79" s="44" t="s">
        <v>4</v>
      </c>
      <c r="B79" s="93">
        <v>148</v>
      </c>
      <c r="C79" s="93">
        <v>12</v>
      </c>
      <c r="D79" s="93">
        <v>76</v>
      </c>
      <c r="E79" s="93">
        <v>39</v>
      </c>
      <c r="F79" s="47">
        <v>21</v>
      </c>
      <c r="G79" s="25"/>
      <c r="H79" s="25"/>
      <c r="I79" s="25"/>
      <c r="J79" s="25"/>
      <c r="K79" s="14"/>
      <c r="L79" s="44" t="s">
        <v>4</v>
      </c>
      <c r="M79" s="93">
        <v>45</v>
      </c>
      <c r="N79" s="93">
        <v>9</v>
      </c>
      <c r="O79" s="93">
        <v>35</v>
      </c>
      <c r="P79" s="93">
        <v>58</v>
      </c>
      <c r="Q79" s="93">
        <v>5</v>
      </c>
      <c r="R79" s="93">
        <v>35</v>
      </c>
      <c r="S79" s="93">
        <v>26</v>
      </c>
      <c r="T79" s="93">
        <v>15</v>
      </c>
      <c r="U79" s="93">
        <v>16</v>
      </c>
      <c r="V79" s="47">
        <v>10</v>
      </c>
      <c r="W79" s="14"/>
    </row>
    <row r="80" spans="1:23" ht="16.5" x14ac:dyDescent="0.25">
      <c r="A80" s="44" t="s">
        <v>5</v>
      </c>
      <c r="B80" s="93">
        <v>160</v>
      </c>
      <c r="C80" s="93">
        <v>3</v>
      </c>
      <c r="D80" s="93">
        <v>55</v>
      </c>
      <c r="E80" s="93">
        <v>74</v>
      </c>
      <c r="F80" s="47">
        <v>28</v>
      </c>
      <c r="G80" s="25"/>
      <c r="H80" s="25"/>
      <c r="I80" s="25"/>
      <c r="J80" s="25"/>
      <c r="K80" s="14"/>
      <c r="L80" s="44" t="s">
        <v>5</v>
      </c>
      <c r="M80" s="93">
        <v>44</v>
      </c>
      <c r="N80" s="93">
        <v>8</v>
      </c>
      <c r="O80" s="93">
        <v>54</v>
      </c>
      <c r="P80" s="93">
        <v>60</v>
      </c>
      <c r="Q80" s="93">
        <v>7</v>
      </c>
      <c r="R80" s="93">
        <v>24</v>
      </c>
      <c r="S80" s="93">
        <v>14</v>
      </c>
      <c r="T80" s="93">
        <v>21</v>
      </c>
      <c r="U80" s="93">
        <v>6</v>
      </c>
      <c r="V80" s="47">
        <v>18</v>
      </c>
      <c r="W80" s="14"/>
    </row>
    <row r="81" spans="1:23" ht="16.5" x14ac:dyDescent="0.25">
      <c r="A81" s="44" t="s">
        <v>6</v>
      </c>
      <c r="B81" s="93">
        <v>168</v>
      </c>
      <c r="C81" s="93">
        <v>2</v>
      </c>
      <c r="D81" s="93">
        <v>77</v>
      </c>
      <c r="E81" s="93">
        <v>69</v>
      </c>
      <c r="F81" s="47">
        <v>20</v>
      </c>
      <c r="G81" s="25"/>
      <c r="H81" s="25"/>
      <c r="I81" s="25"/>
      <c r="J81" s="25"/>
      <c r="K81" s="14"/>
      <c r="L81" s="44" t="s">
        <v>6</v>
      </c>
      <c r="M81" s="93">
        <v>42</v>
      </c>
      <c r="N81" s="93">
        <v>17</v>
      </c>
      <c r="O81" s="93">
        <v>55</v>
      </c>
      <c r="P81" s="93">
        <v>67</v>
      </c>
      <c r="Q81" s="93">
        <v>11</v>
      </c>
      <c r="R81" s="93">
        <v>25</v>
      </c>
      <c r="S81" s="93">
        <v>10</v>
      </c>
      <c r="T81" s="93">
        <v>15</v>
      </c>
      <c r="U81" s="93">
        <v>3</v>
      </c>
      <c r="V81" s="47">
        <v>9</v>
      </c>
      <c r="W81" s="14"/>
    </row>
    <row r="82" spans="1:23" ht="16.5" x14ac:dyDescent="0.25">
      <c r="A82" s="44" t="s">
        <v>7</v>
      </c>
      <c r="B82" s="93">
        <v>187</v>
      </c>
      <c r="C82" s="93">
        <v>3</v>
      </c>
      <c r="D82" s="93">
        <v>77</v>
      </c>
      <c r="E82" s="93">
        <v>77</v>
      </c>
      <c r="F82" s="47">
        <v>30</v>
      </c>
      <c r="G82" s="25"/>
      <c r="H82" s="25"/>
      <c r="I82" s="25"/>
      <c r="J82" s="25"/>
      <c r="K82" s="14"/>
      <c r="L82" s="44" t="s">
        <v>7</v>
      </c>
      <c r="M82" s="93">
        <v>53</v>
      </c>
      <c r="N82" s="93">
        <v>10</v>
      </c>
      <c r="O82" s="93">
        <v>56</v>
      </c>
      <c r="P82" s="93">
        <v>79</v>
      </c>
      <c r="Q82" s="93">
        <v>7</v>
      </c>
      <c r="R82" s="93">
        <v>17</v>
      </c>
      <c r="S82" s="93">
        <v>10</v>
      </c>
      <c r="T82" s="93">
        <v>33</v>
      </c>
      <c r="U82" s="93">
        <v>2</v>
      </c>
      <c r="V82" s="47">
        <v>9</v>
      </c>
      <c r="W82" s="14"/>
    </row>
    <row r="83" spans="1:23" ht="16.5" x14ac:dyDescent="0.25">
      <c r="A83" s="44" t="s">
        <v>8</v>
      </c>
      <c r="B83" s="93">
        <v>186</v>
      </c>
      <c r="C83" s="93">
        <v>6</v>
      </c>
      <c r="D83" s="93">
        <v>74</v>
      </c>
      <c r="E83" s="93">
        <v>70</v>
      </c>
      <c r="F83" s="47">
        <v>36</v>
      </c>
      <c r="G83" s="25"/>
      <c r="H83" s="25"/>
      <c r="I83" s="25"/>
      <c r="J83" s="25"/>
      <c r="K83" s="14"/>
      <c r="L83" s="44" t="s">
        <v>8</v>
      </c>
      <c r="M83" s="93">
        <v>52</v>
      </c>
      <c r="N83" s="93">
        <v>10</v>
      </c>
      <c r="O83" s="93">
        <v>63</v>
      </c>
      <c r="P83" s="93">
        <v>77</v>
      </c>
      <c r="Q83" s="93">
        <v>8</v>
      </c>
      <c r="R83" s="93">
        <v>16</v>
      </c>
      <c r="S83" s="93">
        <v>16</v>
      </c>
      <c r="T83" s="93">
        <v>18</v>
      </c>
      <c r="U83" s="93">
        <v>7</v>
      </c>
      <c r="V83" s="47">
        <v>12</v>
      </c>
      <c r="W83" s="14"/>
    </row>
    <row r="84" spans="1:23" ht="16.5" x14ac:dyDescent="0.25">
      <c r="A84" s="44" t="s">
        <v>9</v>
      </c>
      <c r="B84" s="93">
        <v>241</v>
      </c>
      <c r="C84" s="93">
        <v>6</v>
      </c>
      <c r="D84" s="93">
        <v>89</v>
      </c>
      <c r="E84" s="93">
        <v>91</v>
      </c>
      <c r="F84" s="47">
        <v>55</v>
      </c>
      <c r="G84" s="25"/>
      <c r="H84" s="25"/>
      <c r="I84" s="25"/>
      <c r="J84" s="25"/>
      <c r="K84" s="14"/>
      <c r="L84" s="44" t="s">
        <v>9</v>
      </c>
      <c r="M84" s="93">
        <v>103</v>
      </c>
      <c r="N84" s="93">
        <v>36</v>
      </c>
      <c r="O84" s="93">
        <v>67</v>
      </c>
      <c r="P84" s="93">
        <v>103</v>
      </c>
      <c r="Q84" s="93">
        <v>8</v>
      </c>
      <c r="R84" s="93">
        <v>12</v>
      </c>
      <c r="S84" s="93">
        <v>15</v>
      </c>
      <c r="T84" s="93">
        <v>17</v>
      </c>
      <c r="U84" s="93">
        <v>17</v>
      </c>
      <c r="V84" s="47">
        <v>7</v>
      </c>
      <c r="W84" s="14"/>
    </row>
    <row r="85" spans="1:23" ht="16.5" x14ac:dyDescent="0.25">
      <c r="A85" s="44" t="s">
        <v>10</v>
      </c>
      <c r="B85" s="93">
        <v>171</v>
      </c>
      <c r="C85" s="93">
        <v>7</v>
      </c>
      <c r="D85" s="93">
        <v>68</v>
      </c>
      <c r="E85" s="93">
        <v>68</v>
      </c>
      <c r="F85" s="47">
        <v>28</v>
      </c>
      <c r="G85" s="25"/>
      <c r="H85" s="25"/>
      <c r="I85" s="25"/>
      <c r="J85" s="25"/>
      <c r="K85" s="14"/>
      <c r="L85" s="44" t="s">
        <v>10</v>
      </c>
      <c r="M85" s="93">
        <v>56</v>
      </c>
      <c r="N85" s="93">
        <v>17</v>
      </c>
      <c r="O85" s="93">
        <v>57</v>
      </c>
      <c r="P85" s="93">
        <v>74</v>
      </c>
      <c r="Q85" s="93">
        <v>6</v>
      </c>
      <c r="R85" s="93">
        <v>15</v>
      </c>
      <c r="S85" s="93">
        <v>22</v>
      </c>
      <c r="T85" s="93">
        <v>6</v>
      </c>
      <c r="U85" s="93">
        <v>8</v>
      </c>
      <c r="V85" s="47">
        <v>6</v>
      </c>
      <c r="W85" s="14"/>
    </row>
    <row r="86" spans="1:23" ht="16.5" x14ac:dyDescent="0.25">
      <c r="A86" s="48" t="s">
        <v>11</v>
      </c>
      <c r="B86" s="94"/>
      <c r="C86" s="94"/>
      <c r="D86" s="94"/>
      <c r="E86" s="94"/>
      <c r="F86" s="51"/>
      <c r="G86" s="25"/>
      <c r="H86" s="25"/>
      <c r="I86" s="25"/>
      <c r="J86" s="25"/>
      <c r="K86" s="14"/>
      <c r="L86" s="48" t="s">
        <v>11</v>
      </c>
      <c r="M86" s="94"/>
      <c r="N86" s="94"/>
      <c r="O86" s="94"/>
      <c r="P86" s="94"/>
      <c r="Q86" s="94"/>
      <c r="R86" s="94"/>
      <c r="S86" s="94"/>
      <c r="T86" s="94"/>
      <c r="U86" s="94"/>
      <c r="V86" s="51"/>
      <c r="W86" s="14"/>
    </row>
    <row r="87" spans="1:23" ht="16.5" x14ac:dyDescent="0.25">
      <c r="A87" s="95" t="s">
        <v>12</v>
      </c>
      <c r="B87" s="96">
        <f>SUM(C87:F87)</f>
        <v>1918</v>
      </c>
      <c r="C87" s="96">
        <f>SUM(C75:C86)</f>
        <v>81</v>
      </c>
      <c r="D87" s="96">
        <f>SUM(D75:D86)</f>
        <v>801</v>
      </c>
      <c r="E87" s="96">
        <f>SUM(E75:E86)</f>
        <v>713</v>
      </c>
      <c r="F87" s="97">
        <f>SUM(F75:F86)</f>
        <v>323</v>
      </c>
      <c r="G87" s="25"/>
      <c r="H87" s="25"/>
      <c r="I87" s="25"/>
      <c r="J87" s="25"/>
      <c r="K87" s="14"/>
      <c r="L87" s="98" t="s">
        <v>12</v>
      </c>
      <c r="M87" s="99">
        <f t="shared" ref="M87:V87" si="1">SUM(M75:M86)</f>
        <v>618</v>
      </c>
      <c r="N87" s="99">
        <f t="shared" si="1"/>
        <v>139</v>
      </c>
      <c r="O87" s="99">
        <f t="shared" si="1"/>
        <v>584</v>
      </c>
      <c r="P87" s="99">
        <f t="shared" si="1"/>
        <v>779</v>
      </c>
      <c r="Q87" s="99">
        <f t="shared" si="1"/>
        <v>81</v>
      </c>
      <c r="R87" s="99">
        <f t="shared" si="1"/>
        <v>242</v>
      </c>
      <c r="S87" s="99">
        <f t="shared" si="1"/>
        <v>194</v>
      </c>
      <c r="T87" s="99">
        <f t="shared" si="1"/>
        <v>186</v>
      </c>
      <c r="U87" s="99">
        <f t="shared" si="1"/>
        <v>92</v>
      </c>
      <c r="V87" s="100">
        <f t="shared" si="1"/>
        <v>103</v>
      </c>
      <c r="W87" s="14"/>
    </row>
    <row r="88" spans="1:23" ht="16.5" x14ac:dyDescent="0.25">
      <c r="A88" s="101" t="s">
        <v>25</v>
      </c>
      <c r="B88" s="102">
        <f>SUM(C88:F88)</f>
        <v>0.99776850886339929</v>
      </c>
      <c r="C88" s="102">
        <v>0.04</v>
      </c>
      <c r="D88" s="102">
        <f>+D87/B87</f>
        <v>0.41762252346193951</v>
      </c>
      <c r="E88" s="102">
        <f>+E87/B87</f>
        <v>0.37174139728884253</v>
      </c>
      <c r="F88" s="102">
        <f>+F87/B87</f>
        <v>0.1684045881126173</v>
      </c>
      <c r="G88" s="25"/>
      <c r="H88" s="25"/>
      <c r="I88" s="25"/>
      <c r="J88" s="25"/>
      <c r="K88" s="14"/>
      <c r="L88" s="103" t="s">
        <v>25</v>
      </c>
      <c r="M88" s="104">
        <f t="shared" ref="M88:V88" si="2">+M87/$B$47</f>
        <v>0.32221063607924921</v>
      </c>
      <c r="N88" s="104">
        <f t="shared" si="2"/>
        <v>7.2471324296141809E-2</v>
      </c>
      <c r="O88" s="104">
        <f t="shared" si="2"/>
        <v>0.30448383733055268</v>
      </c>
      <c r="P88" s="104">
        <f t="shared" si="2"/>
        <v>0.40615224191866528</v>
      </c>
      <c r="Q88" s="104">
        <f t="shared" si="2"/>
        <v>4.2231491136600623E-2</v>
      </c>
      <c r="R88" s="104">
        <f t="shared" si="2"/>
        <v>0.1261730969760167</v>
      </c>
      <c r="S88" s="104">
        <f t="shared" si="2"/>
        <v>0.10114702815432743</v>
      </c>
      <c r="T88" s="104">
        <f t="shared" si="2"/>
        <v>9.6976016684045888E-2</v>
      </c>
      <c r="U88" s="104">
        <f t="shared" si="2"/>
        <v>4.7966631908237745E-2</v>
      </c>
      <c r="V88" s="104">
        <f t="shared" si="2"/>
        <v>5.3701772679874867E-2</v>
      </c>
      <c r="W88" s="14"/>
    </row>
    <row r="89" spans="1:23" s="14" customFormat="1" x14ac:dyDescent="0.25">
      <c r="L89" s="105" t="s">
        <v>88</v>
      </c>
    </row>
    <row r="90" spans="1:23" ht="6.6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14"/>
      <c r="L90" s="25"/>
      <c r="M90" s="25"/>
      <c r="N90" s="25"/>
      <c r="O90" s="25"/>
      <c r="P90" s="25"/>
      <c r="Q90" s="25"/>
      <c r="R90" s="25"/>
      <c r="S90" s="25"/>
      <c r="T90" s="25"/>
      <c r="U90" s="14"/>
    </row>
    <row r="91" spans="1:23" ht="19.5" x14ac:dyDescent="0.25">
      <c r="A91" s="283" t="s">
        <v>89</v>
      </c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</row>
    <row r="92" spans="1:23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14"/>
    </row>
    <row r="93" spans="1:23" x14ac:dyDescent="0.25">
      <c r="A93" s="238" t="s">
        <v>90</v>
      </c>
      <c r="B93" s="238"/>
      <c r="C93" s="238"/>
      <c r="D93" s="238"/>
      <c r="E93" s="238"/>
      <c r="F93" s="238"/>
      <c r="G93" s="238"/>
      <c r="H93" s="238"/>
      <c r="I93" s="25"/>
      <c r="J93" s="25"/>
      <c r="K93" s="25"/>
      <c r="L93" s="25"/>
      <c r="M93" s="25"/>
      <c r="N93" s="25"/>
      <c r="O93" s="25"/>
      <c r="P93" s="25"/>
      <c r="Q93" s="262" t="s">
        <v>91</v>
      </c>
      <c r="R93" s="262"/>
      <c r="S93" s="262"/>
      <c r="T93" s="262"/>
      <c r="U93" s="262"/>
      <c r="V93" s="262"/>
    </row>
    <row r="94" spans="1:23" ht="36" customHeight="1" x14ac:dyDescent="0.25">
      <c r="A94" s="263" t="s">
        <v>92</v>
      </c>
      <c r="B94" s="263"/>
      <c r="C94" s="263"/>
      <c r="D94" s="263"/>
      <c r="E94" s="263"/>
      <c r="F94" s="263"/>
      <c r="G94" s="263"/>
      <c r="H94" s="263"/>
      <c r="I94" s="25"/>
      <c r="J94" s="25"/>
      <c r="K94" s="25"/>
      <c r="L94" s="25"/>
      <c r="M94" s="25"/>
      <c r="N94" s="25"/>
      <c r="O94" s="25"/>
      <c r="P94" s="25"/>
      <c r="Q94" s="264" t="s">
        <v>93</v>
      </c>
      <c r="R94" s="264"/>
      <c r="S94" s="264"/>
      <c r="T94" s="264"/>
      <c r="U94" s="264"/>
      <c r="V94" s="106"/>
    </row>
    <row r="95" spans="1:23" ht="14.45" customHeight="1" x14ac:dyDescent="0.25">
      <c r="A95" s="265" t="s">
        <v>24</v>
      </c>
      <c r="B95" s="268" t="s">
        <v>56</v>
      </c>
      <c r="C95" s="268" t="s">
        <v>94</v>
      </c>
      <c r="D95" s="268"/>
      <c r="E95" s="268" t="s">
        <v>95</v>
      </c>
      <c r="F95" s="268"/>
      <c r="G95" s="268" t="s">
        <v>96</v>
      </c>
      <c r="H95" s="271"/>
      <c r="I95" s="25"/>
      <c r="J95" s="25"/>
      <c r="K95" s="25"/>
      <c r="L95" s="25"/>
      <c r="M95" s="25"/>
      <c r="N95" s="25"/>
      <c r="O95" s="25"/>
      <c r="P95" s="25"/>
      <c r="Q95" s="273" t="s">
        <v>18</v>
      </c>
      <c r="R95" s="276" t="s">
        <v>56</v>
      </c>
      <c r="S95" s="276" t="s">
        <v>97</v>
      </c>
      <c r="T95" s="276" t="s">
        <v>98</v>
      </c>
      <c r="U95" s="279" t="s">
        <v>99</v>
      </c>
    </row>
    <row r="96" spans="1:23" x14ac:dyDescent="0.25">
      <c r="A96" s="266"/>
      <c r="B96" s="269"/>
      <c r="C96" s="269"/>
      <c r="D96" s="269"/>
      <c r="E96" s="269"/>
      <c r="F96" s="269"/>
      <c r="G96" s="269"/>
      <c r="H96" s="272"/>
      <c r="I96" s="25"/>
      <c r="J96" s="25"/>
      <c r="K96" s="25" t="s">
        <v>100</v>
      </c>
      <c r="L96" s="107">
        <f>SUM(C110:D110)</f>
        <v>1122</v>
      </c>
      <c r="M96" s="25">
        <f>L96/$M$47</f>
        <v>0.5849843587069864</v>
      </c>
      <c r="N96" s="25"/>
      <c r="O96" s="25"/>
      <c r="P96" s="25"/>
      <c r="Q96" s="274"/>
      <c r="R96" s="277"/>
      <c r="S96" s="277"/>
      <c r="T96" s="277"/>
      <c r="U96" s="280"/>
    </row>
    <row r="97" spans="1:37" ht="16.5" x14ac:dyDescent="0.25">
      <c r="A97" s="267"/>
      <c r="B97" s="270"/>
      <c r="C97" s="108" t="s">
        <v>42</v>
      </c>
      <c r="D97" s="108" t="s">
        <v>22</v>
      </c>
      <c r="E97" s="108" t="s">
        <v>42</v>
      </c>
      <c r="F97" s="108" t="s">
        <v>22</v>
      </c>
      <c r="G97" s="108" t="s">
        <v>42</v>
      </c>
      <c r="H97" s="109" t="s">
        <v>22</v>
      </c>
      <c r="I97" s="25"/>
      <c r="J97" s="25"/>
      <c r="K97" s="25" t="s">
        <v>101</v>
      </c>
      <c r="L97" s="107">
        <f>SUM(E110:F110)</f>
        <v>559</v>
      </c>
      <c r="M97" s="25">
        <f>L97/$M$47</f>
        <v>0.29144942648592281</v>
      </c>
      <c r="N97" s="25"/>
      <c r="O97" s="25"/>
      <c r="P97" s="25"/>
      <c r="Q97" s="275"/>
      <c r="R97" s="278"/>
      <c r="S97" s="278"/>
      <c r="T97" s="278"/>
      <c r="U97" s="281"/>
    </row>
    <row r="98" spans="1:37" ht="16.5" x14ac:dyDescent="0.25">
      <c r="A98" s="40" t="s">
        <v>0</v>
      </c>
      <c r="B98" s="110">
        <v>143</v>
      </c>
      <c r="C98" s="111">
        <v>4</v>
      </c>
      <c r="D98" s="111">
        <v>82</v>
      </c>
      <c r="E98" s="111">
        <v>12</v>
      </c>
      <c r="F98" s="111">
        <v>30</v>
      </c>
      <c r="G98" s="111">
        <v>0</v>
      </c>
      <c r="H98" s="111">
        <v>15</v>
      </c>
      <c r="I98" s="25"/>
      <c r="J98" s="25"/>
      <c r="K98" s="25" t="s">
        <v>102</v>
      </c>
      <c r="L98" s="107">
        <f>SUM(G110:H110)</f>
        <v>237</v>
      </c>
      <c r="M98" s="25">
        <f>L98/$M$47</f>
        <v>0.12356621480709072</v>
      </c>
      <c r="N98" s="25"/>
      <c r="O98" s="25"/>
      <c r="P98" s="25"/>
      <c r="Q98" s="40" t="s">
        <v>0</v>
      </c>
      <c r="R98" s="112">
        <v>143</v>
      </c>
      <c r="S98" s="92">
        <v>51</v>
      </c>
      <c r="T98" s="92">
        <v>89</v>
      </c>
      <c r="U98" s="43">
        <v>3</v>
      </c>
    </row>
    <row r="99" spans="1:37" ht="16.5" x14ac:dyDescent="0.25">
      <c r="A99" s="44" t="s">
        <v>1</v>
      </c>
      <c r="B99" s="113">
        <v>126</v>
      </c>
      <c r="C99" s="111">
        <v>5</v>
      </c>
      <c r="D99" s="111">
        <v>83</v>
      </c>
      <c r="E99" s="111">
        <v>8</v>
      </c>
      <c r="F99" s="111">
        <v>22</v>
      </c>
      <c r="G99" s="111">
        <v>0</v>
      </c>
      <c r="H99" s="111">
        <v>8</v>
      </c>
      <c r="I99" s="25"/>
      <c r="J99" s="25"/>
      <c r="K99" s="25"/>
      <c r="L99" s="25"/>
      <c r="M99" s="25"/>
      <c r="N99" s="25"/>
      <c r="O99" s="25"/>
      <c r="P99" s="25"/>
      <c r="Q99" s="44" t="s">
        <v>1</v>
      </c>
      <c r="R99" s="114">
        <v>126</v>
      </c>
      <c r="S99" s="93">
        <v>62</v>
      </c>
      <c r="T99" s="93">
        <v>60</v>
      </c>
      <c r="U99" s="47">
        <v>4</v>
      </c>
    </row>
    <row r="100" spans="1:37" ht="16.5" x14ac:dyDescent="0.25">
      <c r="A100" s="44" t="s">
        <v>2</v>
      </c>
      <c r="B100" s="113">
        <v>227</v>
      </c>
      <c r="C100" s="111">
        <v>4</v>
      </c>
      <c r="D100" s="111">
        <v>115</v>
      </c>
      <c r="E100" s="111">
        <v>19</v>
      </c>
      <c r="F100" s="111">
        <v>58</v>
      </c>
      <c r="G100" s="111">
        <v>0</v>
      </c>
      <c r="H100" s="111">
        <v>31</v>
      </c>
      <c r="I100" s="25"/>
      <c r="J100" s="25"/>
      <c r="K100" s="25"/>
      <c r="L100" s="25"/>
      <c r="M100" s="25"/>
      <c r="N100" s="25"/>
      <c r="O100" s="25"/>
      <c r="P100" s="25"/>
      <c r="Q100" s="44" t="s">
        <v>2</v>
      </c>
      <c r="R100" s="114">
        <v>227</v>
      </c>
      <c r="S100" s="93">
        <v>100</v>
      </c>
      <c r="T100" s="93">
        <v>118</v>
      </c>
      <c r="U100" s="47">
        <v>9</v>
      </c>
    </row>
    <row r="101" spans="1:37" ht="16.5" x14ac:dyDescent="0.25">
      <c r="A101" s="44" t="s">
        <v>3</v>
      </c>
      <c r="B101" s="113">
        <v>161</v>
      </c>
      <c r="C101" s="111">
        <v>2</v>
      </c>
      <c r="D101" s="111">
        <v>94</v>
      </c>
      <c r="E101" s="111">
        <v>20</v>
      </c>
      <c r="F101" s="111">
        <v>20</v>
      </c>
      <c r="G101" s="111">
        <v>0</v>
      </c>
      <c r="H101" s="111">
        <v>25</v>
      </c>
      <c r="I101" s="25"/>
      <c r="J101" s="25"/>
      <c r="K101" s="25"/>
      <c r="L101" s="25"/>
      <c r="M101" s="25"/>
      <c r="N101" s="25"/>
      <c r="O101" s="25"/>
      <c r="P101" s="25"/>
      <c r="Q101" s="44" t="s">
        <v>3</v>
      </c>
      <c r="R101" s="114">
        <v>161</v>
      </c>
      <c r="S101" s="93">
        <v>78</v>
      </c>
      <c r="T101" s="93">
        <v>77</v>
      </c>
      <c r="U101" s="47">
        <v>6</v>
      </c>
    </row>
    <row r="102" spans="1:37" ht="16.5" x14ac:dyDescent="0.25">
      <c r="A102" s="44" t="s">
        <v>4</v>
      </c>
      <c r="B102" s="113">
        <v>148</v>
      </c>
      <c r="C102" s="111">
        <v>6</v>
      </c>
      <c r="D102" s="111">
        <v>89</v>
      </c>
      <c r="E102" s="111">
        <v>18</v>
      </c>
      <c r="F102" s="111">
        <v>24</v>
      </c>
      <c r="G102" s="111">
        <v>0</v>
      </c>
      <c r="H102" s="111">
        <v>11</v>
      </c>
      <c r="I102" s="25"/>
      <c r="J102" s="25"/>
      <c r="K102" s="25"/>
      <c r="L102" s="25"/>
      <c r="M102" s="25"/>
      <c r="N102" s="25"/>
      <c r="O102" s="25"/>
      <c r="P102" s="25"/>
      <c r="Q102" s="44" t="s">
        <v>4</v>
      </c>
      <c r="R102" s="114">
        <v>148</v>
      </c>
      <c r="S102" s="93">
        <v>74</v>
      </c>
      <c r="T102" s="93">
        <v>71</v>
      </c>
      <c r="U102" s="47">
        <v>3</v>
      </c>
    </row>
    <row r="103" spans="1:37" ht="16.5" x14ac:dyDescent="0.25">
      <c r="A103" s="44" t="s">
        <v>5</v>
      </c>
      <c r="B103" s="113">
        <v>160</v>
      </c>
      <c r="C103" s="111">
        <v>1</v>
      </c>
      <c r="D103" s="111">
        <v>88</v>
      </c>
      <c r="E103" s="111">
        <v>18</v>
      </c>
      <c r="F103" s="111">
        <v>33</v>
      </c>
      <c r="G103" s="111">
        <v>0</v>
      </c>
      <c r="H103" s="111">
        <v>20</v>
      </c>
      <c r="I103" s="25"/>
      <c r="J103" s="25"/>
      <c r="K103" s="25"/>
      <c r="L103" s="25"/>
      <c r="M103" s="25"/>
      <c r="N103" s="25"/>
      <c r="O103" s="25"/>
      <c r="P103" s="25"/>
      <c r="Q103" s="44" t="s">
        <v>5</v>
      </c>
      <c r="R103" s="114">
        <v>160</v>
      </c>
      <c r="S103" s="93">
        <v>84</v>
      </c>
      <c r="T103" s="93">
        <v>69</v>
      </c>
      <c r="U103" s="47">
        <v>7</v>
      </c>
    </row>
    <row r="104" spans="1:37" ht="16.5" x14ac:dyDescent="0.25">
      <c r="A104" s="44" t="s">
        <v>6</v>
      </c>
      <c r="B104" s="113">
        <v>168</v>
      </c>
      <c r="C104" s="111">
        <v>6</v>
      </c>
      <c r="D104" s="111">
        <v>108</v>
      </c>
      <c r="E104" s="111">
        <v>15</v>
      </c>
      <c r="F104" s="111">
        <v>28</v>
      </c>
      <c r="G104" s="111">
        <v>0</v>
      </c>
      <c r="H104" s="111">
        <v>11</v>
      </c>
      <c r="I104" s="25"/>
      <c r="J104" s="25"/>
      <c r="K104" s="25"/>
      <c r="L104" s="25"/>
      <c r="M104" s="25"/>
      <c r="N104" s="25"/>
      <c r="O104" s="25"/>
      <c r="P104" s="25"/>
      <c r="Q104" s="44" t="s">
        <v>6</v>
      </c>
      <c r="R104" s="114">
        <v>168</v>
      </c>
      <c r="S104" s="93">
        <v>91</v>
      </c>
      <c r="T104" s="93">
        <v>70</v>
      </c>
      <c r="U104" s="47">
        <v>7</v>
      </c>
    </row>
    <row r="105" spans="1:37" ht="16.5" x14ac:dyDescent="0.25">
      <c r="A105" s="44" t="s">
        <v>7</v>
      </c>
      <c r="B105" s="113">
        <v>187</v>
      </c>
      <c r="C105" s="111">
        <v>0</v>
      </c>
      <c r="D105" s="111">
        <v>106</v>
      </c>
      <c r="E105" s="111">
        <v>17</v>
      </c>
      <c r="F105" s="111">
        <v>38</v>
      </c>
      <c r="G105" s="111">
        <v>0</v>
      </c>
      <c r="H105" s="111">
        <v>26</v>
      </c>
      <c r="I105" s="25"/>
      <c r="J105" s="25"/>
      <c r="K105" s="25"/>
      <c r="L105" s="25"/>
      <c r="M105" s="25"/>
      <c r="N105" s="25"/>
      <c r="O105" s="25"/>
      <c r="P105" s="25"/>
      <c r="Q105" s="44" t="s">
        <v>7</v>
      </c>
      <c r="R105" s="114">
        <v>187</v>
      </c>
      <c r="S105" s="93">
        <v>89</v>
      </c>
      <c r="T105" s="93">
        <v>88</v>
      </c>
      <c r="U105" s="47">
        <v>10</v>
      </c>
    </row>
    <row r="106" spans="1:37" ht="16.5" x14ac:dyDescent="0.25">
      <c r="A106" s="44" t="s">
        <v>8</v>
      </c>
      <c r="B106" s="113">
        <v>186</v>
      </c>
      <c r="C106" s="111">
        <v>4</v>
      </c>
      <c r="D106" s="111">
        <v>107</v>
      </c>
      <c r="E106" s="111">
        <v>18</v>
      </c>
      <c r="F106" s="111">
        <v>33</v>
      </c>
      <c r="G106" s="111">
        <v>0</v>
      </c>
      <c r="H106" s="111">
        <v>24</v>
      </c>
      <c r="I106" s="25"/>
      <c r="J106" s="25"/>
      <c r="K106" s="25"/>
      <c r="L106" s="25"/>
      <c r="M106" s="25"/>
      <c r="N106" s="25"/>
      <c r="O106" s="25"/>
      <c r="P106" s="25"/>
      <c r="Q106" s="44" t="s">
        <v>8</v>
      </c>
      <c r="R106" s="114">
        <v>186</v>
      </c>
      <c r="S106" s="93">
        <v>89</v>
      </c>
      <c r="T106" s="93">
        <v>89</v>
      </c>
      <c r="U106" s="47">
        <v>8</v>
      </c>
    </row>
    <row r="107" spans="1:37" ht="16.5" x14ac:dyDescent="0.25">
      <c r="A107" s="44" t="s">
        <v>9</v>
      </c>
      <c r="B107" s="113">
        <v>241</v>
      </c>
      <c r="C107" s="111">
        <v>8</v>
      </c>
      <c r="D107" s="111">
        <v>117</v>
      </c>
      <c r="E107" s="111">
        <v>23</v>
      </c>
      <c r="F107" s="111">
        <v>52</v>
      </c>
      <c r="G107" s="111">
        <v>0</v>
      </c>
      <c r="H107" s="111">
        <v>41</v>
      </c>
      <c r="I107" s="25"/>
      <c r="J107" s="25"/>
      <c r="K107" s="25"/>
      <c r="L107" s="25"/>
      <c r="M107" s="25"/>
      <c r="N107" s="25"/>
      <c r="O107" s="25"/>
      <c r="P107" s="25"/>
      <c r="Q107" s="44" t="s">
        <v>9</v>
      </c>
      <c r="R107" s="114">
        <v>241</v>
      </c>
      <c r="S107" s="93">
        <v>107</v>
      </c>
      <c r="T107" s="93">
        <v>127</v>
      </c>
      <c r="U107" s="47">
        <v>7</v>
      </c>
    </row>
    <row r="108" spans="1:37" ht="16.5" x14ac:dyDescent="0.25">
      <c r="A108" s="44" t="s">
        <v>10</v>
      </c>
      <c r="B108" s="113">
        <v>171</v>
      </c>
      <c r="C108" s="111">
        <v>2</v>
      </c>
      <c r="D108" s="111">
        <v>91</v>
      </c>
      <c r="E108" s="111">
        <v>16</v>
      </c>
      <c r="F108" s="111">
        <v>37</v>
      </c>
      <c r="G108" s="111">
        <v>0</v>
      </c>
      <c r="H108" s="111">
        <v>25</v>
      </c>
      <c r="I108" s="25"/>
      <c r="J108" s="25"/>
      <c r="K108" s="25"/>
      <c r="L108" s="25"/>
      <c r="M108" s="25"/>
      <c r="N108" s="25"/>
      <c r="O108" s="25"/>
      <c r="P108" s="25"/>
      <c r="Q108" s="44" t="s">
        <v>10</v>
      </c>
      <c r="R108" s="114">
        <v>171</v>
      </c>
      <c r="S108" s="93">
        <v>82</v>
      </c>
      <c r="T108" s="93">
        <v>87</v>
      </c>
      <c r="U108" s="47">
        <v>2</v>
      </c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6.5" x14ac:dyDescent="0.25">
      <c r="A109" s="48" t="s">
        <v>11</v>
      </c>
      <c r="B109" s="115"/>
      <c r="C109" s="111"/>
      <c r="D109" s="111"/>
      <c r="E109" s="111"/>
      <c r="F109" s="111"/>
      <c r="G109" s="111"/>
      <c r="H109" s="111"/>
      <c r="I109" s="25"/>
      <c r="J109" s="25"/>
      <c r="K109" s="25"/>
      <c r="L109" s="25"/>
      <c r="M109" s="25"/>
      <c r="N109" s="25"/>
      <c r="O109" s="25"/>
      <c r="P109" s="25"/>
      <c r="Q109" s="48" t="s">
        <v>11</v>
      </c>
      <c r="R109" s="116"/>
      <c r="S109" s="94"/>
      <c r="T109" s="94"/>
      <c r="U109" s="51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6.5" x14ac:dyDescent="0.25">
      <c r="A110" s="117" t="s">
        <v>12</v>
      </c>
      <c r="B110" s="118">
        <f t="shared" ref="B110:H110" si="3">SUM(B98:B109)</f>
        <v>1918</v>
      </c>
      <c r="C110" s="118">
        <f t="shared" si="3"/>
        <v>42</v>
      </c>
      <c r="D110" s="118">
        <f t="shared" si="3"/>
        <v>1080</v>
      </c>
      <c r="E110" s="118">
        <f t="shared" si="3"/>
        <v>184</v>
      </c>
      <c r="F110" s="118">
        <f t="shared" si="3"/>
        <v>375</v>
      </c>
      <c r="G110" s="118">
        <f t="shared" si="3"/>
        <v>0</v>
      </c>
      <c r="H110" s="119">
        <f t="shared" si="3"/>
        <v>237</v>
      </c>
      <c r="I110" s="25"/>
      <c r="J110" s="25"/>
      <c r="K110" s="25"/>
      <c r="L110" s="25"/>
      <c r="M110" s="25"/>
      <c r="N110" s="25"/>
      <c r="O110" s="25"/>
      <c r="P110" s="25"/>
      <c r="Q110" s="120" t="s">
        <v>12</v>
      </c>
      <c r="R110" s="121">
        <f>SUM(S110:U110)</f>
        <v>1918</v>
      </c>
      <c r="S110" s="121">
        <f>SUM(S98:S109)</f>
        <v>907</v>
      </c>
      <c r="T110" s="121">
        <f>SUM(T98:T109)</f>
        <v>945</v>
      </c>
      <c r="U110" s="122">
        <f>SUM(U98:U109)</f>
        <v>66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ht="16.5" x14ac:dyDescent="0.25">
      <c r="A111" s="123" t="s">
        <v>25</v>
      </c>
      <c r="B111" s="124">
        <f t="shared" ref="B111:H111" si="4">+B110/$B$110</f>
        <v>1</v>
      </c>
      <c r="C111" s="124">
        <f t="shared" si="4"/>
        <v>2.1897810218978103E-2</v>
      </c>
      <c r="D111" s="124">
        <f t="shared" si="4"/>
        <v>0.56308654848800832</v>
      </c>
      <c r="E111" s="124">
        <f t="shared" si="4"/>
        <v>9.5933263816475489E-2</v>
      </c>
      <c r="F111" s="124">
        <f t="shared" si="4"/>
        <v>0.19551616266944735</v>
      </c>
      <c r="G111" s="124">
        <f t="shared" si="4"/>
        <v>0</v>
      </c>
      <c r="H111" s="124">
        <f t="shared" si="4"/>
        <v>0.12356621480709072</v>
      </c>
      <c r="I111" s="25"/>
      <c r="J111" s="25"/>
      <c r="K111" s="25"/>
      <c r="L111" s="25"/>
      <c r="M111" s="25"/>
      <c r="N111" s="25"/>
      <c r="O111" s="25"/>
      <c r="P111" s="25"/>
      <c r="Q111" s="103" t="s">
        <v>25</v>
      </c>
      <c r="R111" s="104">
        <f>SUM(S111:U111)</f>
        <v>0.99999999999999989</v>
      </c>
      <c r="S111" s="104">
        <f>+S110/R110</f>
        <v>0.47288842544316995</v>
      </c>
      <c r="T111" s="104">
        <f>+T110/R110</f>
        <v>0.49270072992700731</v>
      </c>
      <c r="U111" s="104">
        <f>+U110/R110</f>
        <v>3.4410844629822732E-2</v>
      </c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282" t="s">
        <v>103</v>
      </c>
      <c r="B112" s="282"/>
      <c r="C112" s="282"/>
      <c r="D112" s="282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5"/>
      <c r="T112" s="25"/>
      <c r="U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261" t="s">
        <v>104</v>
      </c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5"/>
      <c r="T113" s="25"/>
      <c r="U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58" t="s">
        <v>105</v>
      </c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"/>
      <c r="T114" s="25"/>
      <c r="U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4.4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0.9" customHeight="1" x14ac:dyDescent="0.25">
      <c r="A117" s="259" t="s">
        <v>106</v>
      </c>
      <c r="B117" s="259"/>
      <c r="C117" s="259"/>
      <c r="D117" s="259"/>
      <c r="E117" s="259"/>
      <c r="F117" s="259"/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59"/>
      <c r="V117" s="259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ht="10.9" customHeight="1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s="14" customFormat="1" ht="9.6" customHeight="1" x14ac:dyDescent="0.2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R119" s="125"/>
      <c r="S119" s="125"/>
      <c r="T119" s="125"/>
      <c r="U119" s="125"/>
      <c r="V119" s="125"/>
    </row>
    <row r="120" spans="1:37" s="14" customFormat="1" ht="18" customHeight="1" x14ac:dyDescent="0.25">
      <c r="A120" s="238" t="s">
        <v>107</v>
      </c>
      <c r="B120" s="238"/>
      <c r="C120" s="238"/>
      <c r="D120" s="238"/>
      <c r="E120" s="238"/>
      <c r="F120" s="238"/>
      <c r="G120" s="238"/>
      <c r="H120" s="238"/>
      <c r="I120" s="238"/>
      <c r="J120" s="238"/>
      <c r="K120" s="126"/>
    </row>
    <row r="121" spans="1:37" s="14" customFormat="1" ht="18" customHeight="1" x14ac:dyDescent="0.25">
      <c r="A121" s="243" t="s">
        <v>108</v>
      </c>
      <c r="B121" s="243"/>
      <c r="C121" s="243"/>
      <c r="D121" s="243"/>
      <c r="E121" s="243"/>
      <c r="F121" s="243"/>
      <c r="G121" s="243"/>
      <c r="H121" s="243"/>
      <c r="I121" s="243"/>
      <c r="J121" s="243"/>
      <c r="K121" s="126"/>
    </row>
    <row r="122" spans="1:37" s="14" customFormat="1" ht="5.45" customHeight="1" x14ac:dyDescent="0.2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</row>
    <row r="123" spans="1:37" s="14" customFormat="1" ht="18" customHeight="1" x14ac:dyDescent="0.25">
      <c r="A123" s="254" t="s">
        <v>109</v>
      </c>
      <c r="B123" s="254"/>
      <c r="C123" s="254"/>
      <c r="D123" s="254"/>
      <c r="E123" s="254"/>
      <c r="F123" s="254" t="s">
        <v>110</v>
      </c>
      <c r="G123" s="254" t="s">
        <v>111</v>
      </c>
      <c r="H123" s="254" t="s">
        <v>112</v>
      </c>
      <c r="I123" s="254" t="s">
        <v>113</v>
      </c>
      <c r="J123" s="254" t="s">
        <v>114</v>
      </c>
      <c r="K123" s="254" t="s">
        <v>115</v>
      </c>
    </row>
    <row r="124" spans="1:37" s="14" customFormat="1" ht="18" customHeight="1" x14ac:dyDescent="0.25">
      <c r="A124" s="254"/>
      <c r="B124" s="254"/>
      <c r="C124" s="254"/>
      <c r="D124" s="254"/>
      <c r="E124" s="254"/>
      <c r="F124" s="254"/>
      <c r="G124" s="254"/>
      <c r="H124" s="254"/>
      <c r="I124" s="254"/>
      <c r="J124" s="254"/>
      <c r="K124" s="254"/>
    </row>
    <row r="125" spans="1:37" s="14" customFormat="1" ht="18" customHeight="1" x14ac:dyDescent="0.25">
      <c r="A125" s="254"/>
      <c r="B125" s="254"/>
      <c r="C125" s="254"/>
      <c r="D125" s="254"/>
      <c r="E125" s="254"/>
      <c r="F125" s="254"/>
      <c r="G125" s="254"/>
      <c r="H125" s="254"/>
      <c r="I125" s="254"/>
      <c r="J125" s="254"/>
      <c r="K125" s="254"/>
    </row>
    <row r="126" spans="1:37" s="14" customFormat="1" ht="18" customHeight="1" x14ac:dyDescent="0.25">
      <c r="A126" s="255" t="s">
        <v>116</v>
      </c>
      <c r="B126" s="256"/>
      <c r="C126" s="256"/>
      <c r="D126" s="256"/>
      <c r="E126" s="256"/>
      <c r="F126" s="110">
        <v>1918</v>
      </c>
      <c r="G126" s="111">
        <v>209</v>
      </c>
      <c r="H126" s="111">
        <v>605</v>
      </c>
      <c r="I126" s="111">
        <v>537</v>
      </c>
      <c r="J126" s="111">
        <v>371</v>
      </c>
      <c r="K126" s="127">
        <v>196</v>
      </c>
    </row>
    <row r="127" spans="1:37" s="14" customFormat="1" ht="18" customHeight="1" x14ac:dyDescent="0.25">
      <c r="A127" s="247" t="s">
        <v>117</v>
      </c>
      <c r="B127" s="257"/>
      <c r="C127" s="257"/>
      <c r="D127" s="257"/>
      <c r="E127" s="257"/>
      <c r="F127" s="113">
        <v>1150</v>
      </c>
      <c r="G127" s="128">
        <v>75</v>
      </c>
      <c r="H127" s="128">
        <v>614</v>
      </c>
      <c r="I127" s="128">
        <v>99</v>
      </c>
      <c r="J127" s="128">
        <v>215</v>
      </c>
      <c r="K127" s="129">
        <v>147</v>
      </c>
    </row>
    <row r="128" spans="1:37" s="14" customFormat="1" ht="18" customHeight="1" x14ac:dyDescent="0.25">
      <c r="A128" s="247" t="s">
        <v>118</v>
      </c>
      <c r="B128" s="257"/>
      <c r="C128" s="257"/>
      <c r="D128" s="257"/>
      <c r="E128" s="257"/>
      <c r="F128" s="113">
        <v>1244</v>
      </c>
      <c r="G128" s="128">
        <v>42</v>
      </c>
      <c r="H128" s="128">
        <v>882</v>
      </c>
      <c r="I128" s="128">
        <v>54</v>
      </c>
      <c r="J128" s="128">
        <v>102</v>
      </c>
      <c r="K128" s="129">
        <v>164</v>
      </c>
    </row>
    <row r="129" spans="1:22" s="14" customFormat="1" ht="18" customHeight="1" x14ac:dyDescent="0.25">
      <c r="A129" s="247" t="s">
        <v>119</v>
      </c>
      <c r="B129" s="257"/>
      <c r="C129" s="257"/>
      <c r="D129" s="257"/>
      <c r="E129" s="257"/>
      <c r="F129" s="113">
        <v>1202</v>
      </c>
      <c r="G129" s="128">
        <v>52</v>
      </c>
      <c r="H129" s="128">
        <v>159</v>
      </c>
      <c r="I129" s="128">
        <v>700</v>
      </c>
      <c r="J129" s="128">
        <v>134</v>
      </c>
      <c r="K129" s="129">
        <v>157</v>
      </c>
    </row>
    <row r="130" spans="1:22" s="14" customFormat="1" ht="18" customHeight="1" x14ac:dyDescent="0.25">
      <c r="A130" s="247" t="s">
        <v>120</v>
      </c>
      <c r="B130" s="257"/>
      <c r="C130" s="257"/>
      <c r="D130" s="257"/>
      <c r="E130" s="257"/>
      <c r="F130" s="113">
        <v>702</v>
      </c>
      <c r="G130" s="128">
        <v>93</v>
      </c>
      <c r="H130" s="128">
        <v>206</v>
      </c>
      <c r="I130" s="128">
        <v>141</v>
      </c>
      <c r="J130" s="128">
        <v>148</v>
      </c>
      <c r="K130" s="129">
        <v>114</v>
      </c>
    </row>
    <row r="131" spans="1:22" s="14" customFormat="1" ht="18" customHeight="1" x14ac:dyDescent="0.25">
      <c r="A131" s="247" t="s">
        <v>121</v>
      </c>
      <c r="B131" s="257"/>
      <c r="C131" s="257"/>
      <c r="D131" s="257"/>
      <c r="E131" s="257"/>
      <c r="F131" s="113">
        <v>1303</v>
      </c>
      <c r="G131" s="128">
        <v>194</v>
      </c>
      <c r="H131" s="128">
        <v>319</v>
      </c>
      <c r="I131" s="128">
        <v>407</v>
      </c>
      <c r="J131" s="128">
        <v>259</v>
      </c>
      <c r="K131" s="129">
        <v>124</v>
      </c>
    </row>
    <row r="132" spans="1:22" s="14" customFormat="1" ht="18" customHeight="1" x14ac:dyDescent="0.25">
      <c r="A132" s="246" t="s">
        <v>122</v>
      </c>
      <c r="B132" s="246"/>
      <c r="C132" s="246"/>
      <c r="D132" s="246"/>
      <c r="E132" s="247"/>
      <c r="F132" s="113">
        <v>555</v>
      </c>
      <c r="G132" s="128">
        <v>71</v>
      </c>
      <c r="H132" s="128">
        <v>193</v>
      </c>
      <c r="I132" s="128">
        <v>161</v>
      </c>
      <c r="J132" s="128">
        <v>72</v>
      </c>
      <c r="K132" s="129">
        <v>58</v>
      </c>
    </row>
    <row r="133" spans="1:22" s="14" customFormat="1" ht="18" customHeight="1" x14ac:dyDescent="0.25">
      <c r="A133" s="244" t="s">
        <v>123</v>
      </c>
      <c r="B133" s="244"/>
      <c r="C133" s="244"/>
      <c r="D133" s="244"/>
      <c r="E133" s="245"/>
      <c r="F133" s="113">
        <v>210</v>
      </c>
      <c r="G133" s="128">
        <v>0</v>
      </c>
      <c r="H133" s="128">
        <v>176</v>
      </c>
      <c r="I133" s="128">
        <v>0</v>
      </c>
      <c r="J133" s="128">
        <v>0</v>
      </c>
      <c r="K133" s="129">
        <v>34</v>
      </c>
    </row>
    <row r="134" spans="1:22" s="14" customFormat="1" ht="18" customHeight="1" x14ac:dyDescent="0.25">
      <c r="A134" s="246" t="s">
        <v>124</v>
      </c>
      <c r="B134" s="246"/>
      <c r="C134" s="246"/>
      <c r="D134" s="246"/>
      <c r="E134" s="247"/>
      <c r="F134" s="113">
        <v>535</v>
      </c>
      <c r="G134" s="128">
        <v>27</v>
      </c>
      <c r="H134" s="128">
        <v>82</v>
      </c>
      <c r="I134" s="128">
        <v>216</v>
      </c>
      <c r="J134" s="128">
        <v>117</v>
      </c>
      <c r="K134" s="129">
        <v>93</v>
      </c>
    </row>
    <row r="135" spans="1:22" s="14" customFormat="1" ht="28.15" customHeight="1" x14ac:dyDescent="0.25">
      <c r="A135" s="244" t="s">
        <v>125</v>
      </c>
      <c r="B135" s="244"/>
      <c r="C135" s="244"/>
      <c r="D135" s="244"/>
      <c r="E135" s="245"/>
      <c r="F135" s="113">
        <v>132</v>
      </c>
      <c r="G135" s="128">
        <v>7</v>
      </c>
      <c r="H135" s="128">
        <v>48</v>
      </c>
      <c r="I135" s="128">
        <v>18</v>
      </c>
      <c r="J135" s="128">
        <v>25</v>
      </c>
      <c r="K135" s="129">
        <v>34</v>
      </c>
    </row>
    <row r="136" spans="1:22" s="14" customFormat="1" ht="18" customHeight="1" x14ac:dyDescent="0.25">
      <c r="A136" s="246" t="s">
        <v>126</v>
      </c>
      <c r="B136" s="246"/>
      <c r="C136" s="246"/>
      <c r="D136" s="246"/>
      <c r="E136" s="247"/>
      <c r="F136" s="113">
        <v>19</v>
      </c>
      <c r="G136" s="128">
        <v>1</v>
      </c>
      <c r="H136" s="128">
        <v>13</v>
      </c>
      <c r="I136" s="128">
        <v>0</v>
      </c>
      <c r="J136" s="128">
        <v>4</v>
      </c>
      <c r="K136" s="129">
        <v>1</v>
      </c>
    </row>
    <row r="137" spans="1:22" s="14" customFormat="1" ht="28.15" customHeight="1" x14ac:dyDescent="0.25">
      <c r="A137" s="244" t="s">
        <v>127</v>
      </c>
      <c r="B137" s="244"/>
      <c r="C137" s="244"/>
      <c r="D137" s="244"/>
      <c r="E137" s="245"/>
      <c r="F137" s="113">
        <v>7</v>
      </c>
      <c r="G137" s="128">
        <v>2</v>
      </c>
      <c r="H137" s="128">
        <v>2</v>
      </c>
      <c r="I137" s="128">
        <v>0</v>
      </c>
      <c r="J137" s="128">
        <v>2</v>
      </c>
      <c r="K137" s="129">
        <v>1</v>
      </c>
    </row>
    <row r="138" spans="1:22" s="14" customFormat="1" ht="18" customHeight="1" x14ac:dyDescent="0.25">
      <c r="A138" s="246" t="s">
        <v>128</v>
      </c>
      <c r="B138" s="246"/>
      <c r="C138" s="246"/>
      <c r="D138" s="246"/>
      <c r="E138" s="247"/>
      <c r="F138" s="113">
        <v>2</v>
      </c>
      <c r="G138" s="128">
        <v>0</v>
      </c>
      <c r="H138" s="128">
        <v>1</v>
      </c>
      <c r="I138" s="128">
        <v>1</v>
      </c>
      <c r="J138" s="128">
        <v>0</v>
      </c>
      <c r="K138" s="129">
        <v>0</v>
      </c>
    </row>
    <row r="139" spans="1:22" s="14" customFormat="1" ht="18" customHeight="1" x14ac:dyDescent="0.25">
      <c r="A139" s="246" t="s">
        <v>129</v>
      </c>
      <c r="B139" s="246"/>
      <c r="C139" s="246"/>
      <c r="D139" s="246"/>
      <c r="E139" s="247"/>
      <c r="F139" s="113">
        <v>106</v>
      </c>
      <c r="G139" s="128">
        <v>15</v>
      </c>
      <c r="H139" s="128">
        <v>32</v>
      </c>
      <c r="I139" s="128">
        <v>10</v>
      </c>
      <c r="J139" s="128">
        <v>28</v>
      </c>
      <c r="K139" s="129">
        <v>21</v>
      </c>
    </row>
    <row r="140" spans="1:22" s="14" customFormat="1" ht="18" customHeight="1" x14ac:dyDescent="0.25">
      <c r="A140" s="246" t="s">
        <v>130</v>
      </c>
      <c r="B140" s="246"/>
      <c r="C140" s="246"/>
      <c r="D140" s="246"/>
      <c r="E140" s="247"/>
      <c r="F140" s="113">
        <v>899</v>
      </c>
      <c r="G140" s="128">
        <v>60</v>
      </c>
      <c r="H140" s="128">
        <v>466</v>
      </c>
      <c r="I140" s="128">
        <v>251</v>
      </c>
      <c r="J140" s="128">
        <v>94</v>
      </c>
      <c r="K140" s="129">
        <v>28</v>
      </c>
      <c r="R140" s="125"/>
    </row>
    <row r="141" spans="1:22" s="14" customFormat="1" ht="18" customHeight="1" x14ac:dyDescent="0.25">
      <c r="A141" s="246" t="s">
        <v>131</v>
      </c>
      <c r="B141" s="246"/>
      <c r="C141" s="246"/>
      <c r="D141" s="246"/>
      <c r="E141" s="247"/>
      <c r="F141" s="113">
        <v>76</v>
      </c>
      <c r="G141" s="128">
        <v>6</v>
      </c>
      <c r="H141" s="128">
        <v>34</v>
      </c>
      <c r="I141" s="128">
        <v>22</v>
      </c>
      <c r="J141" s="128">
        <v>13</v>
      </c>
      <c r="K141" s="129">
        <v>1</v>
      </c>
      <c r="R141" s="125"/>
    </row>
    <row r="142" spans="1:22" s="14" customFormat="1" ht="18" customHeight="1" x14ac:dyDescent="0.25">
      <c r="A142" s="244" t="s">
        <v>132</v>
      </c>
      <c r="B142" s="244"/>
      <c r="C142" s="244"/>
      <c r="D142" s="244"/>
      <c r="E142" s="245"/>
      <c r="F142" s="113">
        <v>71</v>
      </c>
      <c r="G142" s="128">
        <v>10</v>
      </c>
      <c r="H142" s="128">
        <v>18</v>
      </c>
      <c r="I142" s="128">
        <v>34</v>
      </c>
      <c r="J142" s="128">
        <v>9</v>
      </c>
      <c r="K142" s="129">
        <v>0</v>
      </c>
      <c r="R142" s="125"/>
      <c r="S142" s="126"/>
      <c r="T142" s="126"/>
      <c r="U142" s="126"/>
      <c r="V142" s="126"/>
    </row>
    <row r="143" spans="1:22" s="14" customFormat="1" ht="18" customHeight="1" x14ac:dyDescent="0.25">
      <c r="A143" s="246" t="s">
        <v>133</v>
      </c>
      <c r="B143" s="246"/>
      <c r="C143" s="246"/>
      <c r="D143" s="246"/>
      <c r="E143" s="247"/>
      <c r="F143" s="113">
        <v>284</v>
      </c>
      <c r="G143" s="128">
        <v>66</v>
      </c>
      <c r="H143" s="128">
        <v>99</v>
      </c>
      <c r="I143" s="128">
        <v>69</v>
      </c>
      <c r="J143" s="128">
        <v>50</v>
      </c>
      <c r="K143" s="129">
        <v>0</v>
      </c>
      <c r="R143" s="125"/>
      <c r="S143" s="126"/>
      <c r="T143" s="126"/>
      <c r="U143" s="126"/>
      <c r="V143" s="126"/>
    </row>
    <row r="144" spans="1:22" s="14" customFormat="1" ht="18" customHeight="1" x14ac:dyDescent="0.25">
      <c r="A144" s="248" t="s">
        <v>134</v>
      </c>
      <c r="B144" s="248"/>
      <c r="C144" s="248"/>
      <c r="D144" s="248"/>
      <c r="E144" s="249"/>
      <c r="F144" s="115">
        <v>1208</v>
      </c>
      <c r="G144" s="130">
        <v>169</v>
      </c>
      <c r="H144" s="130">
        <v>449</v>
      </c>
      <c r="I144" s="130">
        <v>505</v>
      </c>
      <c r="J144" s="130">
        <v>70</v>
      </c>
      <c r="K144" s="131">
        <v>15</v>
      </c>
      <c r="R144" s="125"/>
      <c r="S144" s="126"/>
      <c r="T144" s="126"/>
      <c r="U144" s="126"/>
      <c r="V144" s="126"/>
    </row>
    <row r="145" spans="1:22" s="14" customFormat="1" ht="18" customHeight="1" x14ac:dyDescent="0.25">
      <c r="A145" s="250" t="s">
        <v>12</v>
      </c>
      <c r="B145" s="250"/>
      <c r="C145" s="250"/>
      <c r="D145" s="250"/>
      <c r="E145" s="251"/>
      <c r="F145" s="132">
        <f t="shared" ref="F145:K145" si="5">SUM(F126:F144)</f>
        <v>11623</v>
      </c>
      <c r="G145" s="132">
        <f t="shared" si="5"/>
        <v>1099</v>
      </c>
      <c r="H145" s="132">
        <f t="shared" si="5"/>
        <v>4398</v>
      </c>
      <c r="I145" s="132">
        <f t="shared" si="5"/>
        <v>3225</v>
      </c>
      <c r="J145" s="132">
        <f t="shared" si="5"/>
        <v>1713</v>
      </c>
      <c r="K145" s="132">
        <f t="shared" si="5"/>
        <v>1188</v>
      </c>
      <c r="R145" s="125"/>
      <c r="S145" s="126"/>
      <c r="T145" s="126"/>
      <c r="U145" s="126"/>
      <c r="V145" s="126"/>
    </row>
    <row r="146" spans="1:22" s="14" customFormat="1" ht="18" customHeight="1" x14ac:dyDescent="0.25">
      <c r="A146" s="252" t="s">
        <v>25</v>
      </c>
      <c r="B146" s="252"/>
      <c r="C146" s="252"/>
      <c r="D146" s="252"/>
      <c r="E146" s="253"/>
      <c r="F146" s="133">
        <f>+F145/F145</f>
        <v>1</v>
      </c>
      <c r="G146" s="134">
        <f>+G145/$F$145</f>
        <v>9.4553901746537036E-2</v>
      </c>
      <c r="H146" s="134">
        <f>+H145/$F$145</f>
        <v>0.37838767960079156</v>
      </c>
      <c r="I146" s="134">
        <f>+I145/$F$145</f>
        <v>0.27746709111244944</v>
      </c>
      <c r="J146" s="134">
        <f>+J145/$F$145</f>
        <v>0.14738019444205455</v>
      </c>
      <c r="K146" s="134">
        <f>+K145/$F$145</f>
        <v>0.10221113309816743</v>
      </c>
      <c r="R146" s="125"/>
      <c r="S146" s="126"/>
      <c r="T146" s="126"/>
      <c r="U146" s="126"/>
      <c r="V146" s="126"/>
    </row>
    <row r="147" spans="1:22" s="14" customFormat="1" ht="18" customHeight="1" x14ac:dyDescent="0.2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R147" s="125"/>
      <c r="S147" s="126"/>
      <c r="T147" s="126"/>
      <c r="U147" s="126"/>
      <c r="V147" s="126"/>
    </row>
    <row r="148" spans="1:22" s="14" customFormat="1" ht="18" customHeight="1" x14ac:dyDescent="0.25">
      <c r="B148" s="238" t="s">
        <v>135</v>
      </c>
      <c r="C148" s="238"/>
      <c r="D148" s="238"/>
      <c r="E148" s="238"/>
      <c r="F148" s="238"/>
      <c r="G148" s="238"/>
      <c r="H148" s="125"/>
      <c r="I148" s="125"/>
      <c r="J148" s="125"/>
      <c r="K148" s="125"/>
      <c r="L148" s="125"/>
      <c r="M148" s="125"/>
      <c r="R148" s="125"/>
      <c r="S148" s="126"/>
      <c r="T148" s="126"/>
      <c r="U148" s="126"/>
      <c r="V148" s="126"/>
    </row>
    <row r="149" spans="1:22" s="14" customFormat="1" ht="18" customHeight="1" x14ac:dyDescent="0.25">
      <c r="A149" s="243" t="s">
        <v>136</v>
      </c>
      <c r="B149" s="243"/>
      <c r="C149" s="243"/>
      <c r="D149" s="243"/>
      <c r="E149" s="243"/>
      <c r="F149" s="243"/>
      <c r="G149" s="243"/>
      <c r="H149" s="125"/>
      <c r="I149" s="125"/>
      <c r="J149" s="125"/>
      <c r="K149" s="125"/>
      <c r="L149" s="125"/>
      <c r="M149" s="125"/>
      <c r="N149" s="125"/>
      <c r="O149" s="125"/>
      <c r="R149" s="125"/>
      <c r="S149" s="135"/>
      <c r="T149" s="135"/>
      <c r="U149" s="135"/>
      <c r="V149" s="135"/>
    </row>
    <row r="150" spans="1:22" s="14" customFormat="1" ht="6.6" customHeight="1" x14ac:dyDescent="0.25">
      <c r="C150" s="136" t="s">
        <v>111</v>
      </c>
      <c r="D150" s="136" t="s">
        <v>112</v>
      </c>
      <c r="E150" s="136" t="s">
        <v>113</v>
      </c>
      <c r="F150" s="136" t="s">
        <v>114</v>
      </c>
      <c r="G150" s="136" t="s">
        <v>115</v>
      </c>
      <c r="H150" s="125"/>
      <c r="I150" s="125"/>
      <c r="J150" s="125"/>
      <c r="K150" s="125"/>
      <c r="L150" s="125"/>
      <c r="M150" s="125"/>
      <c r="N150" s="125"/>
      <c r="O150" s="125"/>
      <c r="R150" s="125"/>
      <c r="S150" s="135"/>
      <c r="T150" s="135"/>
      <c r="U150" s="135"/>
      <c r="V150" s="135"/>
    </row>
    <row r="151" spans="1:22" s="14" customFormat="1" ht="4.1500000000000004" customHeight="1" x14ac:dyDescent="0.25">
      <c r="A151" s="241" t="s">
        <v>24</v>
      </c>
      <c r="B151" s="242" t="s">
        <v>110</v>
      </c>
      <c r="C151" s="242" t="s">
        <v>111</v>
      </c>
      <c r="D151" s="242" t="s">
        <v>112</v>
      </c>
      <c r="E151" s="242" t="s">
        <v>113</v>
      </c>
      <c r="F151" s="242" t="s">
        <v>114</v>
      </c>
      <c r="G151" s="237" t="s">
        <v>115</v>
      </c>
      <c r="H151" s="125"/>
      <c r="I151" s="125"/>
      <c r="J151" s="125"/>
      <c r="K151" s="125"/>
      <c r="L151" s="125"/>
      <c r="M151" s="125"/>
      <c r="N151" s="125"/>
      <c r="O151" s="125"/>
      <c r="R151" s="125"/>
      <c r="S151" s="135"/>
      <c r="T151" s="135"/>
      <c r="U151" s="135"/>
      <c r="V151" s="135"/>
    </row>
    <row r="152" spans="1:22" s="14" customFormat="1" ht="18" customHeight="1" x14ac:dyDescent="0.25">
      <c r="A152" s="241"/>
      <c r="B152" s="242"/>
      <c r="C152" s="242"/>
      <c r="D152" s="242"/>
      <c r="E152" s="242"/>
      <c r="F152" s="242"/>
      <c r="G152" s="237"/>
      <c r="H152" s="125"/>
      <c r="I152" s="125"/>
      <c r="J152" s="125"/>
      <c r="K152" s="125"/>
      <c r="L152" s="125"/>
      <c r="M152" s="125"/>
      <c r="N152" s="125"/>
      <c r="O152" s="125"/>
      <c r="R152" s="125"/>
      <c r="S152" s="135"/>
      <c r="T152" s="135"/>
      <c r="U152" s="135"/>
      <c r="V152" s="135"/>
    </row>
    <row r="153" spans="1:22" s="14" customFormat="1" ht="18" customHeight="1" x14ac:dyDescent="0.25">
      <c r="A153" s="241"/>
      <c r="B153" s="242"/>
      <c r="C153" s="242"/>
      <c r="D153" s="242"/>
      <c r="E153" s="242"/>
      <c r="F153" s="242"/>
      <c r="G153" s="237"/>
      <c r="H153" s="125"/>
      <c r="I153" s="125"/>
      <c r="J153" s="125"/>
      <c r="K153" s="125"/>
      <c r="L153" s="125"/>
      <c r="M153" s="125"/>
      <c r="N153" s="125"/>
      <c r="O153" s="125"/>
      <c r="R153" s="125"/>
      <c r="S153" s="135"/>
      <c r="T153" s="135"/>
      <c r="U153" s="135"/>
      <c r="V153" s="135"/>
    </row>
    <row r="154" spans="1:22" s="14" customFormat="1" ht="18" customHeight="1" x14ac:dyDescent="0.25">
      <c r="A154" s="137" t="s">
        <v>0</v>
      </c>
      <c r="B154" s="138">
        <v>747</v>
      </c>
      <c r="C154" s="139">
        <v>85</v>
      </c>
      <c r="D154" s="139">
        <v>339</v>
      </c>
      <c r="E154" s="139">
        <v>204</v>
      </c>
      <c r="F154" s="139">
        <v>119</v>
      </c>
      <c r="G154" s="140">
        <v>0</v>
      </c>
      <c r="H154" s="125"/>
      <c r="I154" s="125"/>
      <c r="J154" s="125"/>
      <c r="K154" s="125"/>
      <c r="L154" s="125"/>
      <c r="M154" s="125"/>
      <c r="N154" s="125"/>
      <c r="O154" s="125"/>
      <c r="R154" s="125"/>
      <c r="S154" s="135"/>
      <c r="T154" s="135"/>
      <c r="U154" s="135"/>
      <c r="V154" s="135"/>
    </row>
    <row r="155" spans="1:22" s="14" customFormat="1" ht="18" customHeight="1" x14ac:dyDescent="0.25">
      <c r="A155" s="141" t="s">
        <v>1</v>
      </c>
      <c r="B155" s="142">
        <v>674</v>
      </c>
      <c r="C155" s="143">
        <v>59</v>
      </c>
      <c r="D155" s="143">
        <v>357</v>
      </c>
      <c r="E155" s="143">
        <v>143</v>
      </c>
      <c r="F155" s="143">
        <v>115</v>
      </c>
      <c r="G155" s="144">
        <v>0</v>
      </c>
      <c r="H155" s="125"/>
      <c r="I155" s="125"/>
      <c r="J155" s="125"/>
      <c r="K155" s="125"/>
      <c r="L155" s="125"/>
      <c r="M155" s="125"/>
      <c r="N155" s="125"/>
      <c r="O155" s="125"/>
      <c r="R155" s="125"/>
      <c r="S155" s="135"/>
      <c r="T155" s="135"/>
      <c r="U155" s="135"/>
      <c r="V155" s="135"/>
    </row>
    <row r="156" spans="1:22" s="14" customFormat="1" ht="18" customHeight="1" x14ac:dyDescent="0.25">
      <c r="A156" s="141" t="s">
        <v>2</v>
      </c>
      <c r="B156" s="142">
        <v>1252</v>
      </c>
      <c r="C156" s="143">
        <v>122</v>
      </c>
      <c r="D156" s="143">
        <v>456</v>
      </c>
      <c r="E156" s="143">
        <v>281</v>
      </c>
      <c r="F156" s="143">
        <v>132</v>
      </c>
      <c r="G156" s="144">
        <v>261</v>
      </c>
      <c r="H156" s="125"/>
      <c r="I156" s="125"/>
      <c r="J156" s="125"/>
      <c r="K156" s="125"/>
      <c r="L156" s="125"/>
      <c r="M156" s="125"/>
      <c r="N156" s="125"/>
      <c r="O156" s="125"/>
      <c r="R156" s="125"/>
      <c r="S156" s="135"/>
      <c r="T156" s="135"/>
      <c r="U156" s="135"/>
      <c r="V156" s="135"/>
    </row>
    <row r="157" spans="1:22" s="14" customFormat="1" ht="18" customHeight="1" x14ac:dyDescent="0.25">
      <c r="A157" s="141" t="s">
        <v>3</v>
      </c>
      <c r="B157" s="142">
        <v>955</v>
      </c>
      <c r="C157" s="143">
        <v>84</v>
      </c>
      <c r="D157" s="143">
        <v>387</v>
      </c>
      <c r="E157" s="143">
        <v>257</v>
      </c>
      <c r="F157" s="143">
        <v>168</v>
      </c>
      <c r="G157" s="144">
        <v>59</v>
      </c>
      <c r="H157" s="125"/>
      <c r="I157" s="125"/>
      <c r="J157" s="125"/>
      <c r="K157" s="125"/>
      <c r="L157" s="125"/>
      <c r="M157" s="125"/>
      <c r="N157" s="125"/>
      <c r="O157" s="125"/>
      <c r="R157" s="125"/>
      <c r="S157" s="135"/>
      <c r="T157" s="135"/>
      <c r="U157" s="135"/>
      <c r="V157" s="135"/>
    </row>
    <row r="158" spans="1:22" s="14" customFormat="1" ht="18" customHeight="1" x14ac:dyDescent="0.25">
      <c r="A158" s="141" t="s">
        <v>4</v>
      </c>
      <c r="B158" s="142">
        <v>856</v>
      </c>
      <c r="C158" s="143">
        <v>57</v>
      </c>
      <c r="D158" s="143">
        <v>390</v>
      </c>
      <c r="E158" s="143">
        <v>269</v>
      </c>
      <c r="F158" s="143">
        <v>140</v>
      </c>
      <c r="G158" s="144">
        <v>0</v>
      </c>
      <c r="H158" s="125"/>
      <c r="I158" s="125"/>
      <c r="J158" s="125"/>
      <c r="K158" s="125"/>
      <c r="L158" s="125"/>
      <c r="M158" s="125"/>
      <c r="N158" s="125"/>
      <c r="O158" s="125"/>
      <c r="R158" s="125"/>
      <c r="S158" s="135"/>
      <c r="T158" s="135"/>
      <c r="U158" s="135"/>
      <c r="V158" s="135"/>
    </row>
    <row r="159" spans="1:22" s="14" customFormat="1" ht="18" customHeight="1" x14ac:dyDescent="0.25">
      <c r="A159" s="141" t="s">
        <v>5</v>
      </c>
      <c r="B159" s="142">
        <v>1033</v>
      </c>
      <c r="C159" s="143">
        <v>76</v>
      </c>
      <c r="D159" s="143">
        <v>371</v>
      </c>
      <c r="E159" s="143">
        <v>283</v>
      </c>
      <c r="F159" s="143">
        <v>163</v>
      </c>
      <c r="G159" s="144">
        <v>140</v>
      </c>
      <c r="R159" s="125"/>
      <c r="S159" s="135"/>
      <c r="T159" s="135"/>
      <c r="U159" s="135"/>
      <c r="V159" s="135"/>
    </row>
    <row r="160" spans="1:22" s="14" customFormat="1" ht="18" customHeight="1" x14ac:dyDescent="0.25">
      <c r="A160" s="141" t="s">
        <v>6</v>
      </c>
      <c r="B160" s="142">
        <v>1022</v>
      </c>
      <c r="C160" s="143">
        <v>134</v>
      </c>
      <c r="D160" s="143">
        <v>347</v>
      </c>
      <c r="E160" s="143">
        <v>208</v>
      </c>
      <c r="F160" s="143">
        <v>189</v>
      </c>
      <c r="G160" s="144">
        <v>144</v>
      </c>
      <c r="R160" s="125"/>
      <c r="S160" s="135"/>
      <c r="T160" s="135"/>
      <c r="U160" s="135"/>
      <c r="V160" s="135"/>
    </row>
    <row r="161" spans="1:38" s="14" customFormat="1" ht="18" customHeight="1" x14ac:dyDescent="0.25">
      <c r="A161" s="141" t="s">
        <v>7</v>
      </c>
      <c r="B161" s="142">
        <v>1239</v>
      </c>
      <c r="C161" s="143">
        <v>76</v>
      </c>
      <c r="D161" s="143">
        <v>445</v>
      </c>
      <c r="E161" s="143">
        <v>339</v>
      </c>
      <c r="F161" s="143">
        <v>168</v>
      </c>
      <c r="G161" s="144">
        <v>211</v>
      </c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35"/>
      <c r="T161" s="135"/>
      <c r="U161" s="135"/>
      <c r="V161" s="135"/>
    </row>
    <row r="162" spans="1:38" s="14" customFormat="1" ht="18" customHeight="1" x14ac:dyDescent="0.25">
      <c r="A162" s="141" t="s">
        <v>20</v>
      </c>
      <c r="B162" s="142">
        <v>1223</v>
      </c>
      <c r="C162" s="143">
        <v>134</v>
      </c>
      <c r="D162" s="143">
        <v>416</v>
      </c>
      <c r="E162" s="143">
        <v>418</v>
      </c>
      <c r="F162" s="143">
        <v>166</v>
      </c>
      <c r="G162" s="144">
        <v>89</v>
      </c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</row>
    <row r="163" spans="1:38" s="14" customFormat="1" ht="18" customHeight="1" x14ac:dyDescent="0.25">
      <c r="A163" s="141" t="s">
        <v>9</v>
      </c>
      <c r="B163" s="142">
        <v>1521</v>
      </c>
      <c r="C163" s="143">
        <v>155</v>
      </c>
      <c r="D163" s="143">
        <v>476</v>
      </c>
      <c r="E163" s="143">
        <v>458</v>
      </c>
      <c r="F163" s="143">
        <v>222</v>
      </c>
      <c r="G163" s="144">
        <v>210</v>
      </c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</row>
    <row r="164" spans="1:38" s="14" customFormat="1" ht="18" customHeight="1" x14ac:dyDescent="0.25">
      <c r="A164" s="141" t="s">
        <v>10</v>
      </c>
      <c r="B164" s="142">
        <v>1101</v>
      </c>
      <c r="C164" s="143">
        <v>117</v>
      </c>
      <c r="D164" s="143">
        <v>414</v>
      </c>
      <c r="E164" s="143">
        <v>365</v>
      </c>
      <c r="F164" s="143">
        <v>131</v>
      </c>
      <c r="G164" s="144">
        <v>74</v>
      </c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</row>
    <row r="165" spans="1:38" s="14" customFormat="1" ht="18" customHeight="1" x14ac:dyDescent="0.25">
      <c r="A165" s="145" t="s">
        <v>11</v>
      </c>
      <c r="B165" s="146"/>
      <c r="C165" s="147"/>
      <c r="D165" s="147"/>
      <c r="E165" s="147"/>
      <c r="F165" s="147"/>
      <c r="G165" s="148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</row>
    <row r="166" spans="1:38" s="14" customFormat="1" ht="18" customHeight="1" x14ac:dyDescent="0.25">
      <c r="A166" s="117" t="s">
        <v>12</v>
      </c>
      <c r="B166" s="118">
        <f t="shared" ref="B166:G166" si="6">SUM(B154:B165)</f>
        <v>11623</v>
      </c>
      <c r="C166" s="118">
        <f t="shared" si="6"/>
        <v>1099</v>
      </c>
      <c r="D166" s="118">
        <f t="shared" si="6"/>
        <v>4398</v>
      </c>
      <c r="E166" s="118">
        <f t="shared" si="6"/>
        <v>3225</v>
      </c>
      <c r="F166" s="118">
        <f t="shared" si="6"/>
        <v>1713</v>
      </c>
      <c r="G166" s="119">
        <f t="shared" si="6"/>
        <v>1188</v>
      </c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</row>
    <row r="167" spans="1:38" s="14" customFormat="1" ht="18" customHeight="1" x14ac:dyDescent="0.25">
      <c r="A167" s="123" t="s">
        <v>25</v>
      </c>
      <c r="B167" s="124">
        <f>+B166/B166</f>
        <v>1</v>
      </c>
      <c r="C167" s="124">
        <f>+C166/$B$166</f>
        <v>9.4553901746537036E-2</v>
      </c>
      <c r="D167" s="124">
        <f>+D166/$B$166</f>
        <v>0.37838767960079156</v>
      </c>
      <c r="E167" s="124">
        <f>+E166/$B$166</f>
        <v>0.27746709111244944</v>
      </c>
      <c r="F167" s="124">
        <f>+F166/$B$166</f>
        <v>0.14738019444205455</v>
      </c>
      <c r="G167" s="124">
        <f>+G166/$B$166</f>
        <v>0.10221113309816743</v>
      </c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</row>
    <row r="168" spans="1:38" s="14" customFormat="1" ht="10.15" customHeight="1" x14ac:dyDescent="0.25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</row>
    <row r="169" spans="1:38" s="14" customFormat="1" ht="10.15" customHeight="1" x14ac:dyDescent="0.25">
      <c r="A169" s="149"/>
      <c r="B169" s="149"/>
      <c r="C169" s="149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</row>
    <row r="170" spans="1:38" x14ac:dyDescent="0.25">
      <c r="A170" s="149"/>
      <c r="B170" s="149"/>
      <c r="C170" s="149"/>
      <c r="D170" s="238" t="s">
        <v>137</v>
      </c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  <c r="Q170" s="238"/>
      <c r="R170" s="238"/>
      <c r="S170" s="150"/>
      <c r="T170" s="149"/>
      <c r="U170" s="151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ht="19.899999999999999" customHeight="1" x14ac:dyDescent="0.25">
      <c r="A171" s="149"/>
      <c r="B171" s="149"/>
      <c r="C171" s="149"/>
      <c r="D171" s="239" t="s">
        <v>138</v>
      </c>
      <c r="E171" s="239"/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  <c r="P171" s="239"/>
      <c r="Q171" s="239"/>
      <c r="R171" s="239"/>
      <c r="S171" s="149"/>
      <c r="T171" s="149"/>
      <c r="U171" s="151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ht="28.15" customHeight="1" x14ac:dyDescent="0.25">
      <c r="A172" s="149"/>
      <c r="B172" s="149"/>
      <c r="C172" s="149"/>
      <c r="D172" s="152" t="s">
        <v>24</v>
      </c>
      <c r="E172" s="153" t="s">
        <v>0</v>
      </c>
      <c r="F172" s="153" t="s">
        <v>1</v>
      </c>
      <c r="G172" s="153" t="s">
        <v>2</v>
      </c>
      <c r="H172" s="153" t="s">
        <v>3</v>
      </c>
      <c r="I172" s="153" t="s">
        <v>4</v>
      </c>
      <c r="J172" s="153" t="s">
        <v>5</v>
      </c>
      <c r="K172" s="153" t="s">
        <v>6</v>
      </c>
      <c r="L172" s="153" t="s">
        <v>7</v>
      </c>
      <c r="M172" s="153" t="s">
        <v>8</v>
      </c>
      <c r="N172" s="153" t="s">
        <v>9</v>
      </c>
      <c r="O172" s="153" t="s">
        <v>10</v>
      </c>
      <c r="P172" s="153" t="s">
        <v>11</v>
      </c>
      <c r="Q172" s="154" t="s">
        <v>12</v>
      </c>
      <c r="R172" s="155" t="s">
        <v>25</v>
      </c>
      <c r="S172" s="25"/>
      <c r="T172" s="25"/>
      <c r="U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ht="28.15" customHeight="1" x14ac:dyDescent="0.25">
      <c r="A173" s="149"/>
      <c r="B173" s="149"/>
      <c r="C173" s="149"/>
      <c r="D173" s="156" t="s">
        <v>35</v>
      </c>
      <c r="E173" s="157">
        <v>123</v>
      </c>
      <c r="F173" s="157">
        <v>120</v>
      </c>
      <c r="G173" s="157">
        <v>209</v>
      </c>
      <c r="H173" s="157">
        <v>136</v>
      </c>
      <c r="I173" s="157">
        <v>138</v>
      </c>
      <c r="J173" s="157">
        <v>136</v>
      </c>
      <c r="K173" s="157">
        <v>135</v>
      </c>
      <c r="L173" s="157">
        <v>165</v>
      </c>
      <c r="M173" s="157">
        <v>177</v>
      </c>
      <c r="N173" s="157">
        <v>226</v>
      </c>
      <c r="O173" s="157">
        <v>161</v>
      </c>
      <c r="P173" s="157"/>
      <c r="Q173" s="158">
        <f>SUM(E173:P173)</f>
        <v>1726</v>
      </c>
      <c r="R173" s="159">
        <f>+Q173/$B$47</f>
        <v>0.89989572471324297</v>
      </c>
      <c r="S173" s="160"/>
      <c r="T173" s="160"/>
      <c r="U173" s="160"/>
      <c r="V173" s="160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ht="28.15" customHeight="1" x14ac:dyDescent="0.25">
      <c r="A174" s="149"/>
      <c r="B174" s="149"/>
      <c r="C174" s="149"/>
      <c r="D174" s="156" t="s">
        <v>139</v>
      </c>
      <c r="E174" s="157">
        <v>113</v>
      </c>
      <c r="F174" s="157">
        <v>100</v>
      </c>
      <c r="G174" s="157">
        <v>195</v>
      </c>
      <c r="H174" s="157">
        <v>135</v>
      </c>
      <c r="I174" s="157">
        <v>131</v>
      </c>
      <c r="J174" s="157">
        <v>126</v>
      </c>
      <c r="K174" s="157">
        <v>113</v>
      </c>
      <c r="L174" s="157">
        <v>144</v>
      </c>
      <c r="M174" s="157">
        <v>161</v>
      </c>
      <c r="N174" s="157">
        <v>196</v>
      </c>
      <c r="O174" s="157">
        <v>133</v>
      </c>
      <c r="P174" s="157"/>
      <c r="Q174" s="158">
        <f>SUM(E174:P174)</f>
        <v>1547</v>
      </c>
      <c r="R174" s="159">
        <f>+Q174/$B$47</f>
        <v>0.80656934306569339</v>
      </c>
      <c r="S174" s="161"/>
      <c r="T174" s="161"/>
      <c r="U174" s="161"/>
      <c r="V174" s="161"/>
    </row>
    <row r="175" spans="1:38" ht="19.5" x14ac:dyDescent="0.25">
      <c r="A175" s="149"/>
      <c r="B175" s="149"/>
      <c r="C175" s="149"/>
      <c r="D175" s="125"/>
      <c r="E175" s="125"/>
      <c r="F175" s="125"/>
      <c r="G175" s="125"/>
      <c r="H175" s="125"/>
      <c r="I175" s="125"/>
      <c r="J175" s="14"/>
      <c r="K175" s="14"/>
      <c r="L175" s="16"/>
      <c r="M175" s="125"/>
      <c r="N175" s="125"/>
      <c r="O175" s="125"/>
      <c r="P175" s="125"/>
      <c r="Q175" s="125"/>
      <c r="R175" s="125"/>
      <c r="S175" s="162"/>
      <c r="T175" s="162"/>
      <c r="U175" s="162"/>
      <c r="V175" s="162"/>
    </row>
    <row r="176" spans="1:38" ht="19.5" x14ac:dyDescent="0.25">
      <c r="A176" s="125"/>
      <c r="B176" s="125"/>
      <c r="C176" s="125"/>
      <c r="D176" s="125"/>
      <c r="E176" s="125"/>
      <c r="F176" s="125"/>
      <c r="G176" s="125"/>
      <c r="H176" s="125"/>
      <c r="I176" s="125"/>
      <c r="J176" s="14"/>
      <c r="K176" s="14"/>
      <c r="L176" s="16"/>
      <c r="M176" s="125"/>
      <c r="N176" s="125"/>
      <c r="O176" s="125"/>
      <c r="P176" s="125"/>
      <c r="Q176" s="125"/>
      <c r="R176" s="125"/>
      <c r="S176" s="162"/>
      <c r="T176" s="162"/>
      <c r="U176" s="162"/>
      <c r="V176" s="162"/>
    </row>
    <row r="177" spans="1:25" x14ac:dyDescent="0.25">
      <c r="A177" s="151"/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62"/>
      <c r="T177" s="162"/>
      <c r="U177" s="162"/>
      <c r="V177" s="162"/>
    </row>
    <row r="178" spans="1:25" x14ac:dyDescent="0.25">
      <c r="A178" s="151"/>
      <c r="B178" s="151"/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62"/>
      <c r="T178" s="162"/>
      <c r="U178" s="162"/>
      <c r="V178" s="162"/>
    </row>
    <row r="179" spans="1:25" x14ac:dyDescent="0.25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62"/>
      <c r="T179" s="162"/>
      <c r="U179" s="162"/>
      <c r="V179" s="162"/>
    </row>
    <row r="180" spans="1:25" x14ac:dyDescent="0.25">
      <c r="A180" s="151"/>
      <c r="B180" s="151"/>
      <c r="C180" s="151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62"/>
      <c r="T180" s="162"/>
      <c r="U180" s="162"/>
      <c r="V180" s="162"/>
    </row>
    <row r="181" spans="1:25" x14ac:dyDescent="0.25">
      <c r="A181" s="151"/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62"/>
      <c r="T181" s="162"/>
      <c r="U181" s="162"/>
      <c r="V181" s="162"/>
    </row>
    <row r="182" spans="1:25" x14ac:dyDescent="0.25">
      <c r="A182" s="151"/>
      <c r="B182" s="151"/>
      <c r="C182" s="151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62"/>
      <c r="T182" s="162"/>
      <c r="U182" s="162"/>
      <c r="V182" s="162"/>
    </row>
    <row r="183" spans="1:25" x14ac:dyDescent="0.25">
      <c r="A183" s="151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63"/>
      <c r="T183" s="163"/>
      <c r="U183" s="163"/>
      <c r="V183" s="163"/>
    </row>
    <row r="184" spans="1:25" x14ac:dyDescent="0.25">
      <c r="A184" s="151"/>
      <c r="B184" s="151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64"/>
      <c r="T184" s="164"/>
      <c r="U184" s="164"/>
      <c r="V184" s="164"/>
    </row>
    <row r="185" spans="1:25" ht="19.5" x14ac:dyDescent="0.25">
      <c r="A185" s="125"/>
      <c r="B185" s="125"/>
      <c r="C185" s="125"/>
      <c r="D185" s="125"/>
      <c r="E185" s="125"/>
      <c r="F185" s="125"/>
      <c r="G185" s="125"/>
      <c r="H185" s="125"/>
      <c r="I185" s="125"/>
      <c r="J185" s="25"/>
      <c r="K185" s="25"/>
      <c r="L185" s="25"/>
      <c r="M185" s="125"/>
      <c r="N185" s="125"/>
      <c r="O185" s="125"/>
      <c r="P185" s="125"/>
      <c r="Q185" s="125"/>
      <c r="R185" s="125"/>
      <c r="S185" s="25"/>
      <c r="T185" s="25"/>
      <c r="U185" s="14"/>
    </row>
    <row r="186" spans="1:25" ht="19.5" x14ac:dyDescent="0.25">
      <c r="A186" s="125"/>
      <c r="B186" s="125"/>
      <c r="C186" s="125"/>
      <c r="D186" s="125"/>
      <c r="E186" s="125"/>
      <c r="F186" s="125"/>
      <c r="G186" s="125"/>
      <c r="H186" s="125"/>
      <c r="I186" s="125"/>
      <c r="J186" s="165"/>
      <c r="K186" s="165"/>
      <c r="L186" s="165"/>
      <c r="M186" s="125"/>
      <c r="N186" s="125"/>
      <c r="O186" s="125"/>
      <c r="P186" s="125"/>
      <c r="Q186" s="125"/>
      <c r="R186" s="125"/>
      <c r="S186" s="151"/>
      <c r="T186" s="151"/>
      <c r="U186" s="151"/>
      <c r="V186" s="151"/>
    </row>
    <row r="187" spans="1:25" ht="15" customHeight="1" x14ac:dyDescent="0.25">
      <c r="A187" s="125"/>
      <c r="B187" s="125"/>
      <c r="C187" s="125"/>
      <c r="D187" s="125"/>
      <c r="E187" s="125"/>
      <c r="F187" s="125"/>
      <c r="G187" s="125"/>
      <c r="H187" s="125"/>
      <c r="I187" s="125"/>
      <c r="J187" s="166"/>
      <c r="K187" s="166"/>
      <c r="L187" s="167"/>
      <c r="M187" s="125"/>
      <c r="N187" s="125"/>
      <c r="O187" s="125"/>
      <c r="P187" s="125"/>
      <c r="Q187" s="125"/>
      <c r="R187" s="125"/>
      <c r="S187" s="25"/>
      <c r="T187" s="25"/>
      <c r="U187" s="14"/>
    </row>
    <row r="188" spans="1:25" ht="15.75" customHeight="1" x14ac:dyDescent="0.25">
      <c r="A188" s="125"/>
      <c r="B188" s="125"/>
      <c r="C188" s="125"/>
      <c r="D188" s="125"/>
      <c r="E188" s="125"/>
      <c r="F188" s="125"/>
      <c r="G188" s="125"/>
      <c r="H188" s="125"/>
      <c r="I188" s="125"/>
      <c r="J188" s="14"/>
      <c r="K188" s="14"/>
      <c r="L188" s="167"/>
      <c r="M188" s="125"/>
      <c r="N188" s="125"/>
      <c r="O188" s="125"/>
      <c r="P188" s="125"/>
      <c r="Q188" s="125"/>
      <c r="R188" s="125"/>
      <c r="S188" s="25"/>
      <c r="T188" s="25"/>
      <c r="U188" s="14"/>
    </row>
    <row r="189" spans="1:25" ht="15" customHeight="1" x14ac:dyDescent="0.25">
      <c r="A189" s="125"/>
      <c r="B189" s="125"/>
      <c r="C189" s="125"/>
      <c r="D189" s="125"/>
      <c r="E189" s="125"/>
      <c r="F189" s="125"/>
      <c r="G189" s="125"/>
      <c r="H189" s="125"/>
      <c r="I189" s="125"/>
      <c r="J189" s="14"/>
      <c r="K189" s="14"/>
      <c r="L189" s="168"/>
      <c r="M189" s="125"/>
      <c r="N189" s="125"/>
      <c r="O189" s="125"/>
      <c r="P189" s="125"/>
      <c r="Q189" s="125"/>
      <c r="R189" s="125"/>
      <c r="S189" s="25"/>
      <c r="T189" s="25"/>
      <c r="U189" s="14"/>
    </row>
    <row r="190" spans="1:25" ht="15" customHeight="1" x14ac:dyDescent="0.25">
      <c r="A190" s="25"/>
      <c r="B190" s="25"/>
      <c r="C190" s="25"/>
      <c r="D190" s="25"/>
      <c r="E190" s="25"/>
      <c r="F190" s="25"/>
      <c r="G190" s="25"/>
      <c r="H190" s="167"/>
      <c r="I190" s="14"/>
      <c r="J190" s="14"/>
      <c r="K190" s="14"/>
      <c r="L190" s="169"/>
      <c r="M190" s="125"/>
      <c r="N190" s="125"/>
      <c r="O190" s="125"/>
      <c r="P190" s="125"/>
      <c r="Q190" s="125"/>
      <c r="R190" s="125"/>
      <c r="S190" s="14"/>
      <c r="T190" s="14"/>
      <c r="U190" s="14"/>
    </row>
    <row r="191" spans="1:25" s="14" customFormat="1" ht="15" customHeight="1" x14ac:dyDescent="0.25">
      <c r="A191" s="25"/>
      <c r="B191" s="25"/>
      <c r="C191" s="25"/>
      <c r="D191" s="25"/>
      <c r="E191" s="25"/>
      <c r="F191" s="25"/>
      <c r="G191" s="25"/>
      <c r="H191" s="240"/>
      <c r="L191" s="25"/>
      <c r="M191" s="125"/>
      <c r="N191" s="125"/>
      <c r="O191" s="125"/>
      <c r="P191" s="125"/>
      <c r="Q191" s="125"/>
      <c r="R191" s="125"/>
      <c r="W191"/>
      <c r="X191"/>
      <c r="Y191"/>
    </row>
    <row r="192" spans="1:25" s="14" customFormat="1" ht="19.5" x14ac:dyDescent="0.25">
      <c r="A192" s="25"/>
      <c r="B192" s="25"/>
      <c r="C192" s="25"/>
      <c r="D192" s="25"/>
      <c r="E192" s="25"/>
      <c r="F192" s="25"/>
      <c r="G192" s="25"/>
      <c r="H192" s="240"/>
      <c r="L192" s="25"/>
      <c r="M192" s="125"/>
      <c r="N192" s="125"/>
      <c r="O192" s="125"/>
      <c r="P192" s="125"/>
      <c r="Q192" s="125"/>
      <c r="R192" s="125"/>
      <c r="W192"/>
      <c r="X192"/>
      <c r="Y192"/>
    </row>
    <row r="193" spans="1:25" s="14" customFormat="1" ht="19.5" x14ac:dyDescent="0.25">
      <c r="A193" s="25"/>
      <c r="B193" s="25"/>
      <c r="C193" s="25"/>
      <c r="D193" s="25"/>
      <c r="E193" s="25"/>
      <c r="F193" s="25"/>
      <c r="G193" s="25"/>
      <c r="H193" s="170"/>
      <c r="L193" s="25"/>
      <c r="M193" s="125"/>
      <c r="N193" s="125"/>
      <c r="O193" s="125"/>
      <c r="P193" s="125"/>
      <c r="Q193" s="125"/>
      <c r="R193" s="125"/>
      <c r="W193"/>
      <c r="X193"/>
      <c r="Y193"/>
    </row>
    <row r="194" spans="1:25" s="14" customFormat="1" ht="19.5" x14ac:dyDescent="0.25">
      <c r="A194" s="25"/>
      <c r="B194" s="25"/>
      <c r="C194" s="25"/>
      <c r="D194" s="25"/>
      <c r="E194" s="25"/>
      <c r="F194" s="25"/>
      <c r="G194" s="25"/>
      <c r="H194" s="170"/>
      <c r="L194" s="25"/>
      <c r="M194" s="125"/>
      <c r="N194" s="125"/>
      <c r="O194" s="125"/>
      <c r="P194" s="125"/>
      <c r="Q194" s="125"/>
      <c r="R194" s="125"/>
      <c r="W194"/>
      <c r="X194"/>
      <c r="Y194"/>
    </row>
    <row r="195" spans="1:25" s="14" customFormat="1" ht="19.5" x14ac:dyDescent="0.25">
      <c r="A195" s="25"/>
      <c r="B195" s="25"/>
      <c r="C195" s="25"/>
      <c r="D195" s="25"/>
      <c r="E195" s="25"/>
      <c r="F195" s="25"/>
      <c r="G195" s="25"/>
      <c r="H195" s="170"/>
      <c r="L195" s="25"/>
      <c r="M195" s="125"/>
      <c r="N195" s="125"/>
      <c r="O195" s="125"/>
      <c r="P195" s="125"/>
      <c r="Q195" s="125"/>
      <c r="R195" s="125"/>
      <c r="W195"/>
      <c r="X195"/>
      <c r="Y195"/>
    </row>
    <row r="196" spans="1:25" s="14" customFormat="1" ht="19.5" x14ac:dyDescent="0.25">
      <c r="A196" s="25"/>
      <c r="B196" s="25"/>
      <c r="C196" s="25"/>
      <c r="D196" s="25"/>
      <c r="E196" s="25"/>
      <c r="F196" s="25"/>
      <c r="G196" s="25"/>
      <c r="H196" s="170"/>
      <c r="L196" s="25"/>
      <c r="M196" s="125"/>
      <c r="N196" s="125"/>
      <c r="O196" s="125"/>
      <c r="P196" s="125"/>
      <c r="Q196" s="125"/>
      <c r="R196" s="125"/>
      <c r="W196"/>
      <c r="X196"/>
      <c r="Y196"/>
    </row>
    <row r="197" spans="1:25" s="14" customFormat="1" ht="19.5" x14ac:dyDescent="0.25">
      <c r="A197" s="25"/>
      <c r="B197" s="25"/>
      <c r="C197" s="25"/>
      <c r="D197" s="25"/>
      <c r="E197" s="25"/>
      <c r="F197" s="25"/>
      <c r="G197" s="25"/>
      <c r="H197" s="170"/>
      <c r="L197" s="25"/>
      <c r="M197" s="125"/>
      <c r="N197" s="125"/>
      <c r="O197" s="125"/>
      <c r="P197" s="125"/>
      <c r="Q197" s="125"/>
      <c r="R197" s="125"/>
      <c r="W197"/>
      <c r="X197"/>
      <c r="Y197"/>
    </row>
    <row r="198" spans="1:25" s="14" customFormat="1" ht="19.5" x14ac:dyDescent="0.25">
      <c r="A198" s="25"/>
      <c r="B198" s="25"/>
      <c r="C198" s="25"/>
      <c r="D198" s="25"/>
      <c r="E198" s="25"/>
      <c r="F198" s="25"/>
      <c r="G198" s="25"/>
      <c r="H198" s="170"/>
      <c r="L198" s="25"/>
      <c r="M198" s="125"/>
      <c r="N198" s="125"/>
      <c r="O198" s="125"/>
      <c r="P198" s="125"/>
      <c r="Q198" s="125"/>
      <c r="R198" s="125"/>
      <c r="W198"/>
      <c r="X198"/>
      <c r="Y198"/>
    </row>
    <row r="199" spans="1:25" s="14" customFormat="1" ht="19.5" x14ac:dyDescent="0.25">
      <c r="A199" s="25"/>
      <c r="B199" s="25"/>
      <c r="C199" s="25"/>
      <c r="D199" s="25"/>
      <c r="E199" s="25"/>
      <c r="F199" s="25"/>
      <c r="G199" s="25"/>
      <c r="H199" s="170"/>
      <c r="L199" s="25"/>
      <c r="M199" s="125"/>
      <c r="N199" s="125"/>
      <c r="O199" s="125"/>
      <c r="P199" s="125"/>
      <c r="Q199" s="125"/>
      <c r="R199" s="125"/>
      <c r="W199"/>
      <c r="X199"/>
      <c r="Y199"/>
    </row>
    <row r="200" spans="1:25" s="14" customFormat="1" ht="19.5" x14ac:dyDescent="0.25">
      <c r="A200" s="25"/>
      <c r="B200" s="25"/>
      <c r="C200" s="25"/>
      <c r="D200" s="25"/>
      <c r="E200" s="25"/>
      <c r="F200" s="25"/>
      <c r="G200" s="25"/>
      <c r="H200" s="170"/>
      <c r="L200" s="25"/>
      <c r="M200" s="125"/>
      <c r="N200" s="125"/>
      <c r="O200" s="125"/>
      <c r="P200" s="125"/>
      <c r="Q200" s="125"/>
      <c r="R200" s="125"/>
      <c r="W200"/>
      <c r="X200"/>
      <c r="Y200"/>
    </row>
    <row r="201" spans="1:25" s="14" customFormat="1" ht="19.5" x14ac:dyDescent="0.25">
      <c r="A201" s="25"/>
      <c r="B201" s="25"/>
      <c r="C201" s="25"/>
      <c r="D201" s="25"/>
      <c r="E201" s="25"/>
      <c r="F201" s="25"/>
      <c r="G201" s="25"/>
      <c r="H201" s="170"/>
      <c r="L201" s="25"/>
      <c r="M201" s="125"/>
      <c r="N201" s="125"/>
      <c r="O201" s="125"/>
      <c r="P201" s="125"/>
      <c r="Q201" s="125"/>
      <c r="R201" s="125"/>
      <c r="W201"/>
      <c r="X201"/>
      <c r="Y201"/>
    </row>
    <row r="202" spans="1:25" s="14" customFormat="1" ht="19.5" x14ac:dyDescent="0.25">
      <c r="A202" s="25"/>
      <c r="B202" s="25"/>
      <c r="C202" s="25"/>
      <c r="D202" s="25"/>
      <c r="E202" s="25"/>
      <c r="F202" s="25"/>
      <c r="G202" s="25"/>
      <c r="H202" s="170"/>
      <c r="L202" s="25"/>
      <c r="M202" s="125"/>
      <c r="N202" s="125"/>
      <c r="O202" s="125"/>
      <c r="P202" s="125"/>
      <c r="Q202" s="125"/>
      <c r="R202" s="125"/>
      <c r="W202"/>
      <c r="X202"/>
      <c r="Y202"/>
    </row>
    <row r="203" spans="1:25" s="14" customFormat="1" ht="19.5" x14ac:dyDescent="0.25">
      <c r="A203" s="25"/>
      <c r="B203" s="25"/>
      <c r="C203" s="25"/>
      <c r="D203" s="25"/>
      <c r="E203" s="25"/>
      <c r="F203" s="25"/>
      <c r="G203" s="25"/>
      <c r="H203" s="170"/>
      <c r="L203" s="25"/>
      <c r="M203" s="125"/>
      <c r="N203" s="125"/>
      <c r="O203" s="125"/>
      <c r="P203" s="125"/>
      <c r="Q203" s="125"/>
      <c r="R203" s="125"/>
      <c r="W203"/>
      <c r="X203"/>
      <c r="Y203"/>
    </row>
    <row r="204" spans="1:25" s="14" customFormat="1" ht="19.5" x14ac:dyDescent="0.25">
      <c r="A204" s="25"/>
      <c r="B204" s="25"/>
      <c r="C204" s="25"/>
      <c r="D204" s="25"/>
      <c r="E204" s="25"/>
      <c r="F204" s="25"/>
      <c r="G204" s="25"/>
      <c r="H204" s="170"/>
      <c r="L204" s="25"/>
      <c r="M204" s="125"/>
      <c r="N204" s="125"/>
      <c r="O204" s="125"/>
      <c r="P204" s="125"/>
      <c r="Q204" s="125"/>
      <c r="R204" s="125"/>
      <c r="W204"/>
      <c r="X204"/>
      <c r="Y204"/>
    </row>
    <row r="205" spans="1:25" s="14" customFormat="1" ht="19.5" x14ac:dyDescent="0.25">
      <c r="A205" s="25"/>
      <c r="B205" s="25"/>
      <c r="C205" s="25"/>
      <c r="D205" s="25"/>
      <c r="E205" s="25"/>
      <c r="F205" s="25"/>
      <c r="G205" s="25"/>
      <c r="H205" s="171"/>
      <c r="L205" s="25"/>
      <c r="M205" s="125"/>
      <c r="N205" s="125"/>
      <c r="O205" s="125"/>
      <c r="P205" s="125"/>
      <c r="Q205" s="125"/>
      <c r="R205" s="125"/>
      <c r="W205"/>
      <c r="X205"/>
      <c r="Y205"/>
    </row>
    <row r="206" spans="1:25" s="14" customFormat="1" ht="19.5" x14ac:dyDescent="0.25">
      <c r="A206" s="25"/>
      <c r="B206" s="25"/>
      <c r="C206" s="25"/>
      <c r="D206" s="25"/>
      <c r="E206" s="25"/>
      <c r="F206" s="25"/>
      <c r="G206" s="25"/>
      <c r="H206" s="172"/>
      <c r="L206" s="25"/>
      <c r="M206" s="125"/>
      <c r="N206" s="125"/>
      <c r="O206" s="125"/>
      <c r="P206" s="125"/>
      <c r="Q206" s="125"/>
      <c r="R206" s="125"/>
      <c r="W206"/>
      <c r="X206"/>
      <c r="Y206"/>
    </row>
    <row r="207" spans="1:25" s="14" customFormat="1" x14ac:dyDescent="0.25">
      <c r="A207" s="25"/>
      <c r="B207" s="25"/>
      <c r="C207" s="25"/>
      <c r="D207" s="25"/>
      <c r="E207" s="25"/>
      <c r="F207" s="25"/>
      <c r="G207" s="25"/>
      <c r="W207"/>
      <c r="X207"/>
      <c r="Y207"/>
    </row>
    <row r="208" spans="1:25" s="14" customFormat="1" x14ac:dyDescent="0.25">
      <c r="A208" s="25"/>
      <c r="B208" s="25"/>
      <c r="C208" s="25"/>
      <c r="D208" s="25"/>
      <c r="E208" s="25"/>
      <c r="F208" s="25"/>
      <c r="G208" s="25"/>
      <c r="U208"/>
      <c r="W208"/>
      <c r="X208"/>
      <c r="Y208"/>
    </row>
    <row r="209" spans="1:25" s="14" customFormat="1" x14ac:dyDescent="0.25">
      <c r="A209" s="25"/>
      <c r="B209" s="25"/>
      <c r="C209" s="25"/>
      <c r="D209" s="25"/>
      <c r="E209" s="25"/>
      <c r="F209" s="25"/>
      <c r="G209" s="25"/>
      <c r="U209"/>
      <c r="W209"/>
      <c r="X209"/>
      <c r="Y209"/>
    </row>
    <row r="210" spans="1:25" s="14" customFormat="1" x14ac:dyDescent="0.25">
      <c r="A210" s="25"/>
      <c r="B210" s="25"/>
      <c r="C210" s="25"/>
      <c r="D210" s="25"/>
      <c r="E210" s="25"/>
      <c r="F210" s="25"/>
      <c r="G210" s="25"/>
      <c r="U210"/>
      <c r="W210"/>
      <c r="X210"/>
      <c r="Y210"/>
    </row>
    <row r="211" spans="1:25" s="14" customFormat="1" x14ac:dyDescent="0.25">
      <c r="A211" s="25"/>
      <c r="B211" s="25"/>
      <c r="C211" s="25"/>
      <c r="D211" s="25"/>
      <c r="E211" s="25"/>
      <c r="F211" s="25"/>
      <c r="G211" s="25"/>
      <c r="U211"/>
      <c r="W211"/>
      <c r="X211"/>
      <c r="Y211"/>
    </row>
    <row r="212" spans="1:25" s="14" customFormat="1" x14ac:dyDescent="0.25">
      <c r="A212" s="25"/>
      <c r="B212" s="25"/>
      <c r="C212" s="25"/>
      <c r="D212" s="25"/>
      <c r="E212" s="25"/>
      <c r="F212" s="25"/>
      <c r="G212" s="25"/>
      <c r="U212"/>
      <c r="W212"/>
      <c r="X212"/>
      <c r="Y212"/>
    </row>
    <row r="213" spans="1:25" s="14" customFormat="1" x14ac:dyDescent="0.25">
      <c r="A213" s="25"/>
      <c r="B213" s="25"/>
      <c r="C213" s="25"/>
      <c r="D213" s="25"/>
      <c r="E213" s="25"/>
      <c r="F213" s="25"/>
      <c r="G213" s="25"/>
      <c r="U213"/>
      <c r="W213"/>
      <c r="X213"/>
      <c r="Y213"/>
    </row>
    <row r="214" spans="1:25" s="14" customFormat="1" x14ac:dyDescent="0.25">
      <c r="A214" s="25"/>
      <c r="B214" s="25"/>
      <c r="C214" s="25"/>
      <c r="D214" s="25"/>
      <c r="E214" s="25"/>
      <c r="F214" s="25"/>
      <c r="G214" s="25"/>
      <c r="U214"/>
      <c r="W214"/>
      <c r="X214"/>
      <c r="Y214"/>
    </row>
    <row r="215" spans="1:25" s="14" customFormat="1" x14ac:dyDescent="0.25">
      <c r="A215" s="25"/>
      <c r="B215" s="25"/>
      <c r="C215" s="25"/>
      <c r="D215" s="25"/>
      <c r="E215" s="25"/>
      <c r="F215" s="25"/>
      <c r="G215" s="25"/>
      <c r="U215"/>
      <c r="W215"/>
      <c r="X215"/>
      <c r="Y215"/>
    </row>
    <row r="216" spans="1:25" s="14" customFormat="1" x14ac:dyDescent="0.25">
      <c r="A216" s="25"/>
      <c r="B216" s="25"/>
      <c r="C216" s="25"/>
      <c r="D216" s="25"/>
      <c r="E216" s="25"/>
      <c r="F216" s="25"/>
      <c r="G216" s="25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view="pageBreakPreview" zoomScale="73" zoomScaleNormal="80" zoomScaleSheetLayoutView="73" workbookViewId="0">
      <selection activeCell="A25" sqref="A25:V25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6" customFormat="1" ht="26.25" customHeight="1" x14ac:dyDescent="0.35">
      <c r="A5" s="3" t="s">
        <v>17</v>
      </c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48" ht="7.5" customHeight="1" x14ac:dyDescent="0.3"/>
    <row r="7" spans="1:48" ht="7.5" customHeight="1" x14ac:dyDescent="0.3">
      <c r="A7" s="337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</row>
    <row r="8" spans="1:48" ht="27.75" customHeight="1" x14ac:dyDescent="0.3">
      <c r="A8" s="339" t="s">
        <v>140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</row>
    <row r="9" spans="1:48" ht="23.25" customHeight="1" x14ac:dyDescent="0.3">
      <c r="A9" s="341" t="s">
        <v>40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</row>
    <row r="10" spans="1:48" ht="7.5" customHeight="1" x14ac:dyDescent="0.3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5"/>
      <c r="O10" s="175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</row>
    <row r="11" spans="1:48" ht="20.25" customHeight="1" x14ac:dyDescent="0.3"/>
    <row r="12" spans="1:48" ht="23.25" customHeight="1" thickBot="1" x14ac:dyDescent="0.35">
      <c r="A12" s="322" t="s">
        <v>141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176"/>
      <c r="S12" s="176"/>
      <c r="T12" s="2"/>
      <c r="U12" s="343" t="s">
        <v>142</v>
      </c>
      <c r="V12" s="343"/>
      <c r="W12" s="343"/>
      <c r="X12" s="343"/>
      <c r="Y12" s="343"/>
      <c r="Z12" s="343"/>
      <c r="AA12" s="343"/>
    </row>
    <row r="13" spans="1:48" ht="12.75" customHeight="1" x14ac:dyDescent="0.3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2"/>
      <c r="S13" s="2"/>
      <c r="T13" s="2"/>
      <c r="U13" s="177"/>
    </row>
    <row r="14" spans="1:48" ht="22.5" customHeight="1" x14ac:dyDescent="0.3">
      <c r="A14" s="335" t="s">
        <v>13</v>
      </c>
      <c r="B14" s="345" t="s">
        <v>143</v>
      </c>
      <c r="C14" s="346"/>
      <c r="D14" s="329" t="s">
        <v>0</v>
      </c>
      <c r="E14" s="329" t="s">
        <v>1</v>
      </c>
      <c r="F14" s="329" t="s">
        <v>2</v>
      </c>
      <c r="G14" s="329" t="s">
        <v>3</v>
      </c>
      <c r="H14" s="329" t="s">
        <v>4</v>
      </c>
      <c r="I14" s="329" t="s">
        <v>5</v>
      </c>
      <c r="J14" s="329" t="s">
        <v>6</v>
      </c>
      <c r="K14" s="329" t="s">
        <v>7</v>
      </c>
      <c r="L14" s="329" t="s">
        <v>20</v>
      </c>
      <c r="M14" s="329" t="s">
        <v>9</v>
      </c>
      <c r="N14" s="329" t="s">
        <v>10</v>
      </c>
      <c r="O14" s="330" t="s">
        <v>11</v>
      </c>
      <c r="P14" s="331" t="s">
        <v>12</v>
      </c>
      <c r="Q14" s="333" t="s">
        <v>14</v>
      </c>
      <c r="S14" s="178"/>
      <c r="T14" s="178"/>
      <c r="U14" s="335" t="s">
        <v>34</v>
      </c>
      <c r="V14" s="329"/>
      <c r="W14" s="329"/>
      <c r="X14" s="329" t="s">
        <v>144</v>
      </c>
      <c r="Y14" s="329"/>
      <c r="Z14" s="329" t="s">
        <v>14</v>
      </c>
      <c r="AA14" s="349"/>
      <c r="AB14" s="178"/>
    </row>
    <row r="15" spans="1:48" ht="23.25" customHeight="1" x14ac:dyDescent="0.3">
      <c r="A15" s="344"/>
      <c r="B15" s="347"/>
      <c r="C15" s="348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/>
      <c r="P15" s="332"/>
      <c r="Q15" s="334"/>
      <c r="S15" s="178"/>
      <c r="T15" s="178"/>
      <c r="U15" s="336"/>
      <c r="V15" s="235"/>
      <c r="W15" s="235"/>
      <c r="X15" s="235"/>
      <c r="Y15" s="235"/>
      <c r="Z15" s="235"/>
      <c r="AA15" s="350"/>
      <c r="AB15" s="178"/>
    </row>
    <row r="16" spans="1:48" ht="23.25" customHeight="1" x14ac:dyDescent="0.3">
      <c r="A16" s="179">
        <v>1</v>
      </c>
      <c r="B16" s="317" t="s">
        <v>145</v>
      </c>
      <c r="C16" s="318"/>
      <c r="D16" s="180">
        <v>264</v>
      </c>
      <c r="E16" s="180">
        <v>231</v>
      </c>
      <c r="F16" s="180">
        <v>562</v>
      </c>
      <c r="G16" s="180">
        <v>698</v>
      </c>
      <c r="H16" s="180">
        <v>324</v>
      </c>
      <c r="I16" s="180">
        <v>305</v>
      </c>
      <c r="J16" s="180">
        <v>310</v>
      </c>
      <c r="K16" s="180">
        <v>226</v>
      </c>
      <c r="L16" s="180">
        <v>316</v>
      </c>
      <c r="M16" s="180">
        <v>425</v>
      </c>
      <c r="N16" s="180">
        <v>434</v>
      </c>
      <c r="O16" s="181"/>
      <c r="P16" s="182">
        <f t="shared" ref="P16:P47" si="0">SUM(D16:O16)</f>
        <v>4095</v>
      </c>
      <c r="Q16" s="183">
        <f t="shared" ref="Q16:Q67" si="1">+P16/$P$68</f>
        <v>3.7213064102797115E-2</v>
      </c>
      <c r="S16" s="184"/>
      <c r="T16" s="185"/>
      <c r="U16" s="186" t="s">
        <v>27</v>
      </c>
      <c r="V16" s="187"/>
      <c r="W16" s="188" t="s">
        <v>146</v>
      </c>
      <c r="X16" s="189">
        <v>1973</v>
      </c>
      <c r="Y16" s="190"/>
      <c r="Z16" s="327">
        <f t="shared" ref="Z16:Z23" si="2">+X16/$X$24</f>
        <v>1.792951782046855E-2</v>
      </c>
      <c r="AA16" s="328"/>
      <c r="AB16" s="191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7" ht="23.25" customHeight="1" x14ac:dyDescent="0.3">
      <c r="A17" s="179">
        <v>2</v>
      </c>
      <c r="B17" s="317" t="s">
        <v>147</v>
      </c>
      <c r="C17" s="318"/>
      <c r="D17" s="180">
        <v>109</v>
      </c>
      <c r="E17" s="180">
        <v>84</v>
      </c>
      <c r="F17" s="180">
        <v>322</v>
      </c>
      <c r="G17" s="180">
        <v>241</v>
      </c>
      <c r="H17" s="180">
        <v>199</v>
      </c>
      <c r="I17" s="180">
        <v>927</v>
      </c>
      <c r="J17" s="180">
        <v>728</v>
      </c>
      <c r="K17" s="180">
        <v>317</v>
      </c>
      <c r="L17" s="180">
        <v>389</v>
      </c>
      <c r="M17" s="180">
        <v>417</v>
      </c>
      <c r="N17" s="180">
        <v>623</v>
      </c>
      <c r="O17" s="181"/>
      <c r="P17" s="182">
        <f t="shared" si="0"/>
        <v>4356</v>
      </c>
      <c r="Q17" s="183">
        <f t="shared" si="1"/>
        <v>3.9584885770887479E-2</v>
      </c>
      <c r="S17" s="184"/>
      <c r="T17" s="185"/>
      <c r="U17" s="186" t="s">
        <v>28</v>
      </c>
      <c r="V17" s="187"/>
      <c r="W17" s="188" t="s">
        <v>148</v>
      </c>
      <c r="X17" s="192">
        <v>13916</v>
      </c>
      <c r="Y17" s="193"/>
      <c r="Z17" s="325">
        <f t="shared" si="2"/>
        <v>0.12646080587412079</v>
      </c>
      <c r="AA17" s="326"/>
      <c r="AB17" s="191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23.25" customHeight="1" x14ac:dyDescent="0.3">
      <c r="A18" s="179">
        <v>3</v>
      </c>
      <c r="B18" s="317" t="s">
        <v>149</v>
      </c>
      <c r="C18" s="318"/>
      <c r="D18" s="180">
        <v>35</v>
      </c>
      <c r="E18" s="180">
        <v>76</v>
      </c>
      <c r="F18" s="180">
        <v>94</v>
      </c>
      <c r="G18" s="180">
        <v>140</v>
      </c>
      <c r="H18" s="180">
        <v>210</v>
      </c>
      <c r="I18" s="180">
        <v>187</v>
      </c>
      <c r="J18" s="180">
        <v>55</v>
      </c>
      <c r="K18" s="180">
        <v>94</v>
      </c>
      <c r="L18" s="180">
        <v>346</v>
      </c>
      <c r="M18" s="180">
        <v>387</v>
      </c>
      <c r="N18" s="180">
        <v>264</v>
      </c>
      <c r="O18" s="181"/>
      <c r="P18" s="182">
        <f t="shared" si="0"/>
        <v>1888</v>
      </c>
      <c r="Q18" s="183">
        <f t="shared" si="1"/>
        <v>1.7157085476454444E-2</v>
      </c>
      <c r="S18" s="184"/>
      <c r="T18" s="185"/>
      <c r="U18" s="186" t="s">
        <v>29</v>
      </c>
      <c r="V18" s="187"/>
      <c r="W18" s="188" t="s">
        <v>150</v>
      </c>
      <c r="X18" s="192">
        <v>10921</v>
      </c>
      <c r="Y18" s="193"/>
      <c r="Z18" s="325">
        <f t="shared" si="2"/>
        <v>9.924392504680031E-2</v>
      </c>
      <c r="AA18" s="326"/>
      <c r="AB18" s="191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</row>
    <row r="19" spans="1:47" ht="23.25" customHeight="1" x14ac:dyDescent="0.3">
      <c r="A19" s="179">
        <v>4</v>
      </c>
      <c r="B19" s="317" t="s">
        <v>151</v>
      </c>
      <c r="C19" s="318"/>
      <c r="D19" s="180">
        <v>50</v>
      </c>
      <c r="E19" s="180">
        <v>37</v>
      </c>
      <c r="F19" s="180">
        <v>499</v>
      </c>
      <c r="G19" s="180">
        <v>390</v>
      </c>
      <c r="H19" s="180">
        <v>160</v>
      </c>
      <c r="I19" s="180">
        <v>277</v>
      </c>
      <c r="J19" s="180">
        <v>77</v>
      </c>
      <c r="K19" s="180">
        <v>145</v>
      </c>
      <c r="L19" s="180">
        <v>145</v>
      </c>
      <c r="M19" s="180">
        <v>698</v>
      </c>
      <c r="N19" s="180">
        <v>158</v>
      </c>
      <c r="O19" s="181"/>
      <c r="P19" s="182">
        <f t="shared" si="0"/>
        <v>2636</v>
      </c>
      <c r="Q19" s="183">
        <f t="shared" si="1"/>
        <v>2.3954490103778557E-2</v>
      </c>
      <c r="S19" s="184"/>
      <c r="T19" s="185"/>
      <c r="U19" s="186" t="s">
        <v>152</v>
      </c>
      <c r="V19" s="187"/>
      <c r="W19" s="188" t="s">
        <v>153</v>
      </c>
      <c r="X19" s="192">
        <v>10466</v>
      </c>
      <c r="Y19" s="193"/>
      <c r="Z19" s="325">
        <f t="shared" si="2"/>
        <v>9.5109140146489524E-2</v>
      </c>
      <c r="AA19" s="326"/>
      <c r="AB19" s="191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</row>
    <row r="20" spans="1:47" ht="23.25" customHeight="1" x14ac:dyDescent="0.3">
      <c r="A20" s="179">
        <v>5</v>
      </c>
      <c r="B20" s="317" t="s">
        <v>154</v>
      </c>
      <c r="C20" s="318"/>
      <c r="D20" s="180">
        <v>9</v>
      </c>
      <c r="E20" s="180">
        <v>14</v>
      </c>
      <c r="F20" s="180">
        <v>522</v>
      </c>
      <c r="G20" s="180">
        <v>141</v>
      </c>
      <c r="H20" s="180">
        <v>88</v>
      </c>
      <c r="I20" s="180">
        <v>58</v>
      </c>
      <c r="J20" s="180">
        <v>326</v>
      </c>
      <c r="K20" s="180">
        <v>197</v>
      </c>
      <c r="L20" s="180">
        <v>193</v>
      </c>
      <c r="M20" s="180">
        <v>1053</v>
      </c>
      <c r="N20" s="180">
        <v>1298</v>
      </c>
      <c r="O20" s="181"/>
      <c r="P20" s="182">
        <f t="shared" si="0"/>
        <v>3899</v>
      </c>
      <c r="Q20" s="183">
        <f t="shared" si="1"/>
        <v>3.5431925991894007E-2</v>
      </c>
      <c r="S20" s="184"/>
      <c r="T20" s="185"/>
      <c r="U20" s="186" t="s">
        <v>30</v>
      </c>
      <c r="V20" s="187"/>
      <c r="W20" s="188" t="s">
        <v>155</v>
      </c>
      <c r="X20" s="192">
        <v>16270</v>
      </c>
      <c r="Y20" s="193"/>
      <c r="Z20" s="325">
        <f t="shared" si="2"/>
        <v>0.1478526380836408</v>
      </c>
      <c r="AA20" s="326"/>
      <c r="AB20" s="191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</row>
    <row r="21" spans="1:47" ht="23.25" customHeight="1" x14ac:dyDescent="0.3">
      <c r="A21" s="179">
        <v>6</v>
      </c>
      <c r="B21" s="317" t="s">
        <v>156</v>
      </c>
      <c r="C21" s="318"/>
      <c r="D21" s="180">
        <v>255</v>
      </c>
      <c r="E21" s="180">
        <v>256</v>
      </c>
      <c r="F21" s="180">
        <v>210</v>
      </c>
      <c r="G21" s="180">
        <v>572</v>
      </c>
      <c r="H21" s="180">
        <v>209</v>
      </c>
      <c r="I21" s="180">
        <v>309</v>
      </c>
      <c r="J21" s="180">
        <v>604</v>
      </c>
      <c r="K21" s="180">
        <v>421</v>
      </c>
      <c r="L21" s="180">
        <v>258</v>
      </c>
      <c r="M21" s="180">
        <v>546</v>
      </c>
      <c r="N21" s="180">
        <v>527</v>
      </c>
      <c r="O21" s="181"/>
      <c r="P21" s="182">
        <f t="shared" si="0"/>
        <v>4167</v>
      </c>
      <c r="Q21" s="183">
        <f t="shared" si="1"/>
        <v>3.7867359735373765E-2</v>
      </c>
      <c r="S21" s="184"/>
      <c r="T21" s="185"/>
      <c r="U21" s="186" t="s">
        <v>31</v>
      </c>
      <c r="V21" s="187"/>
      <c r="W21" s="188" t="s">
        <v>157</v>
      </c>
      <c r="X21" s="192">
        <v>47153</v>
      </c>
      <c r="Y21" s="193"/>
      <c r="Z21" s="325">
        <f t="shared" si="2"/>
        <v>0.42850002726231801</v>
      </c>
      <c r="AA21" s="326"/>
      <c r="AB21" s="191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ht="23.25" customHeight="1" x14ac:dyDescent="0.3">
      <c r="A22" s="179">
        <v>7</v>
      </c>
      <c r="B22" s="317" t="s">
        <v>158</v>
      </c>
      <c r="C22" s="318"/>
      <c r="D22" s="180">
        <v>82</v>
      </c>
      <c r="E22" s="180">
        <v>122</v>
      </c>
      <c r="F22" s="180">
        <v>201</v>
      </c>
      <c r="G22" s="180">
        <v>113</v>
      </c>
      <c r="H22" s="180">
        <v>237</v>
      </c>
      <c r="I22" s="180">
        <v>325</v>
      </c>
      <c r="J22" s="180">
        <v>93</v>
      </c>
      <c r="K22" s="180">
        <v>254</v>
      </c>
      <c r="L22" s="180">
        <v>167</v>
      </c>
      <c r="M22" s="180">
        <v>372</v>
      </c>
      <c r="N22" s="180">
        <v>227</v>
      </c>
      <c r="O22" s="181"/>
      <c r="P22" s="182">
        <f t="shared" si="0"/>
        <v>2193</v>
      </c>
      <c r="Q22" s="183">
        <f t="shared" si="1"/>
        <v>1.9928754475563876E-2</v>
      </c>
      <c r="S22" s="184"/>
      <c r="T22" s="185"/>
      <c r="U22" s="186" t="s">
        <v>159</v>
      </c>
      <c r="V22" s="187"/>
      <c r="W22" s="188" t="s">
        <v>160</v>
      </c>
      <c r="X22" s="192">
        <v>8339</v>
      </c>
      <c r="Y22" s="193"/>
      <c r="Z22" s="325">
        <f t="shared" si="2"/>
        <v>7.5780156667454246E-2</v>
      </c>
      <c r="AA22" s="326"/>
      <c r="AB22" s="191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ht="23.25" customHeight="1" x14ac:dyDescent="0.3">
      <c r="A23" s="179">
        <v>8</v>
      </c>
      <c r="B23" s="317" t="s">
        <v>161</v>
      </c>
      <c r="C23" s="318"/>
      <c r="D23" s="180">
        <v>33</v>
      </c>
      <c r="E23" s="180">
        <v>25</v>
      </c>
      <c r="F23" s="180">
        <v>160</v>
      </c>
      <c r="G23" s="180">
        <v>19</v>
      </c>
      <c r="H23" s="180">
        <v>303</v>
      </c>
      <c r="I23" s="180">
        <v>88</v>
      </c>
      <c r="J23" s="180">
        <v>136</v>
      </c>
      <c r="K23" s="180">
        <v>143</v>
      </c>
      <c r="L23" s="180">
        <v>121</v>
      </c>
      <c r="M23" s="180">
        <v>362</v>
      </c>
      <c r="N23" s="180">
        <v>289</v>
      </c>
      <c r="O23" s="181"/>
      <c r="P23" s="182">
        <f t="shared" si="0"/>
        <v>1679</v>
      </c>
      <c r="Q23" s="183">
        <f t="shared" si="1"/>
        <v>1.5257810654113883E-2</v>
      </c>
      <c r="S23" s="184"/>
      <c r="T23" s="185"/>
      <c r="U23" s="186" t="s">
        <v>16</v>
      </c>
      <c r="V23" s="187"/>
      <c r="W23" s="188"/>
      <c r="X23" s="192">
        <v>1004</v>
      </c>
      <c r="Y23" s="193"/>
      <c r="Z23" s="325">
        <f t="shared" si="2"/>
        <v>9.1237890987077661E-3</v>
      </c>
      <c r="AA23" s="326"/>
      <c r="AB23" s="191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ht="23.25" customHeight="1" x14ac:dyDescent="0.3">
      <c r="A24" s="179">
        <v>9</v>
      </c>
      <c r="B24" s="317" t="s">
        <v>162</v>
      </c>
      <c r="C24" s="318"/>
      <c r="D24" s="180">
        <v>47</v>
      </c>
      <c r="E24" s="180">
        <v>17</v>
      </c>
      <c r="F24" s="180">
        <v>238</v>
      </c>
      <c r="G24" s="180">
        <v>127</v>
      </c>
      <c r="H24" s="180">
        <v>192</v>
      </c>
      <c r="I24" s="180">
        <v>95</v>
      </c>
      <c r="J24" s="180">
        <v>88</v>
      </c>
      <c r="K24" s="180">
        <v>79</v>
      </c>
      <c r="L24" s="180">
        <v>38</v>
      </c>
      <c r="M24" s="180">
        <v>241</v>
      </c>
      <c r="N24" s="180">
        <v>122</v>
      </c>
      <c r="O24" s="181"/>
      <c r="P24" s="182">
        <f t="shared" si="0"/>
        <v>1284</v>
      </c>
      <c r="Q24" s="183">
        <f t="shared" si="1"/>
        <v>1.1668272114283637E-2</v>
      </c>
      <c r="S24" s="184"/>
      <c r="T24" s="185"/>
      <c r="U24" s="194" t="s">
        <v>12</v>
      </c>
      <c r="V24" s="195"/>
      <c r="W24" s="196"/>
      <c r="X24" s="197">
        <f>+SUM(X16:X23)</f>
        <v>110042</v>
      </c>
      <c r="Y24" s="197"/>
      <c r="Z24" s="323">
        <v>1</v>
      </c>
      <c r="AA24" s="324"/>
      <c r="AB24" s="191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</row>
    <row r="25" spans="1:47" ht="23.25" customHeight="1" x14ac:dyDescent="0.3">
      <c r="A25" s="179">
        <v>10</v>
      </c>
      <c r="B25" s="317" t="s">
        <v>163</v>
      </c>
      <c r="C25" s="318"/>
      <c r="D25" s="180">
        <v>100</v>
      </c>
      <c r="E25" s="180">
        <v>255</v>
      </c>
      <c r="F25" s="180">
        <v>220</v>
      </c>
      <c r="G25" s="180">
        <v>138</v>
      </c>
      <c r="H25" s="180">
        <v>529</v>
      </c>
      <c r="I25" s="180">
        <v>258</v>
      </c>
      <c r="J25" s="180">
        <v>744</v>
      </c>
      <c r="K25" s="180">
        <v>850</v>
      </c>
      <c r="L25" s="180">
        <v>151</v>
      </c>
      <c r="M25" s="180">
        <v>289</v>
      </c>
      <c r="N25" s="180">
        <v>204</v>
      </c>
      <c r="O25" s="181"/>
      <c r="P25" s="182">
        <f t="shared" si="0"/>
        <v>3738</v>
      </c>
      <c r="Q25" s="183">
        <f t="shared" si="1"/>
        <v>3.3968848257937875E-2</v>
      </c>
      <c r="S25" s="184"/>
      <c r="T25" s="185"/>
      <c r="AB25" s="191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ht="23.25" customHeight="1" x14ac:dyDescent="0.3">
      <c r="A26" s="179">
        <v>11</v>
      </c>
      <c r="B26" s="317" t="s">
        <v>164</v>
      </c>
      <c r="C26" s="318"/>
      <c r="D26" s="180">
        <v>9</v>
      </c>
      <c r="E26" s="180">
        <v>24</v>
      </c>
      <c r="F26" s="180">
        <v>263</v>
      </c>
      <c r="G26" s="180">
        <v>158</v>
      </c>
      <c r="H26" s="180">
        <v>137</v>
      </c>
      <c r="I26" s="180">
        <v>221</v>
      </c>
      <c r="J26" s="180">
        <v>109</v>
      </c>
      <c r="K26" s="180">
        <v>86</v>
      </c>
      <c r="L26" s="180">
        <v>63</v>
      </c>
      <c r="M26" s="180">
        <v>260</v>
      </c>
      <c r="N26" s="180">
        <v>332</v>
      </c>
      <c r="O26" s="181"/>
      <c r="P26" s="182">
        <f t="shared" si="0"/>
        <v>1662</v>
      </c>
      <c r="Q26" s="183">
        <f t="shared" si="1"/>
        <v>1.5103324185311063E-2</v>
      </c>
      <c r="S26" s="184"/>
      <c r="T26" s="185"/>
      <c r="AB26" s="191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</row>
    <row r="27" spans="1:47" ht="23.25" customHeight="1" x14ac:dyDescent="0.3">
      <c r="A27" s="179">
        <v>12</v>
      </c>
      <c r="B27" s="317" t="s">
        <v>165</v>
      </c>
      <c r="C27" s="318"/>
      <c r="D27" s="180">
        <v>65</v>
      </c>
      <c r="E27" s="180">
        <v>244</v>
      </c>
      <c r="F27" s="180">
        <v>227</v>
      </c>
      <c r="G27" s="180">
        <v>257</v>
      </c>
      <c r="H27" s="180">
        <v>388</v>
      </c>
      <c r="I27" s="180">
        <v>331</v>
      </c>
      <c r="J27" s="180">
        <v>501</v>
      </c>
      <c r="K27" s="180">
        <v>612</v>
      </c>
      <c r="L27" s="180">
        <v>590</v>
      </c>
      <c r="M27" s="180">
        <v>683</v>
      </c>
      <c r="N27" s="180">
        <v>1152</v>
      </c>
      <c r="O27" s="181"/>
      <c r="P27" s="182">
        <f t="shared" si="0"/>
        <v>5050</v>
      </c>
      <c r="Q27" s="183">
        <f t="shared" si="1"/>
        <v>4.5891568673779103E-2</v>
      </c>
      <c r="S27" s="184"/>
      <c r="T27" s="185"/>
      <c r="V27" s="12"/>
      <c r="W27" s="12"/>
      <c r="X27" s="12"/>
      <c r="Y27" s="12"/>
      <c r="Z27" s="12"/>
      <c r="AA27" s="12"/>
      <c r="AB27" s="191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</row>
    <row r="28" spans="1:47" ht="23.25" customHeight="1" x14ac:dyDescent="0.3">
      <c r="A28" s="179">
        <v>13</v>
      </c>
      <c r="B28" s="317" t="s">
        <v>166</v>
      </c>
      <c r="C28" s="318"/>
      <c r="D28" s="180">
        <v>74</v>
      </c>
      <c r="E28" s="180">
        <v>43</v>
      </c>
      <c r="F28" s="180">
        <v>115</v>
      </c>
      <c r="G28" s="180">
        <v>271</v>
      </c>
      <c r="H28" s="180">
        <v>122</v>
      </c>
      <c r="I28" s="180">
        <v>202</v>
      </c>
      <c r="J28" s="180">
        <v>255</v>
      </c>
      <c r="K28" s="180">
        <v>89</v>
      </c>
      <c r="L28" s="180">
        <v>139</v>
      </c>
      <c r="M28" s="180">
        <v>552</v>
      </c>
      <c r="N28" s="180">
        <v>549</v>
      </c>
      <c r="O28" s="181"/>
      <c r="P28" s="182">
        <f t="shared" si="0"/>
        <v>2411</v>
      </c>
      <c r="Q28" s="183">
        <f t="shared" si="1"/>
        <v>2.1909816251976518E-2</v>
      </c>
      <c r="S28" s="184"/>
      <c r="T28" s="185"/>
      <c r="V28" s="198"/>
      <c r="W28" s="198"/>
      <c r="X28" s="198"/>
      <c r="Y28" s="198"/>
      <c r="Z28" s="12"/>
      <c r="AA28" s="12"/>
      <c r="AB28" s="191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47" ht="23.25" customHeight="1" x14ac:dyDescent="0.3">
      <c r="A29" s="179">
        <v>14</v>
      </c>
      <c r="B29" s="317" t="s">
        <v>167</v>
      </c>
      <c r="C29" s="318"/>
      <c r="D29" s="180">
        <v>72</v>
      </c>
      <c r="E29" s="180">
        <v>57</v>
      </c>
      <c r="F29" s="180">
        <v>275</v>
      </c>
      <c r="G29" s="180">
        <v>85</v>
      </c>
      <c r="H29" s="180">
        <v>269</v>
      </c>
      <c r="I29" s="180">
        <v>248</v>
      </c>
      <c r="J29" s="180">
        <v>363</v>
      </c>
      <c r="K29" s="180">
        <v>109</v>
      </c>
      <c r="L29" s="180">
        <v>226</v>
      </c>
      <c r="M29" s="180">
        <v>155</v>
      </c>
      <c r="N29" s="180">
        <v>134</v>
      </c>
      <c r="O29" s="181"/>
      <c r="P29" s="182">
        <f t="shared" si="0"/>
        <v>1993</v>
      </c>
      <c r="Q29" s="183">
        <f t="shared" si="1"/>
        <v>1.8111266607295395E-2</v>
      </c>
      <c r="S29" s="199"/>
      <c r="T29" s="200"/>
      <c r="U29" s="201"/>
      <c r="V29" s="201"/>
      <c r="W29" s="201"/>
      <c r="X29" s="201"/>
      <c r="Y29" s="201"/>
      <c r="AB29" s="202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</row>
    <row r="30" spans="1:47" ht="23.25" customHeight="1" x14ac:dyDescent="0.3">
      <c r="A30" s="179">
        <v>15</v>
      </c>
      <c r="B30" s="317" t="s">
        <v>168</v>
      </c>
      <c r="C30" s="318"/>
      <c r="D30" s="180">
        <v>66</v>
      </c>
      <c r="E30" s="180">
        <v>48</v>
      </c>
      <c r="F30" s="180">
        <v>369</v>
      </c>
      <c r="G30" s="180">
        <v>318</v>
      </c>
      <c r="H30" s="180">
        <v>237</v>
      </c>
      <c r="I30" s="180">
        <v>150</v>
      </c>
      <c r="J30" s="180">
        <v>262</v>
      </c>
      <c r="K30" s="180">
        <v>188</v>
      </c>
      <c r="L30" s="180">
        <v>83</v>
      </c>
      <c r="M30" s="180">
        <v>215</v>
      </c>
      <c r="N30" s="180">
        <v>428</v>
      </c>
      <c r="O30" s="181"/>
      <c r="P30" s="182">
        <f t="shared" si="0"/>
        <v>2364</v>
      </c>
      <c r="Q30" s="183">
        <f t="shared" si="1"/>
        <v>2.1482706602933426E-2</v>
      </c>
      <c r="S30" s="203"/>
      <c r="T30" s="204"/>
      <c r="U30" s="201"/>
      <c r="V30" s="201"/>
      <c r="W30" s="201"/>
      <c r="X30" s="201"/>
      <c r="Y30" s="201"/>
      <c r="AB30" s="205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</row>
    <row r="31" spans="1:47" ht="23.25" customHeight="1" x14ac:dyDescent="0.3">
      <c r="A31" s="179">
        <v>16</v>
      </c>
      <c r="B31" s="317" t="s">
        <v>169</v>
      </c>
      <c r="C31" s="318"/>
      <c r="D31" s="180">
        <v>9</v>
      </c>
      <c r="E31" s="180">
        <v>66</v>
      </c>
      <c r="F31" s="180">
        <v>356</v>
      </c>
      <c r="G31" s="180">
        <v>250</v>
      </c>
      <c r="H31" s="180">
        <v>617</v>
      </c>
      <c r="I31" s="180">
        <v>128</v>
      </c>
      <c r="J31" s="180">
        <v>267</v>
      </c>
      <c r="K31" s="180">
        <v>125</v>
      </c>
      <c r="L31" s="180">
        <v>101</v>
      </c>
      <c r="M31" s="180">
        <v>250</v>
      </c>
      <c r="N31" s="180">
        <v>314</v>
      </c>
      <c r="O31" s="181"/>
      <c r="P31" s="182">
        <f t="shared" si="0"/>
        <v>2483</v>
      </c>
      <c r="Q31" s="183">
        <f t="shared" si="1"/>
        <v>2.2564111884553172E-2</v>
      </c>
      <c r="S31" s="2"/>
      <c r="T31" s="2"/>
      <c r="AB31" s="2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</row>
    <row r="32" spans="1:47" ht="23.25" customHeight="1" x14ac:dyDescent="0.3">
      <c r="A32" s="179">
        <v>17</v>
      </c>
      <c r="B32" s="317" t="s">
        <v>170</v>
      </c>
      <c r="C32" s="318"/>
      <c r="D32" s="180">
        <v>29</v>
      </c>
      <c r="E32" s="180">
        <v>205</v>
      </c>
      <c r="F32" s="180">
        <v>100</v>
      </c>
      <c r="G32" s="180">
        <v>50</v>
      </c>
      <c r="H32" s="180">
        <v>335</v>
      </c>
      <c r="I32" s="180">
        <v>163</v>
      </c>
      <c r="J32" s="180">
        <v>182</v>
      </c>
      <c r="K32" s="180">
        <v>182</v>
      </c>
      <c r="L32" s="180">
        <v>458</v>
      </c>
      <c r="M32" s="180">
        <v>633</v>
      </c>
      <c r="N32" s="180">
        <v>221</v>
      </c>
      <c r="O32" s="181"/>
      <c r="P32" s="182">
        <f t="shared" si="0"/>
        <v>2558</v>
      </c>
      <c r="Q32" s="183">
        <f t="shared" si="1"/>
        <v>2.3245669835153849E-2</v>
      </c>
      <c r="S32" s="2"/>
      <c r="T32" s="2"/>
      <c r="AB32" s="2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</row>
    <row r="33" spans="1:47" ht="23.25" customHeight="1" x14ac:dyDescent="0.3">
      <c r="A33" s="179">
        <v>18</v>
      </c>
      <c r="B33" s="317" t="s">
        <v>171</v>
      </c>
      <c r="C33" s="318"/>
      <c r="D33" s="180">
        <v>20</v>
      </c>
      <c r="E33" s="180">
        <v>45</v>
      </c>
      <c r="F33" s="180">
        <v>242</v>
      </c>
      <c r="G33" s="180">
        <v>60</v>
      </c>
      <c r="H33" s="180">
        <v>179</v>
      </c>
      <c r="I33" s="180">
        <v>48</v>
      </c>
      <c r="J33" s="180">
        <v>305</v>
      </c>
      <c r="K33" s="180">
        <v>194</v>
      </c>
      <c r="L33" s="180">
        <v>212</v>
      </c>
      <c r="M33" s="180">
        <v>240</v>
      </c>
      <c r="N33" s="180">
        <v>225</v>
      </c>
      <c r="O33" s="181"/>
      <c r="P33" s="182">
        <f t="shared" si="0"/>
        <v>1770</v>
      </c>
      <c r="Q33" s="183">
        <f t="shared" si="1"/>
        <v>1.6084767634176041E-2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</row>
    <row r="34" spans="1:47" ht="23.25" customHeight="1" x14ac:dyDescent="0.3">
      <c r="A34" s="179">
        <v>19</v>
      </c>
      <c r="B34" s="317" t="s">
        <v>172</v>
      </c>
      <c r="C34" s="318"/>
      <c r="D34" s="180">
        <v>129</v>
      </c>
      <c r="E34" s="180">
        <v>136</v>
      </c>
      <c r="F34" s="180">
        <v>176</v>
      </c>
      <c r="G34" s="180">
        <v>222</v>
      </c>
      <c r="H34" s="180">
        <v>383</v>
      </c>
      <c r="I34" s="180">
        <v>652</v>
      </c>
      <c r="J34" s="180">
        <v>428</v>
      </c>
      <c r="K34" s="180">
        <v>518</v>
      </c>
      <c r="L34" s="180">
        <v>217</v>
      </c>
      <c r="M34" s="180">
        <v>262</v>
      </c>
      <c r="N34" s="180">
        <v>525</v>
      </c>
      <c r="O34" s="181"/>
      <c r="P34" s="182">
        <f t="shared" si="0"/>
        <v>3648</v>
      </c>
      <c r="Q34" s="183">
        <f t="shared" si="1"/>
        <v>3.3150978717217061E-2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</row>
    <row r="35" spans="1:47" ht="23.25" customHeight="1" x14ac:dyDescent="0.3">
      <c r="A35" s="179">
        <v>20</v>
      </c>
      <c r="B35" s="317" t="s">
        <v>173</v>
      </c>
      <c r="C35" s="318"/>
      <c r="D35" s="180">
        <v>47</v>
      </c>
      <c r="E35" s="180">
        <v>83</v>
      </c>
      <c r="F35" s="180">
        <v>226</v>
      </c>
      <c r="G35" s="180">
        <v>125</v>
      </c>
      <c r="H35" s="180">
        <v>126</v>
      </c>
      <c r="I35" s="180">
        <v>53</v>
      </c>
      <c r="J35" s="180">
        <v>268</v>
      </c>
      <c r="K35" s="180">
        <v>19</v>
      </c>
      <c r="L35" s="180">
        <v>114</v>
      </c>
      <c r="M35" s="180">
        <v>81</v>
      </c>
      <c r="N35" s="180">
        <v>43</v>
      </c>
      <c r="O35" s="181"/>
      <c r="P35" s="182">
        <f t="shared" si="0"/>
        <v>1185</v>
      </c>
      <c r="Q35" s="183">
        <f t="shared" si="1"/>
        <v>1.076861561949074E-2</v>
      </c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7" ht="23.25" customHeight="1" x14ac:dyDescent="0.3">
      <c r="A36" s="179">
        <v>21</v>
      </c>
      <c r="B36" s="317" t="s">
        <v>174</v>
      </c>
      <c r="C36" s="318"/>
      <c r="D36" s="180">
        <v>0</v>
      </c>
      <c r="E36" s="180">
        <v>77</v>
      </c>
      <c r="F36" s="180">
        <v>62</v>
      </c>
      <c r="G36" s="180">
        <v>0</v>
      </c>
      <c r="H36" s="180">
        <v>47</v>
      </c>
      <c r="I36" s="180">
        <v>90</v>
      </c>
      <c r="J36" s="180">
        <v>106</v>
      </c>
      <c r="K36" s="180">
        <v>311</v>
      </c>
      <c r="L36" s="180">
        <v>49</v>
      </c>
      <c r="M36" s="180">
        <v>105</v>
      </c>
      <c r="N36" s="180">
        <v>181</v>
      </c>
      <c r="O36" s="181"/>
      <c r="P36" s="182">
        <f t="shared" si="0"/>
        <v>1028</v>
      </c>
      <c r="Q36" s="183">
        <f t="shared" si="1"/>
        <v>9.3418876428999834E-3</v>
      </c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ht="23.25" customHeight="1" x14ac:dyDescent="0.3">
      <c r="A37" s="179">
        <v>22</v>
      </c>
      <c r="B37" s="317" t="s">
        <v>175</v>
      </c>
      <c r="C37" s="318"/>
      <c r="D37" s="180">
        <v>74</v>
      </c>
      <c r="E37" s="180">
        <v>118</v>
      </c>
      <c r="F37" s="180">
        <v>246</v>
      </c>
      <c r="G37" s="180">
        <v>247</v>
      </c>
      <c r="H37" s="180">
        <v>74</v>
      </c>
      <c r="I37" s="180">
        <v>171</v>
      </c>
      <c r="J37" s="180">
        <v>228</v>
      </c>
      <c r="K37" s="180">
        <v>376</v>
      </c>
      <c r="L37" s="180">
        <v>227</v>
      </c>
      <c r="M37" s="180">
        <v>252</v>
      </c>
      <c r="N37" s="180">
        <v>266</v>
      </c>
      <c r="O37" s="181"/>
      <c r="P37" s="182">
        <f t="shared" si="0"/>
        <v>2279</v>
      </c>
      <c r="Q37" s="183">
        <f t="shared" si="1"/>
        <v>2.0710274258919321E-2</v>
      </c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</row>
    <row r="38" spans="1:47" ht="23.25" customHeight="1" x14ac:dyDescent="0.3">
      <c r="A38" s="179">
        <v>23</v>
      </c>
      <c r="B38" s="317" t="s">
        <v>176</v>
      </c>
      <c r="C38" s="318"/>
      <c r="D38" s="206" t="s">
        <v>26</v>
      </c>
      <c r="E38" s="206" t="s">
        <v>26</v>
      </c>
      <c r="F38" s="206" t="s">
        <v>26</v>
      </c>
      <c r="G38" s="206" t="s">
        <v>26</v>
      </c>
      <c r="H38" s="206" t="s">
        <v>26</v>
      </c>
      <c r="I38" s="180">
        <v>122</v>
      </c>
      <c r="J38" s="180">
        <v>0</v>
      </c>
      <c r="K38" s="180">
        <v>50</v>
      </c>
      <c r="L38" s="180">
        <v>28</v>
      </c>
      <c r="M38" s="180">
        <v>37</v>
      </c>
      <c r="N38" s="180">
        <v>88</v>
      </c>
      <c r="O38" s="181"/>
      <c r="P38" s="182">
        <f t="shared" si="0"/>
        <v>325</v>
      </c>
      <c r="Q38" s="183">
        <f t="shared" si="1"/>
        <v>2.953417785936279E-3</v>
      </c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ht="23.25" customHeight="1" x14ac:dyDescent="0.3">
      <c r="A39" s="179">
        <v>24</v>
      </c>
      <c r="B39" s="317" t="s">
        <v>177</v>
      </c>
      <c r="C39" s="318"/>
      <c r="D39" s="180">
        <v>99</v>
      </c>
      <c r="E39" s="180">
        <v>81</v>
      </c>
      <c r="F39" s="180">
        <v>155</v>
      </c>
      <c r="G39" s="180">
        <v>48</v>
      </c>
      <c r="H39" s="180">
        <v>96</v>
      </c>
      <c r="I39" s="180">
        <v>125</v>
      </c>
      <c r="J39" s="180">
        <v>134</v>
      </c>
      <c r="K39" s="180">
        <v>138</v>
      </c>
      <c r="L39" s="180">
        <v>154</v>
      </c>
      <c r="M39" s="180">
        <v>201</v>
      </c>
      <c r="N39" s="180">
        <v>214</v>
      </c>
      <c r="O39" s="181"/>
      <c r="P39" s="182">
        <f t="shared" si="0"/>
        <v>1445</v>
      </c>
      <c r="Q39" s="183">
        <f t="shared" si="1"/>
        <v>1.3131349848239764E-2</v>
      </c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</row>
    <row r="40" spans="1:47" ht="23.25" customHeight="1" x14ac:dyDescent="0.3">
      <c r="A40" s="179">
        <v>25</v>
      </c>
      <c r="B40" s="317" t="s">
        <v>178</v>
      </c>
      <c r="C40" s="318"/>
      <c r="D40" s="180">
        <v>18</v>
      </c>
      <c r="E40" s="180">
        <v>102</v>
      </c>
      <c r="F40" s="180">
        <v>114</v>
      </c>
      <c r="G40" s="180">
        <v>95</v>
      </c>
      <c r="H40" s="180">
        <v>36</v>
      </c>
      <c r="I40" s="180">
        <v>275</v>
      </c>
      <c r="J40" s="180">
        <v>43</v>
      </c>
      <c r="K40" s="180">
        <v>56</v>
      </c>
      <c r="L40" s="180">
        <v>285</v>
      </c>
      <c r="M40" s="180">
        <v>184</v>
      </c>
      <c r="N40" s="180">
        <v>162</v>
      </c>
      <c r="O40" s="181"/>
      <c r="P40" s="182">
        <f t="shared" si="0"/>
        <v>1370</v>
      </c>
      <c r="Q40" s="183">
        <f t="shared" si="1"/>
        <v>1.2449791897639083E-2</v>
      </c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</row>
    <row r="41" spans="1:47" ht="23.25" customHeight="1" x14ac:dyDescent="0.3">
      <c r="A41" s="179">
        <v>26</v>
      </c>
      <c r="B41" s="317" t="s">
        <v>179</v>
      </c>
      <c r="C41" s="318"/>
      <c r="D41" s="180">
        <v>15</v>
      </c>
      <c r="E41" s="180">
        <v>40</v>
      </c>
      <c r="F41" s="180">
        <v>146</v>
      </c>
      <c r="G41" s="180">
        <v>195</v>
      </c>
      <c r="H41" s="180">
        <v>90</v>
      </c>
      <c r="I41" s="180">
        <v>209</v>
      </c>
      <c r="J41" s="180">
        <v>207</v>
      </c>
      <c r="K41" s="180">
        <v>91</v>
      </c>
      <c r="L41" s="180">
        <v>23</v>
      </c>
      <c r="M41" s="180">
        <v>206</v>
      </c>
      <c r="N41" s="180">
        <v>261</v>
      </c>
      <c r="O41" s="181"/>
      <c r="P41" s="182">
        <f t="shared" si="0"/>
        <v>1483</v>
      </c>
      <c r="Q41" s="183">
        <f t="shared" si="1"/>
        <v>1.3476672543210774E-2</v>
      </c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47" ht="23.25" customHeight="1" x14ac:dyDescent="0.3">
      <c r="A42" s="179">
        <v>27</v>
      </c>
      <c r="B42" s="317" t="s">
        <v>180</v>
      </c>
      <c r="C42" s="318"/>
      <c r="D42" s="180">
        <v>61</v>
      </c>
      <c r="E42" s="180">
        <v>141</v>
      </c>
      <c r="F42" s="180">
        <v>179</v>
      </c>
      <c r="G42" s="180">
        <v>8</v>
      </c>
      <c r="H42" s="180">
        <v>130</v>
      </c>
      <c r="I42" s="180">
        <v>153</v>
      </c>
      <c r="J42" s="180">
        <v>130</v>
      </c>
      <c r="K42" s="206" t="s">
        <v>26</v>
      </c>
      <c r="L42" s="206" t="s">
        <v>26</v>
      </c>
      <c r="M42" s="206" t="s">
        <v>26</v>
      </c>
      <c r="N42" s="206" t="s">
        <v>26</v>
      </c>
      <c r="O42" s="181"/>
      <c r="P42" s="182">
        <f t="shared" si="0"/>
        <v>802</v>
      </c>
      <c r="Q42" s="183">
        <f t="shared" si="1"/>
        <v>7.288126351756602E-3</v>
      </c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</row>
    <row r="43" spans="1:47" ht="23.25" customHeight="1" x14ac:dyDescent="0.3">
      <c r="A43" s="179">
        <v>28</v>
      </c>
      <c r="B43" s="317" t="s">
        <v>181</v>
      </c>
      <c r="C43" s="318"/>
      <c r="D43" s="180">
        <v>0</v>
      </c>
      <c r="E43" s="180">
        <v>0</v>
      </c>
      <c r="F43" s="180">
        <v>1251</v>
      </c>
      <c r="G43" s="180">
        <v>302</v>
      </c>
      <c r="H43" s="180">
        <v>0</v>
      </c>
      <c r="I43" s="180">
        <v>222</v>
      </c>
      <c r="J43" s="180">
        <v>691</v>
      </c>
      <c r="K43" s="180">
        <v>77</v>
      </c>
      <c r="L43" s="180">
        <v>1090</v>
      </c>
      <c r="M43" s="180">
        <v>921</v>
      </c>
      <c r="N43" s="180">
        <v>606</v>
      </c>
      <c r="O43" s="181"/>
      <c r="P43" s="182">
        <f t="shared" si="0"/>
        <v>5160</v>
      </c>
      <c r="Q43" s="183">
        <f t="shared" si="1"/>
        <v>4.6891187001326766E-2</v>
      </c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ht="23.25" customHeight="1" x14ac:dyDescent="0.3">
      <c r="A44" s="179">
        <v>29</v>
      </c>
      <c r="B44" s="317" t="s">
        <v>182</v>
      </c>
      <c r="C44" s="318"/>
      <c r="D44" s="180">
        <v>0</v>
      </c>
      <c r="E44" s="180">
        <v>0</v>
      </c>
      <c r="F44" s="180">
        <v>978</v>
      </c>
      <c r="G44" s="180">
        <v>507</v>
      </c>
      <c r="H44" s="180">
        <v>0</v>
      </c>
      <c r="I44" s="180">
        <v>408</v>
      </c>
      <c r="J44" s="180">
        <v>107</v>
      </c>
      <c r="K44" s="180">
        <v>740</v>
      </c>
      <c r="L44" s="180">
        <v>198</v>
      </c>
      <c r="M44" s="180">
        <v>627</v>
      </c>
      <c r="N44" s="180">
        <v>221</v>
      </c>
      <c r="O44" s="181"/>
      <c r="P44" s="182">
        <f t="shared" si="0"/>
        <v>3786</v>
      </c>
      <c r="Q44" s="183">
        <f t="shared" si="1"/>
        <v>3.4405045346322313E-2</v>
      </c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</row>
    <row r="45" spans="1:47" ht="23.25" customHeight="1" x14ac:dyDescent="0.3">
      <c r="A45" s="179">
        <v>30</v>
      </c>
      <c r="B45" s="317" t="s">
        <v>183</v>
      </c>
      <c r="C45" s="318"/>
      <c r="D45" s="180">
        <v>24</v>
      </c>
      <c r="E45" s="180">
        <v>0</v>
      </c>
      <c r="F45" s="180">
        <v>714</v>
      </c>
      <c r="G45" s="180">
        <v>400</v>
      </c>
      <c r="H45" s="180">
        <v>0</v>
      </c>
      <c r="I45" s="180">
        <v>251</v>
      </c>
      <c r="J45" s="180">
        <v>24</v>
      </c>
      <c r="K45" s="180">
        <v>628</v>
      </c>
      <c r="L45" s="180">
        <v>60</v>
      </c>
      <c r="M45" s="180">
        <v>1061</v>
      </c>
      <c r="N45" s="180">
        <v>210</v>
      </c>
      <c r="O45" s="181"/>
      <c r="P45" s="182">
        <f t="shared" si="0"/>
        <v>3372</v>
      </c>
      <c r="Q45" s="183">
        <f t="shared" si="1"/>
        <v>3.064284545900656E-2</v>
      </c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</row>
    <row r="46" spans="1:47" ht="23.25" customHeight="1" x14ac:dyDescent="0.3">
      <c r="A46" s="179">
        <v>31</v>
      </c>
      <c r="B46" s="317" t="s">
        <v>184</v>
      </c>
      <c r="C46" s="318"/>
      <c r="D46" s="180">
        <v>0</v>
      </c>
      <c r="E46" s="180">
        <v>0</v>
      </c>
      <c r="F46" s="180">
        <v>1283</v>
      </c>
      <c r="G46" s="180">
        <v>306</v>
      </c>
      <c r="H46" s="180">
        <v>0</v>
      </c>
      <c r="I46" s="180">
        <v>736</v>
      </c>
      <c r="J46" s="180">
        <v>251</v>
      </c>
      <c r="K46" s="180">
        <v>830</v>
      </c>
      <c r="L46" s="180">
        <v>293</v>
      </c>
      <c r="M46" s="180">
        <v>749</v>
      </c>
      <c r="N46" s="180">
        <v>497</v>
      </c>
      <c r="O46" s="181"/>
      <c r="P46" s="182">
        <f t="shared" si="0"/>
        <v>4945</v>
      </c>
      <c r="Q46" s="183">
        <f t="shared" si="1"/>
        <v>4.4937387542938148E-2</v>
      </c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</row>
    <row r="47" spans="1:47" ht="23.25" customHeight="1" x14ac:dyDescent="0.3">
      <c r="A47" s="179">
        <v>32</v>
      </c>
      <c r="B47" s="317" t="s">
        <v>185</v>
      </c>
      <c r="C47" s="318"/>
      <c r="D47" s="180">
        <v>13</v>
      </c>
      <c r="E47" s="180">
        <v>5</v>
      </c>
      <c r="F47" s="180">
        <v>315</v>
      </c>
      <c r="G47" s="180">
        <v>98</v>
      </c>
      <c r="H47" s="180">
        <v>153</v>
      </c>
      <c r="I47" s="180">
        <v>142</v>
      </c>
      <c r="J47" s="180">
        <v>141</v>
      </c>
      <c r="K47" s="180">
        <v>219</v>
      </c>
      <c r="L47" s="180">
        <v>73</v>
      </c>
      <c r="M47" s="180">
        <v>199</v>
      </c>
      <c r="N47" s="180">
        <v>156</v>
      </c>
      <c r="O47" s="181"/>
      <c r="P47" s="182">
        <f t="shared" si="0"/>
        <v>1514</v>
      </c>
      <c r="Q47" s="183">
        <f t="shared" si="1"/>
        <v>1.3758383162792388E-2</v>
      </c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</row>
    <row r="48" spans="1:47" ht="23.25" customHeight="1" x14ac:dyDescent="0.3">
      <c r="A48" s="179">
        <v>33</v>
      </c>
      <c r="B48" s="317" t="s">
        <v>186</v>
      </c>
      <c r="C48" s="318"/>
      <c r="D48" s="180">
        <v>112</v>
      </c>
      <c r="E48" s="180">
        <v>123</v>
      </c>
      <c r="F48" s="180">
        <v>508</v>
      </c>
      <c r="G48" s="180">
        <v>167</v>
      </c>
      <c r="H48" s="180">
        <v>280</v>
      </c>
      <c r="I48" s="180">
        <v>154</v>
      </c>
      <c r="J48" s="180">
        <v>271</v>
      </c>
      <c r="K48" s="180">
        <v>236</v>
      </c>
      <c r="L48" s="180">
        <v>199</v>
      </c>
      <c r="M48" s="180">
        <v>204</v>
      </c>
      <c r="N48" s="180">
        <v>309</v>
      </c>
      <c r="O48" s="181"/>
      <c r="P48" s="182">
        <f t="shared" ref="P48:P67" si="3">SUM(D48:O48)</f>
        <v>2563</v>
      </c>
      <c r="Q48" s="183">
        <f t="shared" si="1"/>
        <v>2.3291107031860561E-2</v>
      </c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 ht="23.25" customHeight="1" x14ac:dyDescent="0.3">
      <c r="A49" s="179">
        <v>34</v>
      </c>
      <c r="B49" s="317" t="s">
        <v>187</v>
      </c>
      <c r="C49" s="318"/>
      <c r="D49" s="180">
        <v>31</v>
      </c>
      <c r="E49" s="180">
        <v>59</v>
      </c>
      <c r="F49" s="180">
        <v>80</v>
      </c>
      <c r="G49" s="180">
        <v>54</v>
      </c>
      <c r="H49" s="180">
        <v>215</v>
      </c>
      <c r="I49" s="180">
        <v>208</v>
      </c>
      <c r="J49" s="180">
        <v>165</v>
      </c>
      <c r="K49" s="180">
        <v>123</v>
      </c>
      <c r="L49" s="180">
        <v>31</v>
      </c>
      <c r="M49" s="180">
        <v>246</v>
      </c>
      <c r="N49" s="180">
        <v>154</v>
      </c>
      <c r="O49" s="181"/>
      <c r="P49" s="182">
        <f t="shared" si="3"/>
        <v>1366</v>
      </c>
      <c r="Q49" s="183">
        <f t="shared" si="1"/>
        <v>1.2413442140273713E-2</v>
      </c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 ht="23.25" customHeight="1" x14ac:dyDescent="0.3">
      <c r="A50" s="179">
        <v>35</v>
      </c>
      <c r="B50" s="317" t="s">
        <v>188</v>
      </c>
      <c r="C50" s="318"/>
      <c r="D50" s="180">
        <v>24</v>
      </c>
      <c r="E50" s="180">
        <v>52</v>
      </c>
      <c r="F50" s="180">
        <v>99</v>
      </c>
      <c r="G50" s="180">
        <v>134</v>
      </c>
      <c r="H50" s="180">
        <v>38</v>
      </c>
      <c r="I50" s="180">
        <v>241</v>
      </c>
      <c r="J50" s="180">
        <v>121</v>
      </c>
      <c r="K50" s="180">
        <v>224</v>
      </c>
      <c r="L50" s="180">
        <v>182</v>
      </c>
      <c r="M50" s="180">
        <v>438</v>
      </c>
      <c r="N50" s="180">
        <v>108</v>
      </c>
      <c r="O50" s="181"/>
      <c r="P50" s="182">
        <f t="shared" si="3"/>
        <v>1661</v>
      </c>
      <c r="Q50" s="183">
        <f t="shared" si="1"/>
        <v>1.509423674596972E-2</v>
      </c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 ht="23.25" customHeight="1" x14ac:dyDescent="0.3">
      <c r="A51" s="179">
        <v>36</v>
      </c>
      <c r="B51" s="317" t="s">
        <v>189</v>
      </c>
      <c r="C51" s="318"/>
      <c r="D51" s="180">
        <v>94</v>
      </c>
      <c r="E51" s="180">
        <v>41</v>
      </c>
      <c r="F51" s="180">
        <v>187</v>
      </c>
      <c r="G51" s="180">
        <v>276</v>
      </c>
      <c r="H51" s="180">
        <v>214</v>
      </c>
      <c r="I51" s="180">
        <v>251</v>
      </c>
      <c r="J51" s="180">
        <v>289</v>
      </c>
      <c r="K51" s="180">
        <v>162</v>
      </c>
      <c r="L51" s="180">
        <v>297</v>
      </c>
      <c r="M51" s="180">
        <v>231</v>
      </c>
      <c r="N51" s="180">
        <v>253</v>
      </c>
      <c r="O51" s="181"/>
      <c r="P51" s="182">
        <f t="shared" si="3"/>
        <v>2295</v>
      </c>
      <c r="Q51" s="183">
        <f t="shared" si="1"/>
        <v>2.08556732883808E-2</v>
      </c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 ht="23.25" customHeight="1" x14ac:dyDescent="0.3">
      <c r="A52" s="179">
        <v>37</v>
      </c>
      <c r="B52" s="317" t="s">
        <v>190</v>
      </c>
      <c r="C52" s="318"/>
      <c r="D52" s="180">
        <v>55</v>
      </c>
      <c r="E52" s="180">
        <v>190</v>
      </c>
      <c r="F52" s="180">
        <v>63</v>
      </c>
      <c r="G52" s="180">
        <v>127</v>
      </c>
      <c r="H52" s="180">
        <v>112</v>
      </c>
      <c r="I52" s="180">
        <v>84</v>
      </c>
      <c r="J52" s="180">
        <v>67</v>
      </c>
      <c r="K52" s="180">
        <v>92</v>
      </c>
      <c r="L52" s="180">
        <v>198</v>
      </c>
      <c r="M52" s="180">
        <v>397</v>
      </c>
      <c r="N52" s="180">
        <v>184</v>
      </c>
      <c r="O52" s="181"/>
      <c r="P52" s="182">
        <f t="shared" si="3"/>
        <v>1569</v>
      </c>
      <c r="Q52" s="183">
        <f t="shared" si="1"/>
        <v>1.425819232656622E-2</v>
      </c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 ht="23.25" customHeight="1" x14ac:dyDescent="0.3">
      <c r="A53" s="179">
        <v>38</v>
      </c>
      <c r="B53" s="317" t="s">
        <v>191</v>
      </c>
      <c r="C53" s="318"/>
      <c r="D53" s="180">
        <v>5</v>
      </c>
      <c r="E53" s="180">
        <v>109</v>
      </c>
      <c r="F53" s="180">
        <v>196</v>
      </c>
      <c r="G53" s="180">
        <v>207</v>
      </c>
      <c r="H53" s="180">
        <v>167</v>
      </c>
      <c r="I53" s="180">
        <v>270</v>
      </c>
      <c r="J53" s="180">
        <v>339</v>
      </c>
      <c r="K53" s="180">
        <v>411</v>
      </c>
      <c r="L53" s="180">
        <v>83</v>
      </c>
      <c r="M53" s="180">
        <v>116</v>
      </c>
      <c r="N53" s="180">
        <v>242</v>
      </c>
      <c r="O53" s="181"/>
      <c r="P53" s="182">
        <f t="shared" si="3"/>
        <v>2145</v>
      </c>
      <c r="Q53" s="183">
        <f t="shared" si="1"/>
        <v>1.9492557387179442E-2</v>
      </c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 ht="21" customHeight="1" x14ac:dyDescent="0.3">
      <c r="A54" s="179">
        <v>39</v>
      </c>
      <c r="B54" s="317" t="s">
        <v>192</v>
      </c>
      <c r="C54" s="318"/>
      <c r="D54" s="180">
        <v>105</v>
      </c>
      <c r="E54" s="180">
        <v>83</v>
      </c>
      <c r="F54" s="180">
        <v>121</v>
      </c>
      <c r="G54" s="180">
        <v>97</v>
      </c>
      <c r="H54" s="180">
        <v>84</v>
      </c>
      <c r="I54" s="180">
        <v>87</v>
      </c>
      <c r="J54" s="180">
        <v>149</v>
      </c>
      <c r="K54" s="180">
        <v>119</v>
      </c>
      <c r="L54" s="180">
        <v>87</v>
      </c>
      <c r="M54" s="180">
        <v>156</v>
      </c>
      <c r="N54" s="180">
        <v>158</v>
      </c>
      <c r="O54" s="181"/>
      <c r="P54" s="182">
        <f t="shared" si="3"/>
        <v>1246</v>
      </c>
      <c r="Q54" s="183">
        <f t="shared" si="1"/>
        <v>1.1322949419312627E-2</v>
      </c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21" customHeight="1" x14ac:dyDescent="0.3">
      <c r="A55" s="179">
        <v>40</v>
      </c>
      <c r="B55" s="317" t="s">
        <v>193</v>
      </c>
      <c r="C55" s="318"/>
      <c r="D55" s="180">
        <v>161</v>
      </c>
      <c r="E55" s="180">
        <v>109</v>
      </c>
      <c r="F55" s="180">
        <v>351</v>
      </c>
      <c r="G55" s="180">
        <v>484</v>
      </c>
      <c r="H55" s="180">
        <v>507</v>
      </c>
      <c r="I55" s="180">
        <v>149</v>
      </c>
      <c r="J55" s="180">
        <v>339</v>
      </c>
      <c r="K55" s="180">
        <v>151</v>
      </c>
      <c r="L55" s="180">
        <v>284</v>
      </c>
      <c r="M55" s="180">
        <v>556</v>
      </c>
      <c r="N55" s="180">
        <v>942</v>
      </c>
      <c r="O55" s="181"/>
      <c r="P55" s="182">
        <f t="shared" si="3"/>
        <v>4033</v>
      </c>
      <c r="Q55" s="183">
        <f t="shared" si="1"/>
        <v>3.6649642863633883E-2</v>
      </c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21" customHeight="1" x14ac:dyDescent="0.3">
      <c r="A56" s="179">
        <v>41</v>
      </c>
      <c r="B56" s="317" t="s">
        <v>194</v>
      </c>
      <c r="C56" s="318"/>
      <c r="D56" s="180">
        <v>21</v>
      </c>
      <c r="E56" s="180">
        <v>32</v>
      </c>
      <c r="F56" s="180">
        <v>261</v>
      </c>
      <c r="G56" s="180">
        <v>164</v>
      </c>
      <c r="H56" s="180">
        <v>107</v>
      </c>
      <c r="I56" s="180">
        <v>135</v>
      </c>
      <c r="J56" s="180">
        <v>62</v>
      </c>
      <c r="K56" s="180">
        <v>24</v>
      </c>
      <c r="L56" s="180">
        <v>13</v>
      </c>
      <c r="M56" s="180">
        <v>278</v>
      </c>
      <c r="N56" s="180">
        <v>193</v>
      </c>
      <c r="O56" s="181"/>
      <c r="P56" s="182">
        <f t="shared" si="3"/>
        <v>1290</v>
      </c>
      <c r="Q56" s="183">
        <f t="shared" si="1"/>
        <v>1.1722796750331691E-2</v>
      </c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21" customHeight="1" x14ac:dyDescent="0.3">
      <c r="A57" s="179">
        <v>42</v>
      </c>
      <c r="B57" s="317" t="s">
        <v>195</v>
      </c>
      <c r="C57" s="318"/>
      <c r="D57" s="180">
        <v>116</v>
      </c>
      <c r="E57" s="180">
        <v>138</v>
      </c>
      <c r="F57" s="180">
        <v>528</v>
      </c>
      <c r="G57" s="180">
        <v>278</v>
      </c>
      <c r="H57" s="180">
        <v>437</v>
      </c>
      <c r="I57" s="180">
        <v>371</v>
      </c>
      <c r="J57" s="180">
        <v>396</v>
      </c>
      <c r="K57" s="180">
        <v>300</v>
      </c>
      <c r="L57" s="180">
        <v>247</v>
      </c>
      <c r="M57" s="180">
        <v>269</v>
      </c>
      <c r="N57" s="180">
        <v>432</v>
      </c>
      <c r="O57" s="181"/>
      <c r="P57" s="182">
        <f t="shared" si="3"/>
        <v>3512</v>
      </c>
      <c r="Q57" s="183">
        <f t="shared" si="1"/>
        <v>3.1915086966794494E-2</v>
      </c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21" customHeight="1" x14ac:dyDescent="0.3">
      <c r="A58" s="179">
        <v>43</v>
      </c>
      <c r="B58" s="317" t="s">
        <v>196</v>
      </c>
      <c r="C58" s="318"/>
      <c r="D58" s="206" t="s">
        <v>26</v>
      </c>
      <c r="E58" s="206" t="s">
        <v>26</v>
      </c>
      <c r="F58" s="206" t="s">
        <v>26</v>
      </c>
      <c r="G58" s="206" t="s">
        <v>26</v>
      </c>
      <c r="H58" s="206" t="s">
        <v>26</v>
      </c>
      <c r="I58" s="206" t="s">
        <v>26</v>
      </c>
      <c r="J58" s="180">
        <v>24</v>
      </c>
      <c r="K58" s="180">
        <v>115</v>
      </c>
      <c r="L58" s="180">
        <v>151</v>
      </c>
      <c r="M58" s="180">
        <v>145</v>
      </c>
      <c r="N58" s="180">
        <v>51</v>
      </c>
      <c r="O58" s="181"/>
      <c r="P58" s="182">
        <f t="shared" si="3"/>
        <v>486</v>
      </c>
      <c r="Q58" s="183">
        <f t="shared" si="1"/>
        <v>4.4164955198924046E-3</v>
      </c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</row>
    <row r="59" spans="1:47" ht="21" customHeight="1" x14ac:dyDescent="0.3">
      <c r="A59" s="179">
        <v>44</v>
      </c>
      <c r="B59" s="317" t="s">
        <v>197</v>
      </c>
      <c r="C59" s="318"/>
      <c r="D59" s="206" t="s">
        <v>26</v>
      </c>
      <c r="E59" s="206" t="s">
        <v>26</v>
      </c>
      <c r="F59" s="206" t="s">
        <v>26</v>
      </c>
      <c r="G59" s="206" t="s">
        <v>26</v>
      </c>
      <c r="H59" s="206" t="s">
        <v>26</v>
      </c>
      <c r="I59" s="206" t="s">
        <v>26</v>
      </c>
      <c r="J59" s="180">
        <v>50</v>
      </c>
      <c r="K59" s="180">
        <v>123</v>
      </c>
      <c r="L59" s="180">
        <v>60</v>
      </c>
      <c r="M59" s="180">
        <v>20</v>
      </c>
      <c r="N59" s="180">
        <v>315</v>
      </c>
      <c r="O59" s="181"/>
      <c r="P59" s="182">
        <f t="shared" si="3"/>
        <v>568</v>
      </c>
      <c r="Q59" s="183">
        <f t="shared" si="1"/>
        <v>5.1616655458824809E-3</v>
      </c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</row>
    <row r="60" spans="1:47" ht="21" customHeight="1" x14ac:dyDescent="0.3">
      <c r="A60" s="179">
        <v>45</v>
      </c>
      <c r="B60" s="317" t="s">
        <v>198</v>
      </c>
      <c r="C60" s="318"/>
      <c r="D60" s="206" t="s">
        <v>26</v>
      </c>
      <c r="E60" s="206" t="s">
        <v>26</v>
      </c>
      <c r="F60" s="206" t="s">
        <v>26</v>
      </c>
      <c r="G60" s="206" t="s">
        <v>26</v>
      </c>
      <c r="H60" s="206" t="s">
        <v>26</v>
      </c>
      <c r="I60" s="206" t="s">
        <v>26</v>
      </c>
      <c r="J60" s="180">
        <v>277</v>
      </c>
      <c r="K60" s="180">
        <v>150</v>
      </c>
      <c r="L60" s="180">
        <v>12</v>
      </c>
      <c r="M60" s="180">
        <v>39</v>
      </c>
      <c r="N60" s="180">
        <v>430</v>
      </c>
      <c r="O60" s="181"/>
      <c r="P60" s="182">
        <f t="shared" si="3"/>
        <v>908</v>
      </c>
      <c r="Q60" s="183">
        <f t="shared" si="1"/>
        <v>8.2513949219388955E-3</v>
      </c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</row>
    <row r="61" spans="1:47" ht="21" customHeight="1" x14ac:dyDescent="0.3">
      <c r="A61" s="179">
        <v>46</v>
      </c>
      <c r="B61" s="317" t="s">
        <v>199</v>
      </c>
      <c r="C61" s="318"/>
      <c r="D61" s="206" t="s">
        <v>26</v>
      </c>
      <c r="E61" s="206" t="s">
        <v>26</v>
      </c>
      <c r="F61" s="206" t="s">
        <v>26</v>
      </c>
      <c r="G61" s="206" t="s">
        <v>26</v>
      </c>
      <c r="H61" s="206" t="s">
        <v>26</v>
      </c>
      <c r="I61" s="206" t="s">
        <v>26</v>
      </c>
      <c r="J61" s="180">
        <v>0</v>
      </c>
      <c r="K61" s="180">
        <v>69</v>
      </c>
      <c r="L61" s="180">
        <v>108</v>
      </c>
      <c r="M61" s="180">
        <v>363</v>
      </c>
      <c r="N61" s="180">
        <v>253</v>
      </c>
      <c r="O61" s="181"/>
      <c r="P61" s="182">
        <f t="shared" si="3"/>
        <v>793</v>
      </c>
      <c r="Q61" s="183">
        <f t="shared" si="1"/>
        <v>7.2063393976845207E-3</v>
      </c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</row>
    <row r="62" spans="1:47" ht="21" customHeight="1" x14ac:dyDescent="0.3">
      <c r="A62" s="179">
        <v>47</v>
      </c>
      <c r="B62" s="317" t="s">
        <v>200</v>
      </c>
      <c r="C62" s="318"/>
      <c r="D62" s="206" t="s">
        <v>26</v>
      </c>
      <c r="E62" s="206" t="s">
        <v>26</v>
      </c>
      <c r="F62" s="206" t="s">
        <v>26</v>
      </c>
      <c r="G62" s="206" t="s">
        <v>26</v>
      </c>
      <c r="H62" s="206" t="s">
        <v>26</v>
      </c>
      <c r="I62" s="206" t="s">
        <v>26</v>
      </c>
      <c r="J62" s="180">
        <v>32</v>
      </c>
      <c r="K62" s="180">
        <v>187</v>
      </c>
      <c r="L62" s="180">
        <v>100</v>
      </c>
      <c r="M62" s="180">
        <v>77</v>
      </c>
      <c r="N62" s="180">
        <v>193</v>
      </c>
      <c r="O62" s="181"/>
      <c r="P62" s="182">
        <f t="shared" si="3"/>
        <v>589</v>
      </c>
      <c r="Q62" s="183">
        <f t="shared" si="1"/>
        <v>5.3525017720506716E-3</v>
      </c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</row>
    <row r="63" spans="1:47" ht="21" customHeight="1" x14ac:dyDescent="0.3">
      <c r="A63" s="179">
        <v>48</v>
      </c>
      <c r="B63" s="317" t="s">
        <v>201</v>
      </c>
      <c r="C63" s="318"/>
      <c r="D63" s="206" t="s">
        <v>26</v>
      </c>
      <c r="E63" s="206" t="s">
        <v>26</v>
      </c>
      <c r="F63" s="206" t="s">
        <v>26</v>
      </c>
      <c r="G63" s="206" t="s">
        <v>26</v>
      </c>
      <c r="H63" s="206" t="s">
        <v>26</v>
      </c>
      <c r="I63" s="206" t="s">
        <v>26</v>
      </c>
      <c r="J63" s="180">
        <v>0</v>
      </c>
      <c r="K63" s="180">
        <v>57</v>
      </c>
      <c r="L63" s="180">
        <v>125</v>
      </c>
      <c r="M63" s="180">
        <v>9</v>
      </c>
      <c r="N63" s="180">
        <v>126</v>
      </c>
      <c r="O63" s="181"/>
      <c r="P63" s="182">
        <f t="shared" si="3"/>
        <v>317</v>
      </c>
      <c r="Q63" s="183">
        <f t="shared" si="1"/>
        <v>2.8807182712055398E-3</v>
      </c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</row>
    <row r="64" spans="1:47" ht="21" customHeight="1" x14ac:dyDescent="0.3">
      <c r="A64" s="179">
        <v>49</v>
      </c>
      <c r="B64" s="317" t="s">
        <v>202</v>
      </c>
      <c r="C64" s="318"/>
      <c r="D64" s="206" t="s">
        <v>26</v>
      </c>
      <c r="E64" s="206" t="s">
        <v>26</v>
      </c>
      <c r="F64" s="206" t="s">
        <v>26</v>
      </c>
      <c r="G64" s="206" t="s">
        <v>26</v>
      </c>
      <c r="H64" s="206" t="s">
        <v>26</v>
      </c>
      <c r="I64" s="206" t="s">
        <v>26</v>
      </c>
      <c r="J64" s="180">
        <v>37</v>
      </c>
      <c r="K64" s="180">
        <v>139</v>
      </c>
      <c r="L64" s="180">
        <v>18</v>
      </c>
      <c r="M64" s="180">
        <v>219</v>
      </c>
      <c r="N64" s="180">
        <v>82</v>
      </c>
      <c r="O64" s="181"/>
      <c r="P64" s="182">
        <f t="shared" si="3"/>
        <v>495</v>
      </c>
      <c r="Q64" s="183">
        <f t="shared" si="1"/>
        <v>4.4982824739644859E-3</v>
      </c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</row>
    <row r="65" spans="1:47" ht="21" customHeight="1" x14ac:dyDescent="0.3">
      <c r="A65" s="179">
        <v>50</v>
      </c>
      <c r="B65" s="317" t="s">
        <v>203</v>
      </c>
      <c r="C65" s="318"/>
      <c r="D65" s="206" t="s">
        <v>26</v>
      </c>
      <c r="E65" s="206" t="s">
        <v>26</v>
      </c>
      <c r="F65" s="206" t="s">
        <v>26</v>
      </c>
      <c r="G65" s="206" t="s">
        <v>26</v>
      </c>
      <c r="H65" s="206" t="s">
        <v>26</v>
      </c>
      <c r="I65" s="206" t="s">
        <v>26</v>
      </c>
      <c r="J65" s="180">
        <v>64</v>
      </c>
      <c r="K65" s="180">
        <v>57</v>
      </c>
      <c r="L65" s="180">
        <v>65</v>
      </c>
      <c r="M65" s="180">
        <v>936</v>
      </c>
      <c r="N65" s="180">
        <v>52</v>
      </c>
      <c r="O65" s="181"/>
      <c r="P65" s="182">
        <f t="shared" si="3"/>
        <v>1174</v>
      </c>
      <c r="Q65" s="183">
        <f>+P65/$P$68</f>
        <v>1.0668653786735973E-2</v>
      </c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</row>
    <row r="66" spans="1:47" ht="21" customHeight="1" x14ac:dyDescent="0.3">
      <c r="A66" s="179">
        <v>51</v>
      </c>
      <c r="B66" s="317" t="s">
        <v>204</v>
      </c>
      <c r="C66" s="318"/>
      <c r="D66" s="206" t="s">
        <v>26</v>
      </c>
      <c r="E66" s="206" t="s">
        <v>26</v>
      </c>
      <c r="F66" s="206" t="s">
        <v>26</v>
      </c>
      <c r="G66" s="206" t="s">
        <v>26</v>
      </c>
      <c r="H66" s="206" t="s">
        <v>26</v>
      </c>
      <c r="I66" s="206" t="s">
        <v>26</v>
      </c>
      <c r="J66" s="206" t="s">
        <v>26</v>
      </c>
      <c r="K66" s="180">
        <v>0</v>
      </c>
      <c r="L66" s="180">
        <v>122</v>
      </c>
      <c r="M66" s="180">
        <v>85</v>
      </c>
      <c r="N66" s="180">
        <v>89</v>
      </c>
      <c r="O66" s="181"/>
      <c r="P66" s="182">
        <f t="shared" si="3"/>
        <v>296</v>
      </c>
      <c r="Q66" s="183">
        <f t="shared" si="1"/>
        <v>2.6898820450373495E-3</v>
      </c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</row>
    <row r="67" spans="1:47" ht="21" customHeight="1" x14ac:dyDescent="0.3">
      <c r="A67" s="179">
        <v>52</v>
      </c>
      <c r="B67" s="317" t="s">
        <v>205</v>
      </c>
      <c r="C67" s="318"/>
      <c r="D67" s="206" t="s">
        <v>26</v>
      </c>
      <c r="E67" s="206" t="s">
        <v>26</v>
      </c>
      <c r="F67" s="206" t="s">
        <v>26</v>
      </c>
      <c r="G67" s="206" t="s">
        <v>26</v>
      </c>
      <c r="H67" s="206" t="s">
        <v>26</v>
      </c>
      <c r="I67" s="206" t="s">
        <v>26</v>
      </c>
      <c r="J67" s="206" t="s">
        <v>26</v>
      </c>
      <c r="K67" s="180">
        <v>0</v>
      </c>
      <c r="L67" s="180">
        <v>46</v>
      </c>
      <c r="M67" s="180">
        <v>92</v>
      </c>
      <c r="N67" s="180">
        <v>30</v>
      </c>
      <c r="O67" s="181"/>
      <c r="P67" s="182">
        <f t="shared" si="3"/>
        <v>168</v>
      </c>
      <c r="Q67" s="183">
        <f t="shared" si="1"/>
        <v>1.5266898093455226E-3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</row>
    <row r="68" spans="1:47" ht="21" customHeight="1" x14ac:dyDescent="0.3">
      <c r="A68" s="319" t="s">
        <v>12</v>
      </c>
      <c r="B68" s="320"/>
      <c r="C68" s="320"/>
      <c r="D68" s="207">
        <f>+SUM(D16:D67)</f>
        <v>2532</v>
      </c>
      <c r="E68" s="207">
        <f t="shared" ref="E68:O68" si="4">+SUM(E16:E67)</f>
        <v>3568</v>
      </c>
      <c r="F68" s="207">
        <f t="shared" si="4"/>
        <v>13214</v>
      </c>
      <c r="G68" s="207">
        <f t="shared" si="4"/>
        <v>8569</v>
      </c>
      <c r="H68" s="207">
        <f t="shared" si="4"/>
        <v>8031</v>
      </c>
      <c r="I68" s="207">
        <f t="shared" si="4"/>
        <v>9879</v>
      </c>
      <c r="J68" s="207">
        <f t="shared" si="4"/>
        <v>10845</v>
      </c>
      <c r="K68" s="207">
        <f t="shared" si="4"/>
        <v>11103</v>
      </c>
      <c r="L68" s="207">
        <f t="shared" si="4"/>
        <v>9235</v>
      </c>
      <c r="M68" s="207">
        <f t="shared" si="4"/>
        <v>17539</v>
      </c>
      <c r="N68" s="207">
        <f t="shared" si="4"/>
        <v>15527</v>
      </c>
      <c r="O68" s="207">
        <f t="shared" si="4"/>
        <v>0</v>
      </c>
      <c r="P68" s="208">
        <f>+SUM(P16:P67)</f>
        <v>110042</v>
      </c>
      <c r="Q68" s="209">
        <v>1</v>
      </c>
    </row>
    <row r="69" spans="1:47" ht="3.75" customHeight="1" x14ac:dyDescent="0.3">
      <c r="A69" s="210"/>
      <c r="B69" s="210"/>
      <c r="C69" s="210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2"/>
    </row>
    <row r="70" spans="1:47" ht="21" customHeight="1" x14ac:dyDescent="0.3">
      <c r="A70" s="213" t="s">
        <v>206</v>
      </c>
      <c r="B70" s="210"/>
      <c r="C70" s="210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2"/>
    </row>
    <row r="71" spans="1:47" ht="21" customHeight="1" x14ac:dyDescent="0.3">
      <c r="A71" s="213" t="s">
        <v>207</v>
      </c>
      <c r="B71" s="210"/>
      <c r="C71" s="210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2"/>
    </row>
    <row r="72" spans="1:47" ht="21" customHeight="1" x14ac:dyDescent="0.3">
      <c r="A72" s="213"/>
      <c r="B72" s="210"/>
      <c r="C72" s="210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2"/>
    </row>
    <row r="73" spans="1:47" ht="21" customHeight="1" x14ac:dyDescent="0.3">
      <c r="A73" s="210"/>
      <c r="B73" s="210"/>
      <c r="C73" s="210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2"/>
    </row>
    <row r="74" spans="1:47" ht="21" customHeight="1" x14ac:dyDescent="0.3">
      <c r="L74" s="8"/>
      <c r="M74" s="8"/>
      <c r="V74" s="8"/>
      <c r="W74" s="8"/>
      <c r="X74" s="8"/>
      <c r="Y74" s="8"/>
      <c r="Z74" s="8"/>
    </row>
    <row r="75" spans="1:47" ht="27" customHeight="1" thickBot="1" x14ac:dyDescent="0.35">
      <c r="A75" s="321" t="s">
        <v>208</v>
      </c>
      <c r="B75" s="321"/>
      <c r="C75" s="321"/>
      <c r="D75" s="321"/>
      <c r="E75" s="321"/>
      <c r="F75" s="321"/>
      <c r="G75" s="321"/>
      <c r="H75" s="321"/>
      <c r="U75" s="322" t="s">
        <v>209</v>
      </c>
      <c r="V75" s="322"/>
      <c r="W75" s="322"/>
      <c r="X75" s="322"/>
      <c r="Y75" s="322"/>
      <c r="Z75" s="322"/>
    </row>
    <row r="76" spans="1:47" ht="11.25" customHeight="1" thickBot="1" x14ac:dyDescent="0.35">
      <c r="A76" s="177"/>
      <c r="B76" s="177"/>
      <c r="C76" s="177"/>
      <c r="D76" s="177"/>
      <c r="E76" s="177"/>
      <c r="F76" s="177"/>
      <c r="G76" s="177"/>
      <c r="H76" s="177"/>
      <c r="U76" s="322"/>
      <c r="V76" s="322"/>
      <c r="W76" s="322"/>
      <c r="X76" s="322"/>
      <c r="Y76" s="322"/>
      <c r="Z76" s="322"/>
    </row>
    <row r="77" spans="1:47" ht="27" customHeight="1" x14ac:dyDescent="0.3">
      <c r="A77" s="314" t="s">
        <v>18</v>
      </c>
      <c r="B77" s="314" t="s">
        <v>12</v>
      </c>
      <c r="C77" s="314" t="s">
        <v>210</v>
      </c>
      <c r="D77" s="314"/>
      <c r="E77" s="314" t="s">
        <v>211</v>
      </c>
      <c r="F77" s="314"/>
      <c r="G77" s="314" t="s">
        <v>212</v>
      </c>
      <c r="H77" s="314"/>
      <c r="K77" s="8"/>
      <c r="L77" s="8"/>
      <c r="M77" s="8"/>
      <c r="U77" s="177"/>
      <c r="V77" s="177"/>
      <c r="W77" s="177"/>
      <c r="X77" s="177"/>
      <c r="Y77" s="177"/>
      <c r="Z77" s="177"/>
    </row>
    <row r="78" spans="1:47" ht="57.75" customHeight="1" x14ac:dyDescent="0.3">
      <c r="A78" s="316"/>
      <c r="B78" s="316"/>
      <c r="C78" s="316"/>
      <c r="D78" s="316"/>
      <c r="E78" s="316"/>
      <c r="F78" s="316"/>
      <c r="G78" s="316"/>
      <c r="H78" s="316"/>
      <c r="K78" s="8"/>
      <c r="L78" s="8"/>
      <c r="M78" s="8"/>
      <c r="U78" s="214" t="s">
        <v>18</v>
      </c>
      <c r="V78" s="214" t="s">
        <v>12</v>
      </c>
      <c r="W78" s="314" t="s">
        <v>21</v>
      </c>
      <c r="X78" s="314"/>
      <c r="Y78" s="314" t="s">
        <v>22</v>
      </c>
      <c r="Z78" s="314"/>
    </row>
    <row r="79" spans="1:47" ht="23.25" customHeight="1" x14ac:dyDescent="0.3">
      <c r="A79" s="215" t="s">
        <v>0</v>
      </c>
      <c r="B79" s="216">
        <f>+SUM(C79:J79)</f>
        <v>2532</v>
      </c>
      <c r="C79" s="312">
        <f t="shared" ref="C79:C89" si="5">C99</f>
        <v>1226</v>
      </c>
      <c r="D79" s="312"/>
      <c r="E79" s="312">
        <f t="shared" ref="E79:E89" si="6">E99+G99+I99</f>
        <v>771</v>
      </c>
      <c r="F79" s="312"/>
      <c r="G79" s="312">
        <f t="shared" ref="G79:G89" si="7">K99+M99</f>
        <v>535</v>
      </c>
      <c r="H79" s="312"/>
      <c r="K79" s="8"/>
      <c r="L79" s="8"/>
      <c r="M79" s="8"/>
      <c r="U79" s="215" t="s">
        <v>0</v>
      </c>
      <c r="V79" s="216">
        <f>+W79+Y79</f>
        <v>2532</v>
      </c>
      <c r="W79" s="313">
        <v>1225</v>
      </c>
      <c r="X79" s="313"/>
      <c r="Y79" s="313">
        <v>1307</v>
      </c>
      <c r="Z79" s="315"/>
    </row>
    <row r="80" spans="1:47" ht="23.25" customHeight="1" x14ac:dyDescent="0.3">
      <c r="A80" s="217" t="s">
        <v>1</v>
      </c>
      <c r="B80" s="216">
        <f t="shared" ref="B80:B89" si="8">+SUM(C80:J80)</f>
        <v>3568</v>
      </c>
      <c r="C80" s="312">
        <f t="shared" si="5"/>
        <v>1124</v>
      </c>
      <c r="D80" s="312"/>
      <c r="E80" s="312">
        <f t="shared" si="6"/>
        <v>1903</v>
      </c>
      <c r="F80" s="312"/>
      <c r="G80" s="312">
        <f t="shared" si="7"/>
        <v>541</v>
      </c>
      <c r="H80" s="312"/>
      <c r="K80" s="8"/>
      <c r="L80" s="8"/>
      <c r="M80" s="8"/>
      <c r="U80" s="217" t="s">
        <v>1</v>
      </c>
      <c r="V80" s="216">
        <f t="shared" ref="V80:V89" si="9">+W80+Y80</f>
        <v>3568</v>
      </c>
      <c r="W80" s="313">
        <v>1971</v>
      </c>
      <c r="X80" s="313"/>
      <c r="Y80" s="304">
        <v>1597</v>
      </c>
      <c r="Z80" s="305"/>
    </row>
    <row r="81" spans="1:26" ht="23.25" customHeight="1" x14ac:dyDescent="0.3">
      <c r="A81" s="217" t="s">
        <v>2</v>
      </c>
      <c r="B81" s="216">
        <f t="shared" si="8"/>
        <v>13214</v>
      </c>
      <c r="C81" s="312">
        <f t="shared" si="5"/>
        <v>2525</v>
      </c>
      <c r="D81" s="312"/>
      <c r="E81" s="312">
        <f t="shared" si="6"/>
        <v>8924</v>
      </c>
      <c r="F81" s="312"/>
      <c r="G81" s="312">
        <f t="shared" si="7"/>
        <v>1765</v>
      </c>
      <c r="H81" s="312"/>
      <c r="K81" s="8"/>
      <c r="L81" s="8"/>
      <c r="M81" s="8"/>
      <c r="U81" s="217" t="s">
        <v>2</v>
      </c>
      <c r="V81" s="216">
        <f t="shared" si="9"/>
        <v>13214</v>
      </c>
      <c r="W81" s="304">
        <v>8535</v>
      </c>
      <c r="X81" s="305"/>
      <c r="Y81" s="304">
        <v>4679</v>
      </c>
      <c r="Z81" s="305"/>
    </row>
    <row r="82" spans="1:26" ht="23.25" customHeight="1" x14ac:dyDescent="0.3">
      <c r="A82" s="217" t="s">
        <v>3</v>
      </c>
      <c r="B82" s="216">
        <f t="shared" si="8"/>
        <v>8569</v>
      </c>
      <c r="C82" s="312">
        <f t="shared" si="5"/>
        <v>1006</v>
      </c>
      <c r="D82" s="312"/>
      <c r="E82" s="312">
        <f t="shared" si="6"/>
        <v>5910</v>
      </c>
      <c r="F82" s="312"/>
      <c r="G82" s="312">
        <f t="shared" si="7"/>
        <v>1653</v>
      </c>
      <c r="H82" s="312"/>
      <c r="K82" s="8"/>
      <c r="L82" s="8"/>
      <c r="M82" s="8"/>
      <c r="U82" s="217" t="s">
        <v>3</v>
      </c>
      <c r="V82" s="216">
        <f t="shared" si="9"/>
        <v>8569</v>
      </c>
      <c r="W82" s="304">
        <v>4902</v>
      </c>
      <c r="X82" s="305"/>
      <c r="Y82" s="304">
        <v>3667</v>
      </c>
      <c r="Z82" s="305"/>
    </row>
    <row r="83" spans="1:26" ht="23.25" customHeight="1" x14ac:dyDescent="0.3">
      <c r="A83" s="217" t="s">
        <v>4</v>
      </c>
      <c r="B83" s="216">
        <f t="shared" si="8"/>
        <v>8031</v>
      </c>
      <c r="C83" s="312">
        <f>C103</f>
        <v>1604</v>
      </c>
      <c r="D83" s="312"/>
      <c r="E83" s="312">
        <f t="shared" si="6"/>
        <v>3984</v>
      </c>
      <c r="F83" s="312"/>
      <c r="G83" s="312">
        <f t="shared" si="7"/>
        <v>2443</v>
      </c>
      <c r="H83" s="312"/>
      <c r="K83" s="8"/>
      <c r="L83" s="8"/>
      <c r="M83" s="8"/>
      <c r="U83" s="217" t="s">
        <v>4</v>
      </c>
      <c r="V83" s="216">
        <f t="shared" si="9"/>
        <v>8031</v>
      </c>
      <c r="W83" s="304">
        <v>4388</v>
      </c>
      <c r="X83" s="305"/>
      <c r="Y83" s="304">
        <v>3643</v>
      </c>
      <c r="Z83" s="305"/>
    </row>
    <row r="84" spans="1:26" ht="23.25" customHeight="1" x14ac:dyDescent="0.3">
      <c r="A84" s="217" t="s">
        <v>5</v>
      </c>
      <c r="B84" s="216">
        <f t="shared" si="8"/>
        <v>9879</v>
      </c>
      <c r="C84" s="312">
        <f t="shared" si="5"/>
        <v>1363</v>
      </c>
      <c r="D84" s="312"/>
      <c r="E84" s="312">
        <f t="shared" si="6"/>
        <v>6472</v>
      </c>
      <c r="F84" s="312"/>
      <c r="G84" s="312">
        <f t="shared" si="7"/>
        <v>2044</v>
      </c>
      <c r="H84" s="312"/>
      <c r="K84" s="8"/>
      <c r="L84" s="8"/>
      <c r="M84" s="8"/>
      <c r="U84" s="217" t="s">
        <v>5</v>
      </c>
      <c r="V84" s="216">
        <f t="shared" si="9"/>
        <v>9879</v>
      </c>
      <c r="W84" s="304">
        <v>5716</v>
      </c>
      <c r="X84" s="305"/>
      <c r="Y84" s="304">
        <v>4163</v>
      </c>
      <c r="Z84" s="305"/>
    </row>
    <row r="85" spans="1:26" ht="23.25" customHeight="1" x14ac:dyDescent="0.3">
      <c r="A85" s="217" t="s">
        <v>6</v>
      </c>
      <c r="B85" s="216">
        <f t="shared" si="8"/>
        <v>10845</v>
      </c>
      <c r="C85" s="312">
        <f t="shared" si="5"/>
        <v>1605</v>
      </c>
      <c r="D85" s="312"/>
      <c r="E85" s="312">
        <f t="shared" si="6"/>
        <v>6520</v>
      </c>
      <c r="F85" s="312"/>
      <c r="G85" s="312">
        <f t="shared" si="7"/>
        <v>2720</v>
      </c>
      <c r="H85" s="312"/>
      <c r="K85" s="8"/>
      <c r="L85" s="8"/>
      <c r="M85" s="8"/>
      <c r="U85" s="217" t="s">
        <v>6</v>
      </c>
      <c r="V85" s="216">
        <f t="shared" si="9"/>
        <v>10845</v>
      </c>
      <c r="W85" s="304">
        <v>6217</v>
      </c>
      <c r="X85" s="305"/>
      <c r="Y85" s="304">
        <v>4628</v>
      </c>
      <c r="Z85" s="305"/>
    </row>
    <row r="86" spans="1:26" ht="23.25" customHeight="1" x14ac:dyDescent="0.3">
      <c r="A86" s="217" t="s">
        <v>7</v>
      </c>
      <c r="B86" s="216">
        <f t="shared" si="8"/>
        <v>11103</v>
      </c>
      <c r="C86" s="312">
        <f t="shared" si="5"/>
        <v>2068</v>
      </c>
      <c r="D86" s="312"/>
      <c r="E86" s="312">
        <f t="shared" si="6"/>
        <v>6950</v>
      </c>
      <c r="F86" s="312"/>
      <c r="G86" s="312">
        <f t="shared" si="7"/>
        <v>2085</v>
      </c>
      <c r="H86" s="312"/>
      <c r="K86" s="8"/>
      <c r="L86" s="8"/>
      <c r="M86" s="8"/>
      <c r="U86" s="217" t="s">
        <v>7</v>
      </c>
      <c r="V86" s="216">
        <f t="shared" si="9"/>
        <v>11103</v>
      </c>
      <c r="W86" s="304">
        <v>6541</v>
      </c>
      <c r="X86" s="305"/>
      <c r="Y86" s="304">
        <v>4562</v>
      </c>
      <c r="Z86" s="305"/>
    </row>
    <row r="87" spans="1:26" ht="23.25" customHeight="1" x14ac:dyDescent="0.3">
      <c r="A87" s="217" t="s">
        <v>8</v>
      </c>
      <c r="B87" s="216">
        <f t="shared" si="8"/>
        <v>9235</v>
      </c>
      <c r="C87" s="312">
        <f t="shared" si="5"/>
        <v>1479</v>
      </c>
      <c r="D87" s="312"/>
      <c r="E87" s="312">
        <f t="shared" si="6"/>
        <v>6002</v>
      </c>
      <c r="F87" s="312"/>
      <c r="G87" s="312">
        <f t="shared" si="7"/>
        <v>1754</v>
      </c>
      <c r="H87" s="312"/>
      <c r="K87" s="8"/>
      <c r="L87" s="8"/>
      <c r="M87" s="8"/>
      <c r="U87" s="217" t="s">
        <v>8</v>
      </c>
      <c r="V87" s="216">
        <f t="shared" si="9"/>
        <v>9235</v>
      </c>
      <c r="W87" s="304">
        <v>5260</v>
      </c>
      <c r="X87" s="305"/>
      <c r="Y87" s="304">
        <v>3975</v>
      </c>
      <c r="Z87" s="305"/>
    </row>
    <row r="88" spans="1:26" ht="23.25" customHeight="1" x14ac:dyDescent="0.3">
      <c r="A88" s="217" t="s">
        <v>9</v>
      </c>
      <c r="B88" s="216">
        <f t="shared" si="8"/>
        <v>17539</v>
      </c>
      <c r="C88" s="312">
        <f t="shared" si="5"/>
        <v>1367</v>
      </c>
      <c r="D88" s="312"/>
      <c r="E88" s="312">
        <f t="shared" si="6"/>
        <v>13817</v>
      </c>
      <c r="F88" s="312"/>
      <c r="G88" s="312">
        <f t="shared" si="7"/>
        <v>2355</v>
      </c>
      <c r="H88" s="312"/>
      <c r="K88" s="8"/>
      <c r="L88" s="8"/>
      <c r="M88" s="8"/>
      <c r="U88" s="217" t="s">
        <v>9</v>
      </c>
      <c r="V88" s="216">
        <f t="shared" si="9"/>
        <v>17539</v>
      </c>
      <c r="W88" s="304">
        <v>11195</v>
      </c>
      <c r="X88" s="305"/>
      <c r="Y88" s="304">
        <v>6344</v>
      </c>
      <c r="Z88" s="305"/>
    </row>
    <row r="89" spans="1:26" ht="23.25" customHeight="1" x14ac:dyDescent="0.3">
      <c r="A89" s="217" t="s">
        <v>10</v>
      </c>
      <c r="B89" s="216">
        <f t="shared" si="8"/>
        <v>15527</v>
      </c>
      <c r="C89" s="312">
        <f t="shared" si="5"/>
        <v>1382</v>
      </c>
      <c r="D89" s="312"/>
      <c r="E89" s="312">
        <f t="shared" si="6"/>
        <v>11919</v>
      </c>
      <c r="F89" s="312"/>
      <c r="G89" s="312">
        <f t="shared" si="7"/>
        <v>2226</v>
      </c>
      <c r="H89" s="312"/>
      <c r="K89" s="8"/>
      <c r="L89" s="8"/>
      <c r="M89" s="8"/>
      <c r="U89" s="217" t="s">
        <v>10</v>
      </c>
      <c r="V89" s="216">
        <f t="shared" si="9"/>
        <v>15527</v>
      </c>
      <c r="W89" s="304">
        <v>8988</v>
      </c>
      <c r="X89" s="305"/>
      <c r="Y89" s="304">
        <v>6539</v>
      </c>
      <c r="Z89" s="305"/>
    </row>
    <row r="90" spans="1:26" ht="23.25" customHeight="1" x14ac:dyDescent="0.3">
      <c r="A90" s="218" t="s">
        <v>11</v>
      </c>
      <c r="B90" s="219"/>
      <c r="C90" s="311"/>
      <c r="D90" s="311"/>
      <c r="E90" s="311"/>
      <c r="F90" s="311"/>
      <c r="G90" s="311"/>
      <c r="H90" s="311"/>
      <c r="K90" s="8"/>
      <c r="L90" s="8"/>
      <c r="M90" s="8"/>
      <c r="U90" s="218" t="s">
        <v>11</v>
      </c>
      <c r="V90" s="219"/>
      <c r="W90" s="304"/>
      <c r="X90" s="305"/>
      <c r="Y90" s="304"/>
      <c r="Z90" s="305"/>
    </row>
    <row r="91" spans="1:26" ht="23.25" customHeight="1" x14ac:dyDescent="0.3">
      <c r="A91" s="220" t="s">
        <v>12</v>
      </c>
      <c r="B91" s="221">
        <f>+SUM(B79:B90)</f>
        <v>110042</v>
      </c>
      <c r="C91" s="306">
        <f>+SUM(C79:C90)</f>
        <v>16749</v>
      </c>
      <c r="D91" s="306"/>
      <c r="E91" s="306">
        <f>+SUM(E79:E90)</f>
        <v>73172</v>
      </c>
      <c r="F91" s="306"/>
      <c r="G91" s="306">
        <f>+SUM(G79:G90)</f>
        <v>20121</v>
      </c>
      <c r="H91" s="306"/>
      <c r="K91" s="8"/>
      <c r="L91" s="8"/>
      <c r="M91" s="8"/>
      <c r="U91" s="220" t="s">
        <v>12</v>
      </c>
      <c r="V91" s="221">
        <f>+SUM(V79:V90)</f>
        <v>110042</v>
      </c>
      <c r="W91" s="306">
        <f>+SUM(W79:W90)</f>
        <v>64938</v>
      </c>
      <c r="X91" s="306"/>
      <c r="Y91" s="306">
        <f>+SUM(Y79:Y90)</f>
        <v>45104</v>
      </c>
      <c r="Z91" s="307"/>
    </row>
    <row r="92" spans="1:26" ht="15.75" customHeight="1" x14ac:dyDescent="0.3">
      <c r="A92" s="222" t="s">
        <v>23</v>
      </c>
      <c r="B92" s="223">
        <v>1</v>
      </c>
      <c r="C92" s="302">
        <f>+C91/B91</f>
        <v>0.15220552152814379</v>
      </c>
      <c r="D92" s="302"/>
      <c r="E92" s="302">
        <f>+E91/B91</f>
        <v>0.66494611148470584</v>
      </c>
      <c r="F92" s="302"/>
      <c r="G92" s="302">
        <f>+G91/B91</f>
        <v>0.18284836698715037</v>
      </c>
      <c r="H92" s="302"/>
      <c r="K92" s="8"/>
      <c r="L92" s="8"/>
      <c r="M92" s="8"/>
      <c r="U92" s="222" t="s">
        <v>19</v>
      </c>
      <c r="V92" s="223">
        <v>1</v>
      </c>
      <c r="W92" s="302">
        <f>+W91/V91</f>
        <v>0.59012013594809254</v>
      </c>
      <c r="X92" s="302"/>
      <c r="Y92" s="302">
        <f>+Y91/V91</f>
        <v>0.40987986405190746</v>
      </c>
      <c r="Z92" s="303"/>
    </row>
    <row r="93" spans="1:26" ht="23.25" customHeight="1" x14ac:dyDescent="0.3">
      <c r="A93" s="224"/>
      <c r="B93" s="225"/>
      <c r="C93" s="225"/>
      <c r="D93" s="225"/>
      <c r="E93" s="225"/>
      <c r="F93" s="225"/>
      <c r="G93" s="225"/>
      <c r="H93" s="225"/>
      <c r="I93" s="225"/>
      <c r="J93" s="225"/>
      <c r="K93" s="8"/>
      <c r="L93" s="8"/>
      <c r="M93" s="8"/>
      <c r="U93" s="224"/>
      <c r="V93" s="225"/>
      <c r="W93" s="225"/>
      <c r="X93" s="225"/>
      <c r="Y93" s="225"/>
      <c r="Z93" s="225"/>
    </row>
    <row r="94" spans="1:26" ht="23.25" customHeight="1" x14ac:dyDescent="0.3">
      <c r="A94" s="224"/>
      <c r="B94" s="225"/>
      <c r="C94" s="225"/>
      <c r="D94" s="225"/>
      <c r="E94" s="225"/>
      <c r="F94" s="225"/>
      <c r="G94" s="225"/>
      <c r="H94" s="225"/>
      <c r="I94" s="225"/>
      <c r="J94" s="225"/>
      <c r="K94" s="8"/>
      <c r="L94" s="8"/>
      <c r="M94" s="8"/>
      <c r="U94" s="224"/>
      <c r="V94" s="225"/>
      <c r="W94" s="225"/>
      <c r="X94" s="225"/>
      <c r="Y94" s="225"/>
      <c r="Z94" s="225"/>
    </row>
    <row r="95" spans="1:26" ht="23.25" customHeight="1" x14ac:dyDescent="0.3">
      <c r="A95" s="7"/>
    </row>
    <row r="96" spans="1:26" ht="23.25" customHeight="1" thickBot="1" x14ac:dyDescent="0.35">
      <c r="A96" s="310" t="s">
        <v>213</v>
      </c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</row>
    <row r="97" spans="1:28" ht="23.25" customHeight="1" thickTop="1" x14ac:dyDescent="0.3">
      <c r="A97" s="7"/>
      <c r="N97" s="226"/>
    </row>
    <row r="98" spans="1:28" ht="94.5" customHeight="1" x14ac:dyDescent="0.3">
      <c r="A98" s="227" t="s">
        <v>18</v>
      </c>
      <c r="B98" s="228" t="s">
        <v>12</v>
      </c>
      <c r="C98" s="308" t="s">
        <v>214</v>
      </c>
      <c r="D98" s="309"/>
      <c r="E98" s="308" t="s">
        <v>215</v>
      </c>
      <c r="F98" s="309"/>
      <c r="G98" s="308" t="s">
        <v>216</v>
      </c>
      <c r="H98" s="309"/>
      <c r="I98" s="308" t="s">
        <v>217</v>
      </c>
      <c r="J98" s="309"/>
      <c r="K98" s="308" t="s">
        <v>218</v>
      </c>
      <c r="L98" s="309"/>
      <c r="M98" s="308" t="s">
        <v>219</v>
      </c>
      <c r="N98" s="309"/>
      <c r="O98" s="229"/>
      <c r="W98" s="9"/>
      <c r="X98" s="9"/>
      <c r="Y98" s="9"/>
      <c r="Z98" s="9"/>
      <c r="AA98" s="9"/>
      <c r="AB98" s="82"/>
    </row>
    <row r="99" spans="1:28" ht="23.25" customHeight="1" x14ac:dyDescent="0.3">
      <c r="A99" s="215" t="s">
        <v>0</v>
      </c>
      <c r="B99" s="230">
        <f>+SUM(C99:N99)</f>
        <v>2532</v>
      </c>
      <c r="C99" s="304">
        <v>1226</v>
      </c>
      <c r="D99" s="304"/>
      <c r="E99" s="304">
        <v>430</v>
      </c>
      <c r="F99" s="304"/>
      <c r="G99" s="304">
        <v>260</v>
      </c>
      <c r="H99" s="304"/>
      <c r="I99" s="304">
        <v>81</v>
      </c>
      <c r="J99" s="304"/>
      <c r="K99" s="304">
        <v>339</v>
      </c>
      <c r="L99" s="304"/>
      <c r="M99" s="304">
        <v>196</v>
      </c>
      <c r="N99" s="305"/>
      <c r="W99" s="9"/>
      <c r="X99" s="9"/>
      <c r="Y99" s="9"/>
      <c r="Z99" s="9"/>
      <c r="AA99" s="9"/>
      <c r="AB99" s="82"/>
    </row>
    <row r="100" spans="1:28" ht="23.25" customHeight="1" x14ac:dyDescent="0.3">
      <c r="A100" s="217" t="s">
        <v>1</v>
      </c>
      <c r="B100" s="230">
        <f t="shared" ref="B100:B109" si="10">+SUM(C100:N100)</f>
        <v>3568</v>
      </c>
      <c r="C100" s="304">
        <v>1124</v>
      </c>
      <c r="D100" s="304"/>
      <c r="E100" s="304">
        <v>1424</v>
      </c>
      <c r="F100" s="304"/>
      <c r="G100" s="304">
        <v>373</v>
      </c>
      <c r="H100" s="304"/>
      <c r="I100" s="304">
        <v>106</v>
      </c>
      <c r="J100" s="304"/>
      <c r="K100" s="304">
        <v>312</v>
      </c>
      <c r="L100" s="304"/>
      <c r="M100" s="304">
        <v>229</v>
      </c>
      <c r="N100" s="305"/>
      <c r="W100" s="9"/>
      <c r="X100" s="9"/>
      <c r="Y100" s="9"/>
      <c r="Z100" s="9"/>
      <c r="AA100" s="9"/>
      <c r="AB100" s="82"/>
    </row>
    <row r="101" spans="1:28" ht="23.25" customHeight="1" x14ac:dyDescent="0.3">
      <c r="A101" s="217" t="s">
        <v>2</v>
      </c>
      <c r="B101" s="230">
        <f t="shared" si="10"/>
        <v>13214</v>
      </c>
      <c r="C101" s="304">
        <v>2525</v>
      </c>
      <c r="D101" s="304"/>
      <c r="E101" s="304">
        <v>6017</v>
      </c>
      <c r="F101" s="304"/>
      <c r="G101" s="304">
        <v>2758</v>
      </c>
      <c r="H101" s="304"/>
      <c r="I101" s="304">
        <v>149</v>
      </c>
      <c r="J101" s="304"/>
      <c r="K101" s="304">
        <v>1418</v>
      </c>
      <c r="L101" s="304"/>
      <c r="M101" s="304">
        <v>347</v>
      </c>
      <c r="N101" s="305"/>
      <c r="W101" s="9"/>
      <c r="X101" s="9"/>
      <c r="Y101" s="9"/>
      <c r="Z101" s="9"/>
      <c r="AA101" s="9"/>
      <c r="AB101" s="82"/>
    </row>
    <row r="102" spans="1:28" ht="23.25" customHeight="1" x14ac:dyDescent="0.3">
      <c r="A102" s="217" t="s">
        <v>3</v>
      </c>
      <c r="B102" s="230">
        <f t="shared" si="10"/>
        <v>8569</v>
      </c>
      <c r="C102" s="304">
        <v>1006</v>
      </c>
      <c r="D102" s="304"/>
      <c r="E102" s="304">
        <v>2494</v>
      </c>
      <c r="F102" s="304"/>
      <c r="G102" s="304">
        <v>3178</v>
      </c>
      <c r="H102" s="304"/>
      <c r="I102" s="304">
        <v>238</v>
      </c>
      <c r="J102" s="304"/>
      <c r="K102" s="304">
        <v>1291</v>
      </c>
      <c r="L102" s="304"/>
      <c r="M102" s="304">
        <v>362</v>
      </c>
      <c r="N102" s="305"/>
      <c r="W102" s="9"/>
      <c r="X102" s="9"/>
      <c r="Y102" s="9"/>
      <c r="Z102" s="9"/>
      <c r="AA102" s="9"/>
      <c r="AB102" s="82"/>
    </row>
    <row r="103" spans="1:28" ht="23.25" customHeight="1" x14ac:dyDescent="0.3">
      <c r="A103" s="217" t="s">
        <v>4</v>
      </c>
      <c r="B103" s="230">
        <f t="shared" si="10"/>
        <v>8031</v>
      </c>
      <c r="C103" s="304">
        <v>1604</v>
      </c>
      <c r="D103" s="304"/>
      <c r="E103" s="304">
        <v>2179</v>
      </c>
      <c r="F103" s="304"/>
      <c r="G103" s="304">
        <v>1617</v>
      </c>
      <c r="H103" s="304"/>
      <c r="I103" s="304">
        <v>188</v>
      </c>
      <c r="J103" s="304"/>
      <c r="K103" s="304">
        <v>1798</v>
      </c>
      <c r="L103" s="304"/>
      <c r="M103" s="304">
        <v>645</v>
      </c>
      <c r="N103" s="305"/>
      <c r="W103" s="9"/>
      <c r="X103" s="9"/>
      <c r="Y103" s="9"/>
      <c r="Z103" s="9"/>
      <c r="AA103" s="9"/>
      <c r="AB103" s="82"/>
    </row>
    <row r="104" spans="1:28" ht="23.25" customHeight="1" x14ac:dyDescent="0.3">
      <c r="A104" s="217" t="s">
        <v>5</v>
      </c>
      <c r="B104" s="230">
        <f t="shared" si="10"/>
        <v>9879</v>
      </c>
      <c r="C104" s="304">
        <v>1363</v>
      </c>
      <c r="D104" s="304"/>
      <c r="E104" s="304">
        <v>2571</v>
      </c>
      <c r="F104" s="304"/>
      <c r="G104" s="304">
        <v>3644</v>
      </c>
      <c r="H104" s="304"/>
      <c r="I104" s="304">
        <v>257</v>
      </c>
      <c r="J104" s="304"/>
      <c r="K104" s="304">
        <v>1636</v>
      </c>
      <c r="L104" s="304"/>
      <c r="M104" s="304">
        <v>408</v>
      </c>
      <c r="N104" s="305"/>
      <c r="W104" s="9"/>
      <c r="X104" s="9"/>
      <c r="Y104" s="9"/>
      <c r="Z104" s="9"/>
      <c r="AA104" s="9"/>
      <c r="AB104" s="82"/>
    </row>
    <row r="105" spans="1:28" ht="23.25" customHeight="1" x14ac:dyDescent="0.3">
      <c r="A105" s="217" t="s">
        <v>6</v>
      </c>
      <c r="B105" s="230">
        <f t="shared" si="10"/>
        <v>10845</v>
      </c>
      <c r="C105" s="304">
        <v>1605</v>
      </c>
      <c r="D105" s="304"/>
      <c r="E105" s="304">
        <v>3437</v>
      </c>
      <c r="F105" s="304"/>
      <c r="G105" s="304">
        <v>2946</v>
      </c>
      <c r="H105" s="304"/>
      <c r="I105" s="304">
        <v>137</v>
      </c>
      <c r="J105" s="304"/>
      <c r="K105" s="304">
        <v>2227</v>
      </c>
      <c r="L105" s="304"/>
      <c r="M105" s="304">
        <v>493</v>
      </c>
      <c r="N105" s="305"/>
      <c r="W105" s="9"/>
      <c r="X105" s="9"/>
      <c r="Y105" s="9"/>
      <c r="Z105" s="9"/>
      <c r="AA105" s="9"/>
      <c r="AB105" s="82"/>
    </row>
    <row r="106" spans="1:28" ht="23.25" customHeight="1" x14ac:dyDescent="0.3">
      <c r="A106" s="217" t="s">
        <v>7</v>
      </c>
      <c r="B106" s="230">
        <f t="shared" si="10"/>
        <v>11103</v>
      </c>
      <c r="C106" s="304">
        <v>2068</v>
      </c>
      <c r="D106" s="304"/>
      <c r="E106" s="304">
        <v>3622</v>
      </c>
      <c r="F106" s="304"/>
      <c r="G106" s="304">
        <v>3179</v>
      </c>
      <c r="H106" s="304"/>
      <c r="I106" s="304">
        <v>149</v>
      </c>
      <c r="J106" s="304"/>
      <c r="K106" s="304">
        <v>1711</v>
      </c>
      <c r="L106" s="304"/>
      <c r="M106" s="304">
        <v>374</v>
      </c>
      <c r="N106" s="305"/>
      <c r="W106" s="9"/>
      <c r="X106" s="9"/>
      <c r="Y106" s="9"/>
      <c r="Z106" s="9"/>
      <c r="AA106" s="9"/>
      <c r="AB106" s="82"/>
    </row>
    <row r="107" spans="1:28" ht="23.25" customHeight="1" x14ac:dyDescent="0.3">
      <c r="A107" s="217" t="s">
        <v>8</v>
      </c>
      <c r="B107" s="230">
        <f t="shared" si="10"/>
        <v>9235</v>
      </c>
      <c r="C107" s="304">
        <v>1479</v>
      </c>
      <c r="D107" s="304"/>
      <c r="E107" s="304">
        <v>2959</v>
      </c>
      <c r="F107" s="304"/>
      <c r="G107" s="304">
        <v>2966</v>
      </c>
      <c r="H107" s="304"/>
      <c r="I107" s="304">
        <v>77</v>
      </c>
      <c r="J107" s="304"/>
      <c r="K107" s="304">
        <v>1382</v>
      </c>
      <c r="L107" s="304"/>
      <c r="M107" s="304">
        <v>372</v>
      </c>
      <c r="N107" s="305"/>
      <c r="W107" s="9"/>
      <c r="X107" s="9"/>
      <c r="Y107" s="9"/>
      <c r="Z107" s="9"/>
      <c r="AA107" s="9"/>
      <c r="AB107" s="82"/>
    </row>
    <row r="108" spans="1:28" ht="23.25" customHeight="1" x14ac:dyDescent="0.3">
      <c r="A108" s="217" t="s">
        <v>9</v>
      </c>
      <c r="B108" s="230">
        <f t="shared" si="10"/>
        <v>17539</v>
      </c>
      <c r="C108" s="304">
        <v>1367</v>
      </c>
      <c r="D108" s="304"/>
      <c r="E108" s="304">
        <v>10070</v>
      </c>
      <c r="F108" s="304"/>
      <c r="G108" s="304">
        <v>3564</v>
      </c>
      <c r="H108" s="304"/>
      <c r="I108" s="304">
        <v>183</v>
      </c>
      <c r="J108" s="304"/>
      <c r="K108" s="304">
        <v>1916</v>
      </c>
      <c r="L108" s="304"/>
      <c r="M108" s="304">
        <v>439</v>
      </c>
      <c r="N108" s="305"/>
      <c r="W108" s="9"/>
      <c r="X108" s="9"/>
      <c r="Y108" s="9"/>
      <c r="Z108" s="9"/>
      <c r="AA108" s="9"/>
      <c r="AB108" s="82"/>
    </row>
    <row r="109" spans="1:28" ht="23.25" customHeight="1" x14ac:dyDescent="0.3">
      <c r="A109" s="217" t="s">
        <v>10</v>
      </c>
      <c r="B109" s="230">
        <f t="shared" si="10"/>
        <v>15527</v>
      </c>
      <c r="C109" s="304">
        <v>1382</v>
      </c>
      <c r="D109" s="304"/>
      <c r="E109" s="304">
        <v>9947</v>
      </c>
      <c r="F109" s="304"/>
      <c r="G109" s="304">
        <v>1904</v>
      </c>
      <c r="H109" s="304"/>
      <c r="I109" s="304">
        <v>68</v>
      </c>
      <c r="J109" s="304"/>
      <c r="K109" s="304">
        <v>1707</v>
      </c>
      <c r="L109" s="304"/>
      <c r="M109" s="304">
        <v>519</v>
      </c>
      <c r="N109" s="305"/>
      <c r="W109" s="9"/>
      <c r="X109" s="9"/>
      <c r="Y109" s="9"/>
      <c r="Z109" s="9"/>
      <c r="AA109" s="9"/>
      <c r="AB109" s="82"/>
    </row>
    <row r="110" spans="1:28" ht="23.25" customHeight="1" x14ac:dyDescent="0.3">
      <c r="A110" s="218" t="s">
        <v>11</v>
      </c>
      <c r="B110" s="230"/>
      <c r="C110" s="231"/>
      <c r="D110" s="232"/>
      <c r="E110" s="231"/>
      <c r="F110" s="232"/>
      <c r="G110" s="231"/>
      <c r="H110" s="232"/>
      <c r="I110" s="231"/>
      <c r="J110" s="232"/>
      <c r="K110" s="231"/>
      <c r="L110" s="232"/>
      <c r="M110" s="304"/>
      <c r="N110" s="305"/>
      <c r="W110" s="9"/>
      <c r="X110" s="9"/>
      <c r="Y110" s="9"/>
      <c r="Z110" s="9"/>
      <c r="AA110" s="9"/>
      <c r="AB110" s="82"/>
    </row>
    <row r="111" spans="1:28" ht="23.25" customHeight="1" x14ac:dyDescent="0.3">
      <c r="A111" s="220" t="s">
        <v>12</v>
      </c>
      <c r="B111" s="221">
        <f>+SUM(B99:B110)</f>
        <v>110042</v>
      </c>
      <c r="C111" s="306">
        <f>+SUM(C99:C110)</f>
        <v>16749</v>
      </c>
      <c r="D111" s="306"/>
      <c r="E111" s="306">
        <f>+SUM(E99:E110)</f>
        <v>45150</v>
      </c>
      <c r="F111" s="306"/>
      <c r="G111" s="306">
        <f>+SUM(G99:G110)</f>
        <v>26389</v>
      </c>
      <c r="H111" s="306"/>
      <c r="I111" s="306">
        <f>+SUM(I99:I110)</f>
        <v>1633</v>
      </c>
      <c r="J111" s="306"/>
      <c r="K111" s="306">
        <f>+SUM(K99:K110)</f>
        <v>15737</v>
      </c>
      <c r="L111" s="306"/>
      <c r="M111" s="306">
        <f>+SUM(M99:M110)</f>
        <v>4384</v>
      </c>
      <c r="N111" s="307"/>
      <c r="W111" s="10"/>
      <c r="X111" s="10"/>
      <c r="Y111" s="10"/>
      <c r="Z111" s="10"/>
      <c r="AA111" s="10"/>
    </row>
    <row r="112" spans="1:28" ht="23.25" customHeight="1" x14ac:dyDescent="0.3">
      <c r="A112" s="222" t="s">
        <v>23</v>
      </c>
      <c r="B112" s="223">
        <v>1</v>
      </c>
      <c r="C112" s="302">
        <f>+C111/$B$111</f>
        <v>0.15220552152814379</v>
      </c>
      <c r="D112" s="302"/>
      <c r="E112" s="302">
        <f>+E111/$B$111</f>
        <v>0.41029788626160918</v>
      </c>
      <c r="F112" s="302"/>
      <c r="G112" s="302">
        <f>+G111/$B$111</f>
        <v>0.23980843677868449</v>
      </c>
      <c r="H112" s="302"/>
      <c r="I112" s="302">
        <f>+I111/$B$111</f>
        <v>1.4839788444412133E-2</v>
      </c>
      <c r="J112" s="302"/>
      <c r="K112" s="302">
        <f>+K111/$B$111</f>
        <v>0.14300903291470529</v>
      </c>
      <c r="L112" s="302"/>
      <c r="M112" s="302">
        <f>+M111/$B$111</f>
        <v>3.9839334072445068E-2</v>
      </c>
      <c r="N112" s="303"/>
      <c r="W112" s="10"/>
      <c r="X112" s="10"/>
      <c r="Y112" s="10"/>
      <c r="Z112" s="10"/>
      <c r="AA112" s="10"/>
    </row>
    <row r="113" spans="1:27" ht="12.75" customHeight="1" x14ac:dyDescent="0.3">
      <c r="A113" s="224"/>
      <c r="B113" s="225"/>
      <c r="C113" s="22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W113" s="10"/>
      <c r="X113" s="10"/>
      <c r="Y113" s="10"/>
      <c r="Z113" s="10"/>
      <c r="AA113" s="10"/>
    </row>
    <row r="114" spans="1:27" ht="12.75" customHeight="1" x14ac:dyDescent="0.3">
      <c r="K114" s="225"/>
      <c r="L114" s="225"/>
      <c r="M114" s="225"/>
      <c r="N114" s="225"/>
      <c r="O114" s="225"/>
      <c r="P114" s="225"/>
      <c r="W114" s="10"/>
      <c r="X114" s="10"/>
      <c r="Y114" s="10"/>
      <c r="Z114" s="10"/>
      <c r="AA114" s="10"/>
    </row>
    <row r="115" spans="1:27" ht="23.25" customHeight="1" x14ac:dyDescent="0.3"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W115" s="10"/>
      <c r="X115" s="10"/>
      <c r="Y115" s="10"/>
      <c r="Z115" s="10"/>
      <c r="AA115" s="10"/>
    </row>
    <row r="116" spans="1:27" ht="20.25" customHeight="1" x14ac:dyDescent="0.3">
      <c r="A116" s="233" t="s">
        <v>220</v>
      </c>
      <c r="B116" s="234"/>
      <c r="C116" s="234"/>
      <c r="D116" s="234"/>
      <c r="E116" s="234"/>
      <c r="F116" s="234"/>
      <c r="G116" s="234"/>
      <c r="H116" s="11"/>
    </row>
    <row r="117" spans="1:27" ht="20.25" customHeight="1" x14ac:dyDescent="0.3">
      <c r="A117" s="233" t="s">
        <v>32</v>
      </c>
      <c r="B117" s="234"/>
      <c r="C117" s="234"/>
      <c r="D117" s="234"/>
      <c r="E117" s="234"/>
      <c r="F117" s="234"/>
      <c r="G117" s="234"/>
      <c r="H117" s="11"/>
    </row>
    <row r="123" spans="1:27" ht="18.75" customHeight="1" x14ac:dyDescent="0.3"/>
  </sheetData>
  <mergeCells count="251"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A68:C68"/>
    <mergeCell ref="A75:H75"/>
    <mergeCell ref="U75:Z76"/>
    <mergeCell ref="B59:C59"/>
    <mergeCell ref="B60:C60"/>
    <mergeCell ref="B61:C61"/>
    <mergeCell ref="B62:C62"/>
    <mergeCell ref="B63:C63"/>
    <mergeCell ref="B64:C64"/>
    <mergeCell ref="Y78:Z78"/>
    <mergeCell ref="C79:D79"/>
    <mergeCell ref="E79:F79"/>
    <mergeCell ref="G79:H79"/>
    <mergeCell ref="W79:X79"/>
    <mergeCell ref="Y79:Z79"/>
    <mergeCell ref="A77:A78"/>
    <mergeCell ref="B77:B78"/>
    <mergeCell ref="C77:D78"/>
    <mergeCell ref="E77:F78"/>
    <mergeCell ref="G77:H78"/>
    <mergeCell ref="W78:X78"/>
    <mergeCell ref="C80:D80"/>
    <mergeCell ref="E80:F80"/>
    <mergeCell ref="G80:H80"/>
    <mergeCell ref="W80:X80"/>
    <mergeCell ref="Y80:Z80"/>
    <mergeCell ref="C81:D81"/>
    <mergeCell ref="E81:F81"/>
    <mergeCell ref="G81:H81"/>
    <mergeCell ref="W81:X81"/>
    <mergeCell ref="Y81:Z81"/>
    <mergeCell ref="C82:D82"/>
    <mergeCell ref="E82:F82"/>
    <mergeCell ref="G82:H82"/>
    <mergeCell ref="W82:X82"/>
    <mergeCell ref="Y82:Z82"/>
    <mergeCell ref="C83:D83"/>
    <mergeCell ref="E83:F83"/>
    <mergeCell ref="G83:H83"/>
    <mergeCell ref="W83:X83"/>
    <mergeCell ref="Y83:Z83"/>
    <mergeCell ref="C84:D84"/>
    <mergeCell ref="E84:F84"/>
    <mergeCell ref="G84:H84"/>
    <mergeCell ref="W84:X84"/>
    <mergeCell ref="Y84:Z84"/>
    <mergeCell ref="C85:D85"/>
    <mergeCell ref="E85:F85"/>
    <mergeCell ref="G85:H85"/>
    <mergeCell ref="W85:X85"/>
    <mergeCell ref="Y85:Z85"/>
    <mergeCell ref="C86:D86"/>
    <mergeCell ref="E86:F86"/>
    <mergeCell ref="G86:H86"/>
    <mergeCell ref="W86:X86"/>
    <mergeCell ref="Y86:Z86"/>
    <mergeCell ref="C87:D87"/>
    <mergeCell ref="E87:F87"/>
    <mergeCell ref="G87:H87"/>
    <mergeCell ref="W87:X87"/>
    <mergeCell ref="Y87:Z87"/>
    <mergeCell ref="C88:D88"/>
    <mergeCell ref="E88:F88"/>
    <mergeCell ref="G88:H88"/>
    <mergeCell ref="W88:X88"/>
    <mergeCell ref="Y88:Z88"/>
    <mergeCell ref="C89:D89"/>
    <mergeCell ref="E89:F89"/>
    <mergeCell ref="G89:H89"/>
    <mergeCell ref="W89:X89"/>
    <mergeCell ref="Y89:Z89"/>
    <mergeCell ref="C92:D92"/>
    <mergeCell ref="E92:F92"/>
    <mergeCell ref="G92:H92"/>
    <mergeCell ref="W92:X92"/>
    <mergeCell ref="Y92:Z92"/>
    <mergeCell ref="A96:N96"/>
    <mergeCell ref="C90:D90"/>
    <mergeCell ref="E90:F90"/>
    <mergeCell ref="G90:H90"/>
    <mergeCell ref="W90:X90"/>
    <mergeCell ref="Y90:Z90"/>
    <mergeCell ref="C91:D91"/>
    <mergeCell ref="E91:F91"/>
    <mergeCell ref="G91:H91"/>
    <mergeCell ref="W91:X91"/>
    <mergeCell ref="Y91:Z91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5:D105"/>
    <mergeCell ref="E105:F105"/>
    <mergeCell ref="G105:H105"/>
    <mergeCell ref="I105:J105"/>
    <mergeCell ref="K105:L105"/>
    <mergeCell ref="M105:N105"/>
    <mergeCell ref="C104:D104"/>
    <mergeCell ref="E104:F104"/>
    <mergeCell ref="G104:H104"/>
    <mergeCell ref="I104:J104"/>
    <mergeCell ref="K104:L104"/>
    <mergeCell ref="M104:N104"/>
    <mergeCell ref="C107:D107"/>
    <mergeCell ref="E107:F107"/>
    <mergeCell ref="G107:H107"/>
    <mergeCell ref="I107:J107"/>
    <mergeCell ref="K107:L107"/>
    <mergeCell ref="M107:N107"/>
    <mergeCell ref="C106:D106"/>
    <mergeCell ref="E106:F106"/>
    <mergeCell ref="G106:H106"/>
    <mergeCell ref="I106:J106"/>
    <mergeCell ref="K106:L106"/>
    <mergeCell ref="M106:N106"/>
    <mergeCell ref="C109:D109"/>
    <mergeCell ref="E109:F109"/>
    <mergeCell ref="G109:H109"/>
    <mergeCell ref="I109:J109"/>
    <mergeCell ref="K109:L109"/>
    <mergeCell ref="M109:N109"/>
    <mergeCell ref="C108:D108"/>
    <mergeCell ref="E108:F108"/>
    <mergeCell ref="G108:H108"/>
    <mergeCell ref="I108:J108"/>
    <mergeCell ref="K108:L108"/>
    <mergeCell ref="M108:N108"/>
    <mergeCell ref="C112:D112"/>
    <mergeCell ref="E112:F112"/>
    <mergeCell ref="G112:H112"/>
    <mergeCell ref="I112:J112"/>
    <mergeCell ref="K112:L112"/>
    <mergeCell ref="M112:N112"/>
    <mergeCell ref="M110:N110"/>
    <mergeCell ref="C111:D111"/>
    <mergeCell ref="E111:F111"/>
    <mergeCell ref="G111:H111"/>
    <mergeCell ref="I111:J111"/>
    <mergeCell ref="K111:L111"/>
    <mergeCell ref="M111:N111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2019-12-16T15:10:12Z</dcterms:modified>
</cp:coreProperties>
</file>