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DICIEMBRE\Boletines y Resúmenes estadísticos\"/>
    </mc:Choice>
  </mc:AlternateContent>
  <bookViews>
    <workbookView xWindow="0" yWindow="0" windowWidth="16905" windowHeight="13200" tabRatio="733"/>
  </bookViews>
  <sheets>
    <sheet name="ER-Casos" sheetId="11" r:id="rId1"/>
    <sheet name="ER-Acciones" sheetId="12" r:id="rId2"/>
  </sheets>
  <externalReferences>
    <externalReference r:id="rId3"/>
  </externalReferences>
  <definedNames>
    <definedName name="_xlnm._FilterDatabase" localSheetId="1" hidden="1">'ER-Acciones'!$A$5:$A$116</definedName>
  </definedNames>
  <calcPr calcId="162913"/>
</workbook>
</file>

<file path=xl/calcChain.xml><?xml version="1.0" encoding="utf-8"?>
<calcChain xmlns="http://schemas.openxmlformats.org/spreadsheetml/2006/main">
  <c r="M110" i="12" l="1"/>
  <c r="K110" i="12"/>
  <c r="I110" i="12"/>
  <c r="I111" i="12" s="1"/>
  <c r="G110" i="12"/>
  <c r="G111" i="12" s="1"/>
  <c r="E110" i="12"/>
  <c r="C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110" i="12" s="1"/>
  <c r="Y90" i="12"/>
  <c r="W90" i="12"/>
  <c r="V89" i="12"/>
  <c r="G89" i="12"/>
  <c r="E89" i="12"/>
  <c r="B89" i="12" s="1"/>
  <c r="C89" i="12"/>
  <c r="V88" i="12"/>
  <c r="G88" i="12"/>
  <c r="E88" i="12"/>
  <c r="C88" i="12"/>
  <c r="B88" i="12" s="1"/>
  <c r="V87" i="12"/>
  <c r="G87" i="12"/>
  <c r="E87" i="12"/>
  <c r="B87" i="12" s="1"/>
  <c r="C87" i="12"/>
  <c r="V86" i="12"/>
  <c r="G86" i="12"/>
  <c r="E86" i="12"/>
  <c r="C86" i="12"/>
  <c r="B86" i="12" s="1"/>
  <c r="V85" i="12"/>
  <c r="G85" i="12"/>
  <c r="E85" i="12"/>
  <c r="C85" i="12"/>
  <c r="B85" i="12"/>
  <c r="V84" i="12"/>
  <c r="G84" i="12"/>
  <c r="E84" i="12"/>
  <c r="C84" i="12"/>
  <c r="B84" i="12" s="1"/>
  <c r="V83" i="12"/>
  <c r="G83" i="12"/>
  <c r="E83" i="12"/>
  <c r="C83" i="12"/>
  <c r="B83" i="12"/>
  <c r="V82" i="12"/>
  <c r="G82" i="12"/>
  <c r="B82" i="12" s="1"/>
  <c r="E82" i="12"/>
  <c r="C82" i="12"/>
  <c r="V81" i="12"/>
  <c r="G81" i="12"/>
  <c r="E81" i="12"/>
  <c r="B81" i="12" s="1"/>
  <c r="C81" i="12"/>
  <c r="V80" i="12"/>
  <c r="G80" i="12"/>
  <c r="E80" i="12"/>
  <c r="C80" i="12"/>
  <c r="B80" i="12" s="1"/>
  <c r="V79" i="12"/>
  <c r="G79" i="12"/>
  <c r="E79" i="12"/>
  <c r="C79" i="12"/>
  <c r="B79" i="12" s="1"/>
  <c r="V78" i="12"/>
  <c r="V90" i="12" s="1"/>
  <c r="Y91" i="12" s="1"/>
  <c r="G78" i="12"/>
  <c r="G90" i="12" s="1"/>
  <c r="E78" i="12"/>
  <c r="E90" i="12" s="1"/>
  <c r="C78" i="12"/>
  <c r="B78" i="12" s="1"/>
  <c r="O68" i="12"/>
  <c r="N68" i="12"/>
  <c r="M68" i="12"/>
  <c r="L68" i="12"/>
  <c r="K68" i="12"/>
  <c r="J68" i="12"/>
  <c r="I68" i="12"/>
  <c r="H68" i="12"/>
  <c r="G68" i="12"/>
  <c r="F68" i="12"/>
  <c r="E68" i="12"/>
  <c r="D68" i="12"/>
  <c r="P67" i="12"/>
  <c r="P66" i="12"/>
  <c r="P65" i="12"/>
  <c r="P64" i="12"/>
  <c r="P63" i="12"/>
  <c r="P62" i="12"/>
  <c r="Q62" i="12" s="1"/>
  <c r="P61" i="12"/>
  <c r="Q61" i="12" s="1"/>
  <c r="P60" i="12"/>
  <c r="P59" i="12"/>
  <c r="P58" i="12"/>
  <c r="P57" i="12"/>
  <c r="P56" i="12"/>
  <c r="P55" i="12"/>
  <c r="P54" i="12"/>
  <c r="Q54" i="12" s="1"/>
  <c r="P53" i="12"/>
  <c r="Q53" i="12" s="1"/>
  <c r="P52" i="12"/>
  <c r="P51" i="12"/>
  <c r="P50" i="12"/>
  <c r="P49" i="12"/>
  <c r="P48" i="12"/>
  <c r="P47" i="12"/>
  <c r="P46" i="12"/>
  <c r="Q46" i="12" s="1"/>
  <c r="P45" i="12"/>
  <c r="Q45" i="12" s="1"/>
  <c r="P44" i="12"/>
  <c r="P43" i="12"/>
  <c r="P42" i="12"/>
  <c r="P41" i="12"/>
  <c r="P40" i="12"/>
  <c r="P39" i="12"/>
  <c r="P38" i="12"/>
  <c r="Q38" i="12" s="1"/>
  <c r="P37" i="12"/>
  <c r="Q37" i="12" s="1"/>
  <c r="P36" i="12"/>
  <c r="P35" i="12"/>
  <c r="P34" i="12"/>
  <c r="P33" i="12"/>
  <c r="P32" i="12"/>
  <c r="P31" i="12"/>
  <c r="P30" i="12"/>
  <c r="Q30" i="12" s="1"/>
  <c r="P29" i="12"/>
  <c r="Q29" i="12" s="1"/>
  <c r="P28" i="12"/>
  <c r="P27" i="12"/>
  <c r="P26" i="12"/>
  <c r="P25" i="12"/>
  <c r="X24" i="12"/>
  <c r="Z20" i="12" s="1"/>
  <c r="P24" i="12"/>
  <c r="Z23" i="12"/>
  <c r="P23" i="12"/>
  <c r="Q23" i="12" s="1"/>
  <c r="P22" i="12"/>
  <c r="Z21" i="12"/>
  <c r="P21" i="12"/>
  <c r="P20" i="12"/>
  <c r="Z19" i="12"/>
  <c r="P19" i="12"/>
  <c r="P68" i="12" s="1"/>
  <c r="P18" i="12"/>
  <c r="Z17" i="12"/>
  <c r="P17" i="12"/>
  <c r="Z16" i="12"/>
  <c r="P16" i="12"/>
  <c r="Q20" i="12" l="1"/>
  <c r="Q22" i="12"/>
  <c r="Q24" i="12"/>
  <c r="Q16" i="12"/>
  <c r="Q18" i="12"/>
  <c r="Q31" i="12"/>
  <c r="Q39" i="12"/>
  <c r="Q47" i="12"/>
  <c r="Q55" i="12"/>
  <c r="Q63" i="12"/>
  <c r="Q32" i="12"/>
  <c r="Q40" i="12"/>
  <c r="Q48" i="12"/>
  <c r="Q56" i="12"/>
  <c r="Q64" i="12"/>
  <c r="B90" i="12"/>
  <c r="G91" i="12" s="1"/>
  <c r="Q25" i="12"/>
  <c r="Q57" i="12"/>
  <c r="Q33" i="12"/>
  <c r="Q49" i="12"/>
  <c r="Q34" i="12"/>
  <c r="Q50" i="12"/>
  <c r="Q58" i="12"/>
  <c r="Q66" i="12"/>
  <c r="W91" i="12"/>
  <c r="Q41" i="12"/>
  <c r="Q65" i="12"/>
  <c r="Q21" i="12"/>
  <c r="Q26" i="12"/>
  <c r="Q42" i="12"/>
  <c r="Q27" i="12"/>
  <c r="Q35" i="12"/>
  <c r="Q43" i="12"/>
  <c r="Q51" i="12"/>
  <c r="Q59" i="12"/>
  <c r="Q67" i="12"/>
  <c r="Q17" i="12"/>
  <c r="Q28" i="12"/>
  <c r="Q36" i="12"/>
  <c r="Q44" i="12"/>
  <c r="Q52" i="12"/>
  <c r="Q60" i="12"/>
  <c r="M111" i="12"/>
  <c r="E111" i="12"/>
  <c r="C111" i="12"/>
  <c r="K111" i="12"/>
  <c r="Z18" i="12"/>
  <c r="Q19" i="12"/>
  <c r="C90" i="12"/>
  <c r="Z22" i="12"/>
  <c r="C91" i="12" l="1"/>
  <c r="E91" i="12"/>
  <c r="Q171" i="11" l="1"/>
  <c r="Q170" i="11"/>
  <c r="G163" i="11"/>
  <c r="F163" i="11"/>
  <c r="E163" i="11"/>
  <c r="D163" i="11"/>
  <c r="C163" i="11"/>
  <c r="C164" i="11" s="1"/>
  <c r="B163" i="11"/>
  <c r="B164" i="11" s="1"/>
  <c r="K142" i="11"/>
  <c r="J142" i="11"/>
  <c r="I142" i="11"/>
  <c r="H142" i="11"/>
  <c r="G142" i="11"/>
  <c r="F142" i="11"/>
  <c r="U107" i="11"/>
  <c r="T107" i="11"/>
  <c r="S107" i="11"/>
  <c r="H107" i="11"/>
  <c r="H108" i="11" s="1"/>
  <c r="G107" i="11"/>
  <c r="G108" i="11" s="1"/>
  <c r="F107" i="11"/>
  <c r="F108" i="11" s="1"/>
  <c r="E107" i="11"/>
  <c r="D107" i="11"/>
  <c r="C107" i="11"/>
  <c r="B107" i="11"/>
  <c r="B108" i="11" s="1"/>
  <c r="V84" i="11"/>
  <c r="U84" i="11"/>
  <c r="T84" i="11"/>
  <c r="S84" i="11"/>
  <c r="R84" i="11"/>
  <c r="Q84" i="11"/>
  <c r="P84" i="11"/>
  <c r="O84" i="11"/>
  <c r="N84" i="11"/>
  <c r="M84" i="11"/>
  <c r="F84" i="11"/>
  <c r="E84" i="11"/>
  <c r="D84" i="11"/>
  <c r="C84" i="11"/>
  <c r="N64" i="11"/>
  <c r="M64" i="11"/>
  <c r="L64" i="11"/>
  <c r="K64" i="11"/>
  <c r="J64" i="11"/>
  <c r="I64" i="11"/>
  <c r="H64" i="11"/>
  <c r="G64" i="11"/>
  <c r="F64" i="11"/>
  <c r="E64" i="11"/>
  <c r="D64" i="11"/>
  <c r="C64" i="11"/>
  <c r="O44" i="11"/>
  <c r="N44" i="11"/>
  <c r="M44" i="11"/>
  <c r="M45" i="11" s="1"/>
  <c r="E44" i="11"/>
  <c r="D44" i="11"/>
  <c r="D45" i="11" s="1"/>
  <c r="C44" i="11"/>
  <c r="B44" i="11"/>
  <c r="S57" i="11" l="1"/>
  <c r="B84" i="11"/>
  <c r="F85" i="11" s="1"/>
  <c r="H143" i="11"/>
  <c r="Q85" i="11"/>
  <c r="O45" i="11"/>
  <c r="C45" i="11"/>
  <c r="G143" i="11"/>
  <c r="N85" i="11"/>
  <c r="V85" i="11"/>
  <c r="R107" i="11"/>
  <c r="S108" i="11" s="1"/>
  <c r="R171" i="11"/>
  <c r="O85" i="11"/>
  <c r="S51" i="11"/>
  <c r="F164" i="11"/>
  <c r="E45" i="11"/>
  <c r="P85" i="11"/>
  <c r="G164" i="11"/>
  <c r="D164" i="11"/>
  <c r="N45" i="11"/>
  <c r="R85" i="11"/>
  <c r="J143" i="11"/>
  <c r="I143" i="11"/>
  <c r="S85" i="11"/>
  <c r="C108" i="11"/>
  <c r="T85" i="11"/>
  <c r="D108" i="11"/>
  <c r="F143" i="11"/>
  <c r="L95" i="11"/>
  <c r="M95" i="11" s="1"/>
  <c r="R170" i="11"/>
  <c r="B64" i="11"/>
  <c r="U57" i="11" s="1"/>
  <c r="S64" i="11"/>
  <c r="M85" i="11"/>
  <c r="U85" i="11"/>
  <c r="E108" i="11"/>
  <c r="K143" i="11"/>
  <c r="E164" i="11"/>
  <c r="D85" i="11"/>
  <c r="T108" i="11"/>
  <c r="E85" i="11"/>
  <c r="U108" i="11"/>
  <c r="L93" i="11"/>
  <c r="M93" i="11" s="1"/>
  <c r="B45" i="11"/>
  <c r="L94" i="11"/>
  <c r="M94" i="11" s="1"/>
  <c r="U64" i="11" l="1"/>
  <c r="R108" i="11"/>
  <c r="U51" i="11"/>
  <c r="B85" i="11"/>
</calcChain>
</file>

<file path=xl/sharedStrings.xml><?xml version="1.0" encoding="utf-8"?>
<sst xmlns="http://schemas.openxmlformats.org/spreadsheetml/2006/main" count="591" uniqueCount="220">
  <si>
    <t>Mes</t>
  </si>
  <si>
    <t xml:space="preserve">Mes </t>
  </si>
  <si>
    <t>Total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</si>
  <si>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</si>
  <si>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</si>
  <si>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</si>
  <si>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</si>
  <si>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</si>
  <si>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</si>
  <si>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</si>
  <si>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</si>
  <si>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</si>
  <si>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</si>
  <si>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</si>
  <si>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</si>
  <si>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</si>
  <si>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</si>
  <si>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t>Porcentaje (%)</t>
  </si>
  <si>
    <t>Otros</t>
  </si>
  <si>
    <t>MES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</si>
  <si>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</si>
  <si>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</si>
  <si>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</si>
  <si>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</si>
  <si>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</si>
  <si>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</si>
  <si>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PERIODO: Enero - Diciembre, 2019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</si>
  <si>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</si>
  <si>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</si>
  <si>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</si>
  <si>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</si>
  <si>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</si>
  <si>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</si>
  <si>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nuevos</t>
  </si>
  <si>
    <t>Casos reincidentes</t>
  </si>
  <si>
    <t>Casos reingresos</t>
  </si>
  <si>
    <t xml:space="preserve">Mujer 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</si>
  <si>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</si>
  <si>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</si>
  <si>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</si>
  <si>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</si>
  <si>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</si>
  <si>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</si>
  <si>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 económica o patrimonial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</si>
  <si>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</si>
  <si>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</si>
  <si>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</si>
  <si>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</si>
  <si>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</si>
  <si>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</si>
  <si>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</si>
  <si>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</si>
  <si>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</si>
  <si>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</si>
  <si>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</si>
  <si>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</si>
  <si>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</si>
  <si>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</si>
  <si>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Violencia psicológica</t>
  </si>
  <si>
    <t>Violencia física</t>
  </si>
  <si>
    <t>Violencia sexual</t>
  </si>
  <si>
    <t>CEM</t>
  </si>
  <si>
    <t>Fiscalía</t>
  </si>
  <si>
    <t>Juez de Paz</t>
  </si>
  <si>
    <t>Comisaría</t>
  </si>
  <si>
    <t>Subprefecto</t>
  </si>
  <si>
    <t>Estab. de Salud</t>
  </si>
  <si>
    <t>DEMUNA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</si>
  <si>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</si>
  <si>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</si>
  <si>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</si>
  <si>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</si>
  <si>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</si>
  <si>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</si>
  <si>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</si>
  <si>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</si>
  <si>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</si>
  <si>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</si>
  <si>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</si>
  <si>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</si>
  <si>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</si>
  <si>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</si>
  <si>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</si>
  <si>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</si>
  <si>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</si>
  <si>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</si>
  <si>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</si>
  <si>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</si>
  <si>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</si>
  <si>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</si>
  <si>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</si>
  <si>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</si>
  <si>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</si>
  <si>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</si>
  <si>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</si>
  <si>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</si>
  <si>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</si>
  <si>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</si>
  <si>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</si>
  <si>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</si>
  <si>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</si>
  <si>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</si>
  <si>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</si>
  <si>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</si>
  <si>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</si>
  <si>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</si>
  <si>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</si>
  <si>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</si>
  <si>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</si>
  <si>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</si>
  <si>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</si>
  <si>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</si>
  <si>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</si>
  <si>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</si>
  <si>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</si>
  <si>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</si>
  <si>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</si>
  <si>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</si>
  <si>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</si>
  <si>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</si>
  <si>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</si>
  <si>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Psicología</t>
  </si>
  <si>
    <t>Legal</t>
  </si>
  <si>
    <r>
      <t xml:space="preserve">Fuente: </t>
    </r>
    <r>
      <rPr>
        <i/>
        <sz val="10"/>
        <color theme="1"/>
        <rFont val="Arial"/>
        <family val="2"/>
      </rPr>
      <t>Sistema de Registro de Casos derivados al Sistema Local de Atención y Protección en Zona Rural</t>
    </r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</si>
  <si>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 AURORA/ MIMP </t>
    </r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</si>
  <si>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</si>
  <si>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Periodo:  Enero - Diciembre, 2019</t>
  </si>
  <si>
    <t>Cuadro N° 1: Número de participantes en las acciones, según Estrategia Rural</t>
  </si>
  <si>
    <t>Cuadro N° 2: Participantes según grupos de edad</t>
  </si>
  <si>
    <t>N°</t>
  </si>
  <si>
    <t>Estrategia Rural</t>
  </si>
  <si>
    <t>%</t>
  </si>
  <si>
    <t>Grupo de Edad</t>
  </si>
  <si>
    <t>Participantes de las acciones</t>
  </si>
  <si>
    <t>Anco</t>
  </si>
  <si>
    <t>Infancia</t>
  </si>
  <si>
    <t>(&lt; 6 años)</t>
  </si>
  <si>
    <t>Ayna</t>
  </si>
  <si>
    <t>Niñez</t>
  </si>
  <si>
    <t>(6 -11 años)</t>
  </si>
  <si>
    <t>Bernal</t>
  </si>
  <si>
    <t>Adolescentes</t>
  </si>
  <si>
    <t>(12 - 14 años)</t>
  </si>
  <si>
    <t>Cenepa</t>
  </si>
  <si>
    <t>Adolescentes Tardios</t>
  </si>
  <si>
    <t>(15 - 17 años)</t>
  </si>
  <si>
    <t>Chaglla</t>
  </si>
  <si>
    <t>Jóvenes</t>
  </si>
  <si>
    <t>(18 - 29 años)</t>
  </si>
  <si>
    <t>Challhuahuacho</t>
  </si>
  <si>
    <t>Adultos</t>
  </si>
  <si>
    <t>(30 - 59 años)</t>
  </si>
  <si>
    <t>Chongoyape</t>
  </si>
  <si>
    <t>Adultos Mayores</t>
  </si>
  <si>
    <t>(60 a + años)</t>
  </si>
  <si>
    <t>Chumuch</t>
  </si>
  <si>
    <t>Sin información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</si>
  <si>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</si>
  <si>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</si>
  <si>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</si>
  <si>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</si>
  <si>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</si>
  <si>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</si>
  <si>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</si>
  <si>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</si>
  <si>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</si>
  <si>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</si>
  <si>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</si>
  <si>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</si>
  <si>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</si>
  <si>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</si>
  <si>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Oyolo</t>
  </si>
  <si>
    <t>-</t>
  </si>
  <si>
    <t>Palca - Tacna</t>
  </si>
  <si>
    <t>Palca - Tarma</t>
  </si>
  <si>
    <t>Parinari</t>
  </si>
  <si>
    <t>Pastaza</t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</si>
  <si>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</si>
  <si>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</si>
  <si>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</si>
  <si>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</si>
  <si>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t>Pinto Recodo</t>
  </si>
  <si>
    <t>Polvora</t>
  </si>
  <si>
    <t>Pongo de Caynarachi</t>
  </si>
  <si>
    <t>Rio Tambo</t>
  </si>
  <si>
    <t>Sama</t>
  </si>
  <si>
    <t>San Pablo</t>
  </si>
  <si>
    <t>San Pedro de Coris</t>
  </si>
  <si>
    <t>Tahuamanu</t>
  </si>
  <si>
    <t>Tapo</t>
  </si>
  <si>
    <t>Tigre</t>
  </si>
  <si>
    <t>Tuman</t>
  </si>
  <si>
    <t>Bella Unión</t>
  </si>
  <si>
    <t>Casitas</t>
  </si>
  <si>
    <t>Niepos</t>
  </si>
  <si>
    <t>Ocobamba</t>
  </si>
  <si>
    <t>Salcahuasi</t>
  </si>
  <si>
    <t>Usquil</t>
  </si>
  <si>
    <t>Vilcanchos</t>
  </si>
  <si>
    <t>Yanama</t>
  </si>
  <si>
    <t>Tantará</t>
  </si>
  <si>
    <t>Palcazu</t>
  </si>
  <si>
    <t>1/ Incluye a la persona que participó una o más veces en las acciones de la ER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</si>
  <si>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</si>
  <si>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</si>
  <si>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</si>
  <si>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Sensibilización y desarrollo de capacidades en la población para enfrentar la VCMIGF.</t>
  </si>
  <si>
    <t>Implementación de una ruta de atención y prevención de la VFS en los niveles provincial, distrital y comunal.</t>
  </si>
  <si>
    <t>Mujer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</si>
  <si>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</si>
  <si>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</si>
  <si>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</si>
  <si>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</si>
  <si>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</si>
  <si>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</si>
  <si>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</si>
  <si>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</si>
  <si>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</si>
  <si>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</si>
  <si>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Unidad de Generación de Información y Gestión del Conocimiento - UGIGC/ AURORA/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</si>
</sst>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7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b/>
      <i/>
      <sz val="10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i/>
      <vertAlign val="superscript"/>
      <sz val="12"/>
      <name val="Arial"/>
      <family val="2"/>
    </font>
    <font>
      <b/>
      <vertAlign val="superscript"/>
      <sz val="11"/>
      <color theme="0"/>
      <name val="Arial Narrow"/>
      <family val="2"/>
    </font>
    <font>
      <b/>
      <sz val="15"/>
      <name val="Arial"/>
      <family val="2"/>
    </font>
    <font>
      <b/>
      <sz val="12"/>
      <name val="Arial"/>
      <family val="2"/>
    </font>
    <font>
      <sz val="11"/>
      <color theme="0"/>
      <name val="Arial Narrow"/>
      <family val="2"/>
    </font>
    <font>
      <b/>
      <i/>
      <u/>
      <sz val="12"/>
      <color theme="1"/>
      <name val="Arial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1"/>
      <name val="Arial"/>
      <family val="2"/>
    </font>
    <font>
      <sz val="14"/>
      <color rgb="FFFF808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0" fontId="1" fillId="0" borderId="0"/>
  </cellStyleXfs>
  <cellXfs count="3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7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2" fillId="2" borderId="0" xfId="0" applyFont="1" applyFill="1" applyProtection="1">
      <protection hidden="1"/>
    </xf>
    <xf numFmtId="0" fontId="12" fillId="4" borderId="0" xfId="0" applyFont="1" applyFill="1" applyProtection="1">
      <protection hidden="1"/>
    </xf>
    <xf numFmtId="0" fontId="12" fillId="2" borderId="0" xfId="0" applyFont="1" applyFill="1" applyAlignment="1" applyProtection="1">
      <alignment horizontal="center"/>
      <protection hidden="1"/>
    </xf>
    <xf numFmtId="49" fontId="12" fillId="2" borderId="0" xfId="0" applyNumberFormat="1" applyFont="1" applyFill="1" applyAlignment="1" applyProtection="1">
      <alignment horizontal="center"/>
      <protection hidden="1"/>
    </xf>
    <xf numFmtId="0" fontId="12" fillId="4" borderId="0" xfId="0" applyFont="1" applyFill="1" applyAlignment="1" applyProtection="1">
      <alignment horizontal="center"/>
      <protection hidden="1"/>
    </xf>
    <xf numFmtId="49" fontId="12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 applyProtection="1">
      <protection hidden="1"/>
    </xf>
    <xf numFmtId="0" fontId="19" fillId="5" borderId="2" xfId="14" applyFont="1" applyFill="1" applyBorder="1" applyAlignment="1">
      <alignment vertical="center" wrapText="1"/>
    </xf>
    <xf numFmtId="0" fontId="19" fillId="5" borderId="0" xfId="14" applyFont="1" applyFill="1" applyAlignment="1">
      <alignment vertical="center" wrapText="1"/>
    </xf>
    <xf numFmtId="0" fontId="19" fillId="5" borderId="3" xfId="14" applyFont="1" applyFill="1" applyBorder="1" applyAlignment="1">
      <alignment vertical="center" wrapText="1"/>
    </xf>
    <xf numFmtId="0" fontId="20" fillId="5" borderId="2" xfId="0" applyFont="1" applyFill="1" applyBorder="1" applyAlignment="1">
      <alignment horizontal="centerContinuous" vertical="center"/>
    </xf>
    <xf numFmtId="0" fontId="18" fillId="5" borderId="0" xfId="0" applyFont="1" applyFill="1" applyAlignment="1">
      <alignment horizontal="centerContinuous" vertical="center"/>
    </xf>
    <xf numFmtId="0" fontId="3" fillId="5" borderId="0" xfId="0" applyFont="1" applyFill="1" applyAlignment="1">
      <alignment horizontal="centerContinuous" vertical="center"/>
    </xf>
    <xf numFmtId="0" fontId="21" fillId="5" borderId="0" xfId="0" applyFont="1" applyFill="1" applyAlignment="1">
      <alignment horizontal="centerContinuous" vertical="center"/>
    </xf>
    <xf numFmtId="0" fontId="21" fillId="5" borderId="3" xfId="0" applyFont="1" applyFill="1" applyBorder="1" applyAlignment="1">
      <alignment horizontal="centerContinuous" vertical="center"/>
    </xf>
    <xf numFmtId="0" fontId="0" fillId="4" borderId="0" xfId="0" applyFill="1"/>
    <xf numFmtId="0" fontId="22" fillId="4" borderId="0" xfId="0" applyFont="1" applyFill="1"/>
    <xf numFmtId="0" fontId="26" fillId="2" borderId="0" xfId="0" applyFont="1" applyFill="1"/>
    <xf numFmtId="0" fontId="28" fillId="3" borderId="6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left" vertical="center" indent="1"/>
    </xf>
    <xf numFmtId="3" fontId="29" fillId="2" borderId="10" xfId="0" applyNumberFormat="1" applyFont="1" applyFill="1" applyBorder="1" applyAlignment="1" applyProtection="1">
      <alignment horizontal="center" vertical="center"/>
      <protection hidden="1"/>
    </xf>
    <xf numFmtId="3" fontId="29" fillId="2" borderId="11" xfId="0" applyNumberFormat="1" applyFont="1" applyFill="1" applyBorder="1" applyAlignment="1" applyProtection="1">
      <alignment horizontal="center" vertical="center"/>
      <protection hidden="1"/>
    </xf>
    <xf numFmtId="3" fontId="29" fillId="4" borderId="11" xfId="0" applyNumberFormat="1" applyFont="1" applyFill="1" applyBorder="1" applyAlignment="1" applyProtection="1">
      <alignment horizontal="center" vertical="center"/>
      <protection hidden="1"/>
    </xf>
    <xf numFmtId="0" fontId="29" fillId="2" borderId="12" xfId="0" applyFont="1" applyFill="1" applyBorder="1" applyAlignment="1">
      <alignment horizontal="left" vertical="center" indent="1"/>
    </xf>
    <xf numFmtId="3" fontId="29" fillId="2" borderId="13" xfId="0" applyNumberFormat="1" applyFont="1" applyFill="1" applyBorder="1" applyAlignment="1" applyProtection="1">
      <alignment horizontal="center" vertical="center"/>
      <protection hidden="1"/>
    </xf>
    <xf numFmtId="3" fontId="29" fillId="2" borderId="14" xfId="0" applyNumberFormat="1" applyFont="1" applyFill="1" applyBorder="1" applyAlignment="1" applyProtection="1">
      <alignment horizontal="center" vertical="center"/>
      <protection hidden="1"/>
    </xf>
    <xf numFmtId="3" fontId="29" fillId="4" borderId="14" xfId="0" applyNumberFormat="1" applyFont="1" applyFill="1" applyBorder="1" applyAlignment="1" applyProtection="1">
      <alignment horizontal="center" vertical="center"/>
      <protection hidden="1"/>
    </xf>
    <xf numFmtId="0" fontId="29" fillId="2" borderId="15" xfId="0" applyFont="1" applyFill="1" applyBorder="1" applyAlignment="1">
      <alignment horizontal="left" vertical="center" indent="1"/>
    </xf>
    <xf numFmtId="3" fontId="29" fillId="2" borderId="16" xfId="0" applyNumberFormat="1" applyFont="1" applyFill="1" applyBorder="1" applyAlignment="1" applyProtection="1">
      <alignment horizontal="center" vertical="center"/>
      <protection hidden="1"/>
    </xf>
    <xf numFmtId="3" fontId="29" fillId="2" borderId="17" xfId="0" applyNumberFormat="1" applyFont="1" applyFill="1" applyBorder="1" applyAlignment="1" applyProtection="1">
      <alignment horizontal="center" vertical="center"/>
      <protection hidden="1"/>
    </xf>
    <xf numFmtId="3" fontId="29" fillId="4" borderId="17" xfId="0" applyNumberFormat="1" applyFont="1" applyFill="1" applyBorder="1" applyAlignment="1" applyProtection="1">
      <alignment horizontal="center" vertical="center"/>
      <protection hidden="1"/>
    </xf>
    <xf numFmtId="3" fontId="28" fillId="3" borderId="7" xfId="0" applyNumberFormat="1" applyFont="1" applyFill="1" applyBorder="1" applyAlignment="1">
      <alignment horizontal="center" vertical="center"/>
    </xf>
    <xf numFmtId="3" fontId="28" fillId="3" borderId="8" xfId="0" applyNumberFormat="1" applyFont="1" applyFill="1" applyBorder="1" applyAlignment="1">
      <alignment horizontal="center" vertical="center"/>
    </xf>
    <xf numFmtId="3" fontId="28" fillId="3" borderId="18" xfId="0" applyNumberFormat="1" applyFont="1" applyFill="1" applyBorder="1" applyAlignment="1">
      <alignment horizontal="center" vertical="center"/>
    </xf>
    <xf numFmtId="0" fontId="29" fillId="6" borderId="19" xfId="0" applyFont="1" applyFill="1" applyBorder="1" applyAlignment="1">
      <alignment horizontal="center" vertical="center"/>
    </xf>
    <xf numFmtId="9" fontId="29" fillId="6" borderId="20" xfId="3" applyFont="1" applyFill="1" applyBorder="1" applyAlignment="1">
      <alignment horizontal="center" vertical="center"/>
    </xf>
    <xf numFmtId="9" fontId="29" fillId="6" borderId="21" xfId="3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Continuous" wrapText="1"/>
    </xf>
    <xf numFmtId="0" fontId="25" fillId="2" borderId="0" xfId="0" applyFont="1" applyFill="1" applyAlignment="1">
      <alignment horizontal="centerContinuous" vertical="center" wrapText="1"/>
    </xf>
    <xf numFmtId="0" fontId="30" fillId="4" borderId="0" xfId="0" applyFont="1" applyFill="1" applyAlignment="1">
      <alignment horizontal="centerContinuous" vertical="center"/>
    </xf>
    <xf numFmtId="0" fontId="31" fillId="4" borderId="0" xfId="0" applyFont="1" applyFill="1" applyAlignment="1">
      <alignment horizontal="centerContinuous" vertical="center"/>
    </xf>
    <xf numFmtId="0" fontId="0" fillId="4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32" fillId="4" borderId="0" xfId="0" applyFont="1" applyFill="1" applyAlignment="1">
      <alignment horizontal="center"/>
    </xf>
    <xf numFmtId="0" fontId="28" fillId="3" borderId="25" xfId="0" applyFont="1" applyFill="1" applyBorder="1" applyAlignment="1" applyProtection="1">
      <alignment horizontal="center" vertical="center" wrapText="1"/>
      <protection hidden="1"/>
    </xf>
    <xf numFmtId="0" fontId="33" fillId="2" borderId="0" xfId="0" applyFont="1" applyFill="1" applyAlignment="1">
      <alignment horizontal="center"/>
    </xf>
    <xf numFmtId="3" fontId="34" fillId="2" borderId="0" xfId="0" applyNumberFormat="1" applyFont="1" applyFill="1" applyAlignment="1">
      <alignment horizontal="center"/>
    </xf>
    <xf numFmtId="164" fontId="34" fillId="2" borderId="0" xfId="3" applyNumberFormat="1" applyFont="1" applyFill="1" applyAlignment="1">
      <alignment horizontal="center"/>
    </xf>
    <xf numFmtId="3" fontId="35" fillId="2" borderId="10" xfId="0" applyNumberFormat="1" applyFont="1" applyFill="1" applyBorder="1" applyAlignment="1" applyProtection="1">
      <alignment horizontal="center" vertical="center"/>
      <protection hidden="1"/>
    </xf>
    <xf numFmtId="3" fontId="29" fillId="2" borderId="26" xfId="0" applyNumberFormat="1" applyFont="1" applyFill="1" applyBorder="1" applyAlignment="1" applyProtection="1">
      <alignment horizontal="center" vertical="center"/>
      <protection hidden="1"/>
    </xf>
    <xf numFmtId="3" fontId="29" fillId="2" borderId="27" xfId="0" applyNumberFormat="1" applyFont="1" applyFill="1" applyBorder="1" applyAlignment="1" applyProtection="1">
      <alignment horizontal="center" vertical="center"/>
      <protection hidden="1"/>
    </xf>
    <xf numFmtId="3" fontId="29" fillId="2" borderId="9" xfId="0" applyNumberFormat="1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Alignment="1">
      <alignment horizontal="center"/>
    </xf>
    <xf numFmtId="3" fontId="35" fillId="2" borderId="13" xfId="0" applyNumberFormat="1" applyFont="1" applyFill="1" applyBorder="1" applyAlignment="1" applyProtection="1">
      <alignment horizontal="center" vertical="center"/>
      <protection hidden="1"/>
    </xf>
    <xf numFmtId="3" fontId="29" fillId="2" borderId="28" xfId="0" applyNumberFormat="1" applyFont="1" applyFill="1" applyBorder="1" applyAlignment="1" applyProtection="1">
      <alignment horizontal="center" vertical="center"/>
      <protection hidden="1"/>
    </xf>
    <xf numFmtId="3" fontId="29" fillId="2" borderId="29" xfId="0" applyNumberFormat="1" applyFont="1" applyFill="1" applyBorder="1" applyAlignment="1" applyProtection="1">
      <alignment horizontal="center" vertical="center"/>
      <protection hidden="1"/>
    </xf>
    <xf numFmtId="3" fontId="29" fillId="2" borderId="12" xfId="0" applyNumberFormat="1" applyFont="1" applyFill="1" applyBorder="1" applyAlignment="1" applyProtection="1">
      <alignment horizontal="center" vertical="center"/>
      <protection hidden="1"/>
    </xf>
    <xf numFmtId="3" fontId="35" fillId="2" borderId="16" xfId="0" applyNumberFormat="1" applyFont="1" applyFill="1" applyBorder="1" applyAlignment="1" applyProtection="1">
      <alignment horizontal="center" vertical="center"/>
      <protection hidden="1"/>
    </xf>
    <xf numFmtId="3" fontId="29" fillId="2" borderId="30" xfId="0" applyNumberFormat="1" applyFont="1" applyFill="1" applyBorder="1" applyAlignment="1" applyProtection="1">
      <alignment horizontal="center" vertical="center"/>
      <protection hidden="1"/>
    </xf>
    <xf numFmtId="3" fontId="29" fillId="2" borderId="31" xfId="0" applyNumberFormat="1" applyFont="1" applyFill="1" applyBorder="1" applyAlignment="1" applyProtection="1">
      <alignment horizontal="center" vertical="center"/>
      <protection hidden="1"/>
    </xf>
    <xf numFmtId="3" fontId="29" fillId="2" borderId="15" xfId="0" applyNumberFormat="1" applyFont="1" applyFill="1" applyBorder="1" applyAlignment="1" applyProtection="1">
      <alignment horizontal="center" vertical="center"/>
      <protection hidden="1"/>
    </xf>
    <xf numFmtId="0" fontId="36" fillId="2" borderId="0" xfId="0" applyFont="1" applyFill="1"/>
    <xf numFmtId="0" fontId="28" fillId="3" borderId="0" xfId="0" applyFont="1" applyFill="1" applyAlignment="1" applyProtection="1">
      <alignment horizontal="center" vertical="center"/>
      <protection hidden="1"/>
    </xf>
    <xf numFmtId="3" fontId="28" fillId="3" borderId="20" xfId="0" applyNumberFormat="1" applyFont="1" applyFill="1" applyBorder="1" applyAlignment="1" applyProtection="1">
      <alignment horizontal="center" vertical="center"/>
      <protection hidden="1"/>
    </xf>
    <xf numFmtId="3" fontId="28" fillId="3" borderId="0" xfId="0" applyNumberFormat="1" applyFont="1" applyFill="1" applyAlignment="1" applyProtection="1">
      <alignment horizontal="center" vertical="center"/>
      <protection hidden="1"/>
    </xf>
    <xf numFmtId="3" fontId="28" fillId="3" borderId="32" xfId="0" applyNumberFormat="1" applyFont="1" applyFill="1" applyBorder="1" applyAlignment="1" applyProtection="1">
      <alignment horizontal="center" vertical="center"/>
      <protection hidden="1"/>
    </xf>
    <xf numFmtId="3" fontId="28" fillId="3" borderId="21" xfId="0" applyNumberFormat="1" applyFont="1" applyFill="1" applyBorder="1" applyAlignment="1" applyProtection="1">
      <alignment horizontal="center" vertical="center"/>
      <protection hidden="1"/>
    </xf>
    <xf numFmtId="3" fontId="28" fillId="3" borderId="19" xfId="0" applyNumberFormat="1" applyFont="1" applyFill="1" applyBorder="1" applyAlignment="1" applyProtection="1">
      <alignment horizontal="center" vertical="center"/>
      <protection hidden="1"/>
    </xf>
    <xf numFmtId="3" fontId="28" fillId="3" borderId="33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/>
    <xf numFmtId="0" fontId="38" fillId="4" borderId="0" xfId="0" quotePrefix="1" applyFont="1" applyFill="1"/>
    <xf numFmtId="3" fontId="29" fillId="4" borderId="10" xfId="0" applyNumberFormat="1" applyFont="1" applyFill="1" applyBorder="1" applyAlignment="1" applyProtection="1">
      <alignment horizontal="center" vertical="center"/>
      <protection hidden="1"/>
    </xf>
    <xf numFmtId="3" fontId="29" fillId="4" borderId="13" xfId="0" applyNumberFormat="1" applyFont="1" applyFill="1" applyBorder="1" applyAlignment="1" applyProtection="1">
      <alignment horizontal="center" vertical="center"/>
      <protection hidden="1"/>
    </xf>
    <xf numFmtId="3" fontId="29" fillId="4" borderId="16" xfId="0" applyNumberFormat="1" applyFont="1" applyFill="1" applyBorder="1" applyAlignment="1" applyProtection="1">
      <alignment horizontal="center" vertical="center"/>
      <protection hidden="1"/>
    </xf>
    <xf numFmtId="0" fontId="28" fillId="3" borderId="34" xfId="0" applyFont="1" applyFill="1" applyBorder="1" applyAlignment="1">
      <alignment horizontal="center" vertical="center"/>
    </xf>
    <xf numFmtId="3" fontId="28" fillId="3" borderId="35" xfId="0" applyNumberFormat="1" applyFont="1" applyFill="1" applyBorder="1" applyAlignment="1">
      <alignment horizontal="center" vertical="center"/>
    </xf>
    <xf numFmtId="3" fontId="28" fillId="3" borderId="36" xfId="0" applyNumberFormat="1" applyFont="1" applyFill="1" applyBorder="1" applyAlignment="1">
      <alignment horizontal="center" vertical="center"/>
    </xf>
    <xf numFmtId="0" fontId="28" fillId="3" borderId="37" xfId="0" applyFont="1" applyFill="1" applyBorder="1" applyAlignment="1">
      <alignment horizontal="center" vertical="center"/>
    </xf>
    <xf numFmtId="3" fontId="28" fillId="3" borderId="38" xfId="0" applyNumberFormat="1" applyFont="1" applyFill="1" applyBorder="1" applyAlignment="1">
      <alignment horizontal="center" vertical="center"/>
    </xf>
    <xf numFmtId="3" fontId="28" fillId="3" borderId="39" xfId="0" applyNumberFormat="1" applyFont="1" applyFill="1" applyBorder="1" applyAlignment="1">
      <alignment horizontal="center" vertical="center"/>
    </xf>
    <xf numFmtId="0" fontId="29" fillId="6" borderId="40" xfId="0" applyFont="1" applyFill="1" applyBorder="1" applyAlignment="1">
      <alignment horizontal="center" vertical="center"/>
    </xf>
    <xf numFmtId="9" fontId="29" fillId="6" borderId="40" xfId="3" applyFont="1" applyFill="1" applyBorder="1" applyAlignment="1">
      <alignment horizontal="center" vertical="center"/>
    </xf>
    <xf numFmtId="0" fontId="29" fillId="6" borderId="41" xfId="0" applyFont="1" applyFill="1" applyBorder="1" applyAlignment="1">
      <alignment horizontal="center" vertical="center"/>
    </xf>
    <xf numFmtId="9" fontId="29" fillId="6" borderId="41" xfId="3" applyFont="1" applyFill="1" applyBorder="1" applyAlignment="1">
      <alignment horizontal="center" vertical="center"/>
    </xf>
    <xf numFmtId="0" fontId="11" fillId="2" borderId="0" xfId="0" applyFont="1" applyFill="1"/>
    <xf numFmtId="0" fontId="27" fillId="2" borderId="0" xfId="0" applyFont="1" applyFill="1" applyAlignment="1">
      <alignment vertical="center" wrapText="1"/>
    </xf>
    <xf numFmtId="3" fontId="0" fillId="4" borderId="0" xfId="0" applyNumberFormat="1" applyFill="1"/>
    <xf numFmtId="0" fontId="28" fillId="3" borderId="54" xfId="0" applyFont="1" applyFill="1" applyBorder="1" applyAlignment="1">
      <alignment horizontal="center" vertical="center" wrapText="1"/>
    </xf>
    <xf numFmtId="0" fontId="28" fillId="3" borderId="55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 applyProtection="1">
      <alignment horizontal="center" vertical="center"/>
      <protection hidden="1"/>
    </xf>
    <xf numFmtId="0" fontId="29" fillId="2" borderId="10" xfId="0" applyFont="1" applyFill="1" applyBorder="1" applyAlignment="1" applyProtection="1">
      <alignment horizontal="center" vertical="center"/>
      <protection hidden="1"/>
    </xf>
    <xf numFmtId="3" fontId="36" fillId="4" borderId="10" xfId="0" applyNumberFormat="1" applyFont="1" applyFill="1" applyBorder="1" applyAlignment="1" applyProtection="1">
      <alignment horizontal="center" vertical="center"/>
      <protection hidden="1"/>
    </xf>
    <xf numFmtId="0" fontId="35" fillId="2" borderId="13" xfId="0" applyFont="1" applyFill="1" applyBorder="1" applyAlignment="1" applyProtection="1">
      <alignment horizontal="center" vertical="center"/>
      <protection hidden="1"/>
    </xf>
    <xf numFmtId="3" fontId="36" fillId="4" borderId="13" xfId="0" applyNumberFormat="1" applyFont="1" applyFill="1" applyBorder="1" applyAlignment="1" applyProtection="1">
      <alignment horizontal="center" vertical="center"/>
      <protection hidden="1"/>
    </xf>
    <xf numFmtId="0" fontId="35" fillId="2" borderId="16" xfId="0" applyFont="1" applyFill="1" applyBorder="1" applyAlignment="1" applyProtection="1">
      <alignment horizontal="center" vertical="center"/>
      <protection hidden="1"/>
    </xf>
    <xf numFmtId="3" fontId="36" fillId="4" borderId="16" xfId="0" applyNumberFormat="1" applyFont="1" applyFill="1" applyBorder="1" applyAlignment="1" applyProtection="1">
      <alignment horizontal="center" vertical="center"/>
      <protection hidden="1"/>
    </xf>
    <xf numFmtId="0" fontId="28" fillId="3" borderId="6" xfId="0" applyFont="1" applyFill="1" applyBorder="1" applyAlignment="1" applyProtection="1">
      <alignment horizontal="center" vertical="center"/>
      <protection hidden="1"/>
    </xf>
    <xf numFmtId="3" fontId="28" fillId="3" borderId="7" xfId="0" applyNumberFormat="1" applyFont="1" applyFill="1" applyBorder="1" applyAlignment="1" applyProtection="1">
      <alignment horizontal="center" vertical="center"/>
      <protection hidden="1"/>
    </xf>
    <xf numFmtId="3" fontId="28" fillId="3" borderId="8" xfId="0" applyNumberFormat="1" applyFont="1" applyFill="1" applyBorder="1" applyAlignment="1" applyProtection="1">
      <alignment horizontal="center" vertical="center"/>
      <protection hidden="1"/>
    </xf>
    <xf numFmtId="0" fontId="28" fillId="3" borderId="59" xfId="0" applyFont="1" applyFill="1" applyBorder="1" applyAlignment="1">
      <alignment horizontal="center" vertical="center"/>
    </xf>
    <xf numFmtId="3" fontId="28" fillId="3" borderId="60" xfId="0" applyNumberFormat="1" applyFont="1" applyFill="1" applyBorder="1" applyAlignment="1">
      <alignment horizontal="center" vertical="center"/>
    </xf>
    <xf numFmtId="3" fontId="28" fillId="3" borderId="61" xfId="0" applyNumberFormat="1" applyFont="1" applyFill="1" applyBorder="1" applyAlignment="1">
      <alignment horizontal="center" vertical="center"/>
    </xf>
    <xf numFmtId="0" fontId="35" fillId="6" borderId="18" xfId="0" applyFont="1" applyFill="1" applyBorder="1" applyAlignment="1" applyProtection="1">
      <alignment horizontal="center" vertical="center"/>
      <protection hidden="1"/>
    </xf>
    <xf numFmtId="164" fontId="35" fillId="6" borderId="18" xfId="3" applyNumberFormat="1" applyFont="1" applyFill="1" applyBorder="1" applyAlignment="1" applyProtection="1">
      <alignment horizontal="center" vertical="center"/>
      <protection hidden="1"/>
    </xf>
    <xf numFmtId="0" fontId="41" fillId="2" borderId="0" xfId="0" applyFont="1" applyFill="1" applyAlignment="1">
      <alignment horizontal="center" vertical="center" wrapText="1"/>
    </xf>
    <xf numFmtId="0" fontId="41" fillId="2" borderId="0" xfId="0" applyFont="1" applyFill="1" applyAlignment="1" applyProtection="1">
      <alignment horizontal="center" vertical="center" wrapText="1"/>
      <protection hidden="1"/>
    </xf>
    <xf numFmtId="0" fontId="29" fillId="2" borderId="11" xfId="0" applyFont="1" applyFill="1" applyBorder="1" applyAlignment="1" applyProtection="1">
      <alignment horizontal="center" vertical="center"/>
      <protection hidden="1"/>
    </xf>
    <xf numFmtId="0" fontId="29" fillId="2" borderId="13" xfId="0" applyFont="1" applyFill="1" applyBorder="1" applyAlignment="1" applyProtection="1">
      <alignment horizontal="center" vertical="center"/>
      <protection hidden="1"/>
    </xf>
    <xf numFmtId="0" fontId="29" fillId="2" borderId="14" xfId="0" applyFont="1" applyFill="1" applyBorder="1" applyAlignment="1" applyProtection="1">
      <alignment horizontal="center" vertical="center"/>
      <protection hidden="1"/>
    </xf>
    <xf numFmtId="0" fontId="29" fillId="2" borderId="16" xfId="0" applyFont="1" applyFill="1" applyBorder="1" applyAlignment="1" applyProtection="1">
      <alignment horizontal="center" vertical="center"/>
      <protection hidden="1"/>
    </xf>
    <xf numFmtId="0" fontId="29" fillId="2" borderId="17" xfId="0" applyFont="1" applyFill="1" applyBorder="1" applyAlignment="1" applyProtection="1">
      <alignment horizontal="center" vertical="center"/>
      <protection hidden="1"/>
    </xf>
    <xf numFmtId="3" fontId="6" fillId="3" borderId="68" xfId="0" applyNumberFormat="1" applyFont="1" applyFill="1" applyBorder="1" applyAlignment="1" applyProtection="1">
      <alignment horizontal="center" vertical="center"/>
      <protection hidden="1"/>
    </xf>
    <xf numFmtId="164" fontId="7" fillId="6" borderId="68" xfId="3" applyNumberFormat="1" applyFont="1" applyFill="1" applyBorder="1" applyAlignment="1" applyProtection="1">
      <alignment horizontal="center" vertical="center"/>
      <protection hidden="1"/>
    </xf>
    <xf numFmtId="164" fontId="7" fillId="6" borderId="0" xfId="3" applyNumberFormat="1" applyFont="1" applyFill="1" applyAlignment="1" applyProtection="1">
      <alignment horizontal="center" vertical="center"/>
      <protection hidden="1"/>
    </xf>
    <xf numFmtId="0" fontId="15" fillId="2" borderId="0" xfId="0" applyFont="1" applyFill="1" applyProtection="1">
      <protection hidden="1"/>
    </xf>
    <xf numFmtId="0" fontId="13" fillId="2" borderId="0" xfId="0" applyFont="1" applyFill="1"/>
    <xf numFmtId="0" fontId="1" fillId="2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center" vertic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left" vertical="center" indent="1"/>
      <protection hidden="1"/>
    </xf>
    <xf numFmtId="0" fontId="7" fillId="2" borderId="16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/>
    </xf>
    <xf numFmtId="0" fontId="28" fillId="3" borderId="71" xfId="0" applyFont="1" applyFill="1" applyBorder="1" applyAlignment="1">
      <alignment horizontal="center" vertical="center" wrapText="1"/>
    </xf>
    <xf numFmtId="0" fontId="43" fillId="3" borderId="72" xfId="0" applyFont="1" applyFill="1" applyBorder="1" applyAlignment="1">
      <alignment horizontal="center" vertical="center"/>
    </xf>
    <xf numFmtId="0" fontId="28" fillId="3" borderId="72" xfId="0" applyFont="1" applyFill="1" applyBorder="1" applyAlignment="1">
      <alignment horizontal="center" vertical="center"/>
    </xf>
    <xf numFmtId="0" fontId="35" fillId="6" borderId="72" xfId="0" applyFont="1" applyFill="1" applyBorder="1" applyAlignment="1">
      <alignment horizontal="center" vertical="center"/>
    </xf>
    <xf numFmtId="0" fontId="28" fillId="3" borderId="73" xfId="0" applyFont="1" applyFill="1" applyBorder="1" applyAlignment="1">
      <alignment horizontal="left" vertical="center" wrapText="1" indent="1"/>
    </xf>
    <xf numFmtId="3" fontId="29" fillId="4" borderId="41" xfId="0" applyNumberFormat="1" applyFont="1" applyFill="1" applyBorder="1" applyAlignment="1" applyProtection="1">
      <alignment horizontal="center" vertical="center"/>
      <protection hidden="1"/>
    </xf>
    <xf numFmtId="3" fontId="28" fillId="3" borderId="41" xfId="0" applyNumberFormat="1" applyFont="1" applyFill="1" applyBorder="1" applyAlignment="1" applyProtection="1">
      <alignment horizontal="center" vertical="center"/>
      <protection hidden="1"/>
    </xf>
    <xf numFmtId="9" fontId="35" fillId="6" borderId="41" xfId="3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/>
    </xf>
    <xf numFmtId="9" fontId="4" fillId="2" borderId="0" xfId="3" applyFont="1" applyFill="1"/>
    <xf numFmtId="0" fontId="25" fillId="2" borderId="0" xfId="0" applyFont="1" applyFill="1" applyAlignment="1">
      <alignment horizontal="centerContinuous" vertical="center"/>
    </xf>
    <xf numFmtId="0" fontId="25" fillId="2" borderId="0" xfId="0" applyFont="1" applyFill="1" applyAlignment="1">
      <alignment vertical="center"/>
    </xf>
    <xf numFmtId="0" fontId="25" fillId="2" borderId="0" xfId="0" applyFont="1" applyFill="1" applyAlignment="1">
      <alignment vertical="center" wrapText="1"/>
    </xf>
    <xf numFmtId="0" fontId="44" fillId="4" borderId="0" xfId="0" applyFont="1" applyFill="1" applyAlignment="1">
      <alignment horizontal="left" vertical="center" wrapText="1"/>
    </xf>
    <xf numFmtId="0" fontId="44" fillId="4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8" fillId="3" borderId="0" xfId="0" applyFont="1" applyFill="1" applyAlignment="1" applyProtection="1">
      <alignment horizontal="center" vertical="center" wrapText="1"/>
      <protection hidden="1"/>
    </xf>
    <xf numFmtId="0" fontId="28" fillId="3" borderId="22" xfId="0" applyFont="1" applyFill="1" applyBorder="1" applyAlignment="1" applyProtection="1">
      <alignment horizontal="center" vertical="center" wrapText="1"/>
      <protection hidden="1"/>
    </xf>
    <xf numFmtId="0" fontId="28" fillId="3" borderId="23" xfId="0" applyFont="1" applyFill="1" applyBorder="1" applyAlignment="1" applyProtection="1">
      <alignment horizontal="center" vertical="center" wrapText="1"/>
      <protection hidden="1"/>
    </xf>
    <xf numFmtId="0" fontId="28" fillId="3" borderId="1" xfId="0" applyFont="1" applyFill="1" applyBorder="1" applyAlignment="1" applyProtection="1">
      <alignment horizontal="center" vertical="center" wrapText="1"/>
      <protection hidden="1"/>
    </xf>
    <xf numFmtId="0" fontId="28" fillId="3" borderId="24" xfId="0" applyFont="1" applyFill="1" applyBorder="1" applyAlignment="1" applyProtection="1">
      <alignment horizontal="center" vertical="center" wrapText="1"/>
      <protection hidden="1"/>
    </xf>
    <xf numFmtId="0" fontId="37" fillId="4" borderId="0" xfId="0" applyFont="1" applyFill="1" applyAlignment="1">
      <alignment horizontal="left" wrapText="1"/>
    </xf>
    <xf numFmtId="0" fontId="14" fillId="2" borderId="0" xfId="0" applyFont="1" applyFill="1" applyAlignment="1" applyProtection="1">
      <alignment horizontal="left" vertical="center"/>
      <protection hidden="1"/>
    </xf>
    <xf numFmtId="0" fontId="25" fillId="2" borderId="0" xfId="0" applyFont="1" applyFill="1" applyAlignment="1" applyProtection="1">
      <alignment horizontal="center" vertical="center"/>
      <protection hidden="1"/>
    </xf>
    <xf numFmtId="0" fontId="27" fillId="2" borderId="0" xfId="0" applyFont="1" applyFill="1" applyAlignment="1" applyProtection="1">
      <alignment horizontal="center" vertical="center" wrapText="1"/>
      <protection hidden="1"/>
    </xf>
    <xf numFmtId="0" fontId="28" fillId="3" borderId="42" xfId="0" applyFont="1" applyFill="1" applyBorder="1" applyAlignment="1" applyProtection="1">
      <alignment horizontal="center" vertical="center" wrapText="1"/>
      <protection hidden="1"/>
    </xf>
    <xf numFmtId="0" fontId="28" fillId="3" borderId="48" xfId="0" applyFont="1" applyFill="1" applyBorder="1" applyAlignment="1" applyProtection="1">
      <alignment horizontal="center" vertical="center" wrapText="1"/>
      <protection hidden="1"/>
    </xf>
    <xf numFmtId="0" fontId="28" fillId="3" borderId="53" xfId="0" applyFont="1" applyFill="1" applyBorder="1" applyAlignment="1" applyProtection="1">
      <alignment horizontal="center" vertical="center" wrapText="1"/>
      <protection hidden="1"/>
    </xf>
    <xf numFmtId="0" fontId="28" fillId="3" borderId="43" xfId="0" applyFont="1" applyFill="1" applyBorder="1" applyAlignment="1" applyProtection="1">
      <alignment horizontal="center" vertical="center" wrapText="1"/>
      <protection hidden="1"/>
    </xf>
    <xf numFmtId="0" fontId="28" fillId="3" borderId="49" xfId="0" applyFont="1" applyFill="1" applyBorder="1" applyAlignment="1" applyProtection="1">
      <alignment horizontal="center" vertical="center" wrapText="1"/>
      <protection hidden="1"/>
    </xf>
    <xf numFmtId="0" fontId="28" fillId="3" borderId="54" xfId="0" applyFont="1" applyFill="1" applyBorder="1" applyAlignment="1" applyProtection="1">
      <alignment horizontal="center" vertical="center" wrapText="1"/>
      <protection hidden="1"/>
    </xf>
    <xf numFmtId="0" fontId="28" fillId="3" borderId="44" xfId="0" applyFont="1" applyFill="1" applyBorder="1" applyAlignment="1" applyProtection="1">
      <alignment horizontal="center" vertical="center" wrapText="1"/>
      <protection hidden="1"/>
    </xf>
    <xf numFmtId="0" fontId="28" fillId="3" borderId="50" xfId="0" applyFont="1" applyFill="1" applyBorder="1" applyAlignment="1" applyProtection="1">
      <alignment horizontal="center" vertical="center" wrapText="1"/>
      <protection hidden="1"/>
    </xf>
    <xf numFmtId="0" fontId="28" fillId="3" borderId="45" xfId="0" applyFont="1" applyFill="1" applyBorder="1" applyAlignment="1">
      <alignment horizontal="center" vertical="center" wrapText="1"/>
    </xf>
    <xf numFmtId="0" fontId="28" fillId="3" borderId="51" xfId="0" applyFont="1" applyFill="1" applyBorder="1" applyAlignment="1">
      <alignment horizontal="center" vertical="center" wrapText="1"/>
    </xf>
    <xf numFmtId="0" fontId="28" fillId="3" borderId="56" xfId="0" applyFont="1" applyFill="1" applyBorder="1" applyAlignment="1">
      <alignment horizontal="center" vertical="center" wrapText="1"/>
    </xf>
    <xf numFmtId="0" fontId="28" fillId="3" borderId="46" xfId="0" applyFont="1" applyFill="1" applyBorder="1" applyAlignment="1">
      <alignment horizontal="center" vertical="center" wrapText="1"/>
    </xf>
    <xf numFmtId="0" fontId="28" fillId="3" borderId="22" xfId="0" applyFont="1" applyFill="1" applyBorder="1" applyAlignment="1">
      <alignment horizontal="center" vertical="center" wrapText="1"/>
    </xf>
    <xf numFmtId="0" fontId="28" fillId="3" borderId="57" xfId="0" applyFont="1" applyFill="1" applyBorder="1" applyAlignment="1">
      <alignment horizontal="center" vertical="center" wrapText="1"/>
    </xf>
    <xf numFmtId="0" fontId="28" fillId="3" borderId="47" xfId="0" applyFont="1" applyFill="1" applyBorder="1" applyAlignment="1">
      <alignment horizontal="center" vertical="center" wrapText="1"/>
    </xf>
    <xf numFmtId="0" fontId="28" fillId="3" borderId="52" xfId="0" applyFont="1" applyFill="1" applyBorder="1" applyAlignment="1">
      <alignment horizontal="center" vertical="center" wrapText="1"/>
    </xf>
    <xf numFmtId="0" fontId="28" fillId="3" borderId="58" xfId="0" applyFont="1" applyFill="1" applyBorder="1" applyAlignment="1">
      <alignment horizontal="center" vertical="center" wrapText="1"/>
    </xf>
    <xf numFmtId="0" fontId="14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 vertical="top"/>
      <protection hidden="1"/>
    </xf>
    <xf numFmtId="0" fontId="23" fillId="3" borderId="62" xfId="0" applyFont="1" applyFill="1" applyBorder="1" applyAlignment="1">
      <alignment horizontal="center" vertical="center" wrapText="1"/>
    </xf>
    <xf numFmtId="0" fontId="23" fillId="3" borderId="63" xfId="0" applyFont="1" applyFill="1" applyBorder="1" applyAlignment="1">
      <alignment horizontal="center" vertical="center" wrapText="1"/>
    </xf>
    <xf numFmtId="0" fontId="27" fillId="2" borderId="0" xfId="0" applyFont="1" applyFill="1" applyAlignment="1" applyProtection="1">
      <alignment horizontal="center" vertical="center"/>
      <protection hidden="1"/>
    </xf>
    <xf numFmtId="0" fontId="29" fillId="2" borderId="64" xfId="0" applyFont="1" applyFill="1" applyBorder="1" applyAlignment="1" applyProtection="1">
      <alignment horizontal="left" vertical="center" indent="1"/>
      <protection hidden="1"/>
    </xf>
    <xf numFmtId="0" fontId="29" fillId="2" borderId="12" xfId="0" applyFont="1" applyFill="1" applyBorder="1" applyAlignment="1" applyProtection="1">
      <alignment horizontal="left" vertical="center" indent="1"/>
      <protection hidden="1"/>
    </xf>
    <xf numFmtId="0" fontId="29" fillId="2" borderId="9" xfId="0" applyFont="1" applyFill="1" applyBorder="1" applyAlignment="1" applyProtection="1">
      <alignment horizontal="left" vertical="center" indent="1"/>
      <protection hidden="1"/>
    </xf>
    <xf numFmtId="0" fontId="29" fillId="2" borderId="10" xfId="0" applyFont="1" applyFill="1" applyBorder="1" applyAlignment="1" applyProtection="1">
      <alignment horizontal="left" vertical="center" indent="1"/>
      <protection hidden="1"/>
    </xf>
    <xf numFmtId="0" fontId="29" fillId="2" borderId="13" xfId="0" applyFont="1" applyFill="1" applyBorder="1" applyAlignment="1" applyProtection="1">
      <alignment horizontal="left" vertical="center" indent="1"/>
      <protection hidden="1"/>
    </xf>
    <xf numFmtId="0" fontId="29" fillId="2" borderId="64" xfId="0" applyFont="1" applyFill="1" applyBorder="1" applyAlignment="1" applyProtection="1">
      <alignment horizontal="left" vertical="center" wrapText="1" indent="1"/>
      <protection hidden="1"/>
    </xf>
    <xf numFmtId="0" fontId="29" fillId="2" borderId="12" xfId="0" applyFont="1" applyFill="1" applyBorder="1" applyAlignment="1" applyProtection="1">
      <alignment horizontal="left" vertical="center" wrapText="1" indent="1"/>
      <protection hidden="1"/>
    </xf>
    <xf numFmtId="0" fontId="29" fillId="2" borderId="65" xfId="0" applyFont="1" applyFill="1" applyBorder="1" applyAlignment="1" applyProtection="1">
      <alignment horizontal="left" vertical="center" indent="1"/>
      <protection hidden="1"/>
    </xf>
    <xf numFmtId="0" fontId="29" fillId="2" borderId="15" xfId="0" applyFont="1" applyFill="1" applyBorder="1" applyAlignment="1" applyProtection="1">
      <alignment horizontal="left" vertical="center" indent="1"/>
      <protection hidden="1"/>
    </xf>
    <xf numFmtId="0" fontId="6" fillId="3" borderId="66" xfId="0" applyFont="1" applyFill="1" applyBorder="1" applyAlignment="1" applyProtection="1">
      <alignment horizontal="center" vertical="center"/>
      <protection hidden="1"/>
    </xf>
    <xf numFmtId="0" fontId="6" fillId="3" borderId="67" xfId="0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7" fillId="6" borderId="69" xfId="0" applyFont="1" applyFill="1" applyBorder="1" applyAlignment="1" applyProtection="1">
      <alignment horizontal="center" vertical="center"/>
      <protection hidden="1"/>
    </xf>
    <xf numFmtId="0" fontId="28" fillId="3" borderId="70" xfId="0" applyFont="1" applyFill="1" applyBorder="1" applyAlignment="1" applyProtection="1">
      <alignment horizontal="center" vertical="center" wrapText="1"/>
      <protection hidden="1"/>
    </xf>
    <xf numFmtId="0" fontId="42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horizontal="center" vertical="center" wrapText="1"/>
    </xf>
    <xf numFmtId="0" fontId="28" fillId="3" borderId="33" xfId="0" applyFont="1" applyFill="1" applyBorder="1" applyAlignment="1" applyProtection="1">
      <alignment horizontal="center" vertical="center" wrapText="1"/>
      <protection hidden="1"/>
    </xf>
    <xf numFmtId="0" fontId="45" fillId="7" borderId="0" xfId="0" applyFont="1" applyFill="1" applyAlignment="1">
      <alignment horizontal="centerContinuous" vertical="center"/>
    </xf>
    <xf numFmtId="0" fontId="46" fillId="7" borderId="0" xfId="0" applyFont="1" applyFill="1" applyAlignment="1">
      <alignment horizontal="centerContinuous" vertical="center"/>
    </xf>
    <xf numFmtId="0" fontId="47" fillId="7" borderId="0" xfId="0" applyFont="1" applyFill="1" applyAlignment="1">
      <alignment horizontal="centerContinuous" vertical="center"/>
    </xf>
    <xf numFmtId="0" fontId="46" fillId="7" borderId="0" xfId="0" applyFont="1" applyFill="1"/>
    <xf numFmtId="0" fontId="36" fillId="7" borderId="0" xfId="0" applyFont="1" applyFill="1"/>
    <xf numFmtId="0" fontId="48" fillId="8" borderId="74" xfId="0" applyFont="1" applyFill="1" applyBorder="1" applyAlignment="1">
      <alignment horizontal="center" vertical="center" wrapText="1"/>
    </xf>
    <xf numFmtId="0" fontId="48" fillId="8" borderId="75" xfId="0" applyFont="1" applyFill="1" applyBorder="1" applyAlignment="1">
      <alignment horizontal="center" vertical="center" wrapText="1"/>
    </xf>
    <xf numFmtId="0" fontId="49" fillId="8" borderId="76" xfId="0" applyFont="1" applyFill="1" applyBorder="1" applyAlignment="1">
      <alignment horizontal="center" vertical="center" wrapText="1"/>
    </xf>
    <xf numFmtId="0" fontId="49" fillId="8" borderId="0" xfId="0" applyFont="1" applyFill="1" applyAlignment="1">
      <alignment horizontal="center" vertical="center" wrapText="1"/>
    </xf>
    <xf numFmtId="0" fontId="51" fillId="8" borderId="76" xfId="0" applyFont="1" applyFill="1" applyBorder="1" applyAlignment="1">
      <alignment horizontal="center" vertical="center" wrapText="1"/>
    </xf>
    <xf numFmtId="0" fontId="51" fillId="8" borderId="0" xfId="0" applyFont="1" applyFill="1" applyAlignment="1">
      <alignment horizontal="center" vertical="center" wrapText="1"/>
    </xf>
    <xf numFmtId="0" fontId="43" fillId="8" borderId="59" xfId="0" applyFont="1" applyFill="1" applyBorder="1" applyAlignment="1">
      <alignment horizontal="centerContinuous" vertical="center" wrapText="1"/>
    </xf>
    <xf numFmtId="0" fontId="43" fillId="8" borderId="77" xfId="0" applyFont="1" applyFill="1" applyBorder="1" applyAlignment="1">
      <alignment horizontal="centerContinuous" vertical="center" wrapText="1"/>
    </xf>
    <xf numFmtId="0" fontId="52" fillId="8" borderId="77" xfId="0" applyFont="1" applyFill="1" applyBorder="1" applyAlignment="1">
      <alignment horizontal="centerContinuous" vertical="center" wrapText="1"/>
    </xf>
    <xf numFmtId="0" fontId="53" fillId="7" borderId="0" xfId="0" applyFont="1" applyFill="1" applyAlignment="1">
      <alignment horizontal="center"/>
    </xf>
    <xf numFmtId="0" fontId="54" fillId="9" borderId="0" xfId="0" applyFont="1" applyFill="1" applyAlignment="1">
      <alignment horizontal="center" vertical="center"/>
    </xf>
    <xf numFmtId="0" fontId="36" fillId="9" borderId="0" xfId="0" applyFont="1" applyFill="1"/>
    <xf numFmtId="0" fontId="53" fillId="7" borderId="78" xfId="0" applyFont="1" applyFill="1" applyBorder="1" applyAlignment="1">
      <alignment horizontal="center"/>
    </xf>
    <xf numFmtId="0" fontId="36" fillId="7" borderId="79" xfId="0" applyFont="1" applyFill="1" applyBorder="1"/>
    <xf numFmtId="0" fontId="55" fillId="10" borderId="80" xfId="0" applyFont="1" applyFill="1" applyBorder="1" applyAlignment="1">
      <alignment horizontal="center" vertical="center" wrapText="1"/>
    </xf>
    <xf numFmtId="0" fontId="55" fillId="10" borderId="81" xfId="0" applyFont="1" applyFill="1" applyBorder="1" applyAlignment="1">
      <alignment horizontal="center" vertical="center" wrapText="1"/>
    </xf>
    <xf numFmtId="0" fontId="55" fillId="10" borderId="82" xfId="0" applyFont="1" applyFill="1" applyBorder="1" applyAlignment="1">
      <alignment horizontal="center" vertical="center" wrapText="1"/>
    </xf>
    <xf numFmtId="0" fontId="55" fillId="10" borderId="83" xfId="0" applyFont="1" applyFill="1" applyBorder="1" applyAlignment="1">
      <alignment horizontal="center" vertical="center" wrapText="1"/>
    </xf>
    <xf numFmtId="0" fontId="55" fillId="10" borderId="84" xfId="0" applyFont="1" applyFill="1" applyBorder="1" applyAlignment="1">
      <alignment horizontal="center" vertical="center" wrapText="1"/>
    </xf>
    <xf numFmtId="0" fontId="55" fillId="10" borderId="85" xfId="0" applyFont="1" applyFill="1" applyBorder="1" applyAlignment="1">
      <alignment horizontal="center" vertical="center" wrapText="1"/>
    </xf>
    <xf numFmtId="0" fontId="55" fillId="10" borderId="86" xfId="0" applyFont="1" applyFill="1" applyBorder="1" applyAlignment="1">
      <alignment horizontal="center" vertical="center" wrapText="1"/>
    </xf>
    <xf numFmtId="0" fontId="56" fillId="9" borderId="0" xfId="0" applyFont="1" applyFill="1" applyAlignment="1">
      <alignment vertical="center" wrapText="1"/>
    </xf>
    <xf numFmtId="0" fontId="55" fillId="10" borderId="87" xfId="0" applyFont="1" applyFill="1" applyBorder="1" applyAlignment="1">
      <alignment horizontal="center" vertical="center" wrapText="1"/>
    </xf>
    <xf numFmtId="0" fontId="55" fillId="10" borderId="88" xfId="0" applyFont="1" applyFill="1" applyBorder="1" applyAlignment="1">
      <alignment horizontal="center" vertical="center" wrapText="1"/>
    </xf>
    <xf numFmtId="0" fontId="55" fillId="10" borderId="89" xfId="0" applyFont="1" applyFill="1" applyBorder="1" applyAlignment="1">
      <alignment horizontal="center" vertical="center" wrapText="1"/>
    </xf>
    <xf numFmtId="0" fontId="55" fillId="10" borderId="90" xfId="0" applyFont="1" applyFill="1" applyBorder="1" applyAlignment="1">
      <alignment horizontal="center" vertical="center" wrapText="1"/>
    </xf>
    <xf numFmtId="0" fontId="55" fillId="10" borderId="22" xfId="0" applyFont="1" applyFill="1" applyBorder="1" applyAlignment="1">
      <alignment horizontal="center" vertical="center" wrapText="1"/>
    </xf>
    <xf numFmtId="0" fontId="55" fillId="10" borderId="70" xfId="0" applyFont="1" applyFill="1" applyBorder="1" applyAlignment="1">
      <alignment horizontal="center" vertical="center" wrapText="1"/>
    </xf>
    <xf numFmtId="0" fontId="55" fillId="10" borderId="91" xfId="0" applyFont="1" applyFill="1" applyBorder="1" applyAlignment="1">
      <alignment horizontal="center" vertical="center" wrapText="1"/>
    </xf>
    <xf numFmtId="0" fontId="55" fillId="10" borderId="92" xfId="0" applyFont="1" applyFill="1" applyBorder="1" applyAlignment="1">
      <alignment horizontal="center" vertical="center" wrapText="1"/>
    </xf>
    <xf numFmtId="0" fontId="55" fillId="10" borderId="93" xfId="0" applyFont="1" applyFill="1" applyBorder="1" applyAlignment="1">
      <alignment horizontal="center" vertical="center" wrapText="1"/>
    </xf>
    <xf numFmtId="0" fontId="55" fillId="10" borderId="94" xfId="0" applyFont="1" applyFill="1" applyBorder="1" applyAlignment="1">
      <alignment horizontal="center" vertical="center" wrapText="1"/>
    </xf>
    <xf numFmtId="0" fontId="57" fillId="7" borderId="95" xfId="0" applyFont="1" applyFill="1" applyBorder="1" applyAlignment="1">
      <alignment horizontal="center" vertical="center"/>
    </xf>
    <xf numFmtId="0" fontId="57" fillId="7" borderId="95" xfId="0" applyFont="1" applyFill="1" applyBorder="1" applyAlignment="1">
      <alignment horizontal="left" vertical="center"/>
    </xf>
    <xf numFmtId="0" fontId="57" fillId="7" borderId="96" xfId="0" applyFont="1" applyFill="1" applyBorder="1" applyAlignment="1">
      <alignment horizontal="left" vertical="center"/>
    </xf>
    <xf numFmtId="3" fontId="58" fillId="7" borderId="97" xfId="0" quotePrefix="1" applyNumberFormat="1" applyFont="1" applyFill="1" applyBorder="1" applyAlignment="1">
      <alignment horizontal="center" vertical="center"/>
    </xf>
    <xf numFmtId="3" fontId="58" fillId="7" borderId="98" xfId="0" quotePrefix="1" applyNumberFormat="1" applyFont="1" applyFill="1" applyBorder="1" applyAlignment="1">
      <alignment horizontal="center" vertical="center"/>
    </xf>
    <xf numFmtId="3" fontId="58" fillId="7" borderId="99" xfId="0" quotePrefix="1" applyNumberFormat="1" applyFont="1" applyFill="1" applyBorder="1" applyAlignment="1">
      <alignment horizontal="center" vertical="center"/>
    </xf>
    <xf numFmtId="9" fontId="59" fillId="11" borderId="100" xfId="3" applyFont="1" applyFill="1" applyBorder="1" applyAlignment="1">
      <alignment horizontal="center" vertical="center"/>
    </xf>
    <xf numFmtId="0" fontId="57" fillId="9" borderId="0" xfId="0" applyFont="1" applyFill="1" applyAlignment="1">
      <alignment horizontal="center"/>
    </xf>
    <xf numFmtId="3" fontId="58" fillId="9" borderId="0" xfId="0" applyNumberFormat="1" applyFont="1" applyFill="1" applyAlignment="1">
      <alignment horizontal="center"/>
    </xf>
    <xf numFmtId="0" fontId="60" fillId="9" borderId="101" xfId="0" applyFont="1" applyFill="1" applyBorder="1" applyAlignment="1">
      <alignment horizontal="left" vertical="center" indent="2"/>
    </xf>
    <xf numFmtId="0" fontId="61" fillId="9" borderId="101" xfId="0" applyFont="1" applyFill="1" applyBorder="1" applyAlignment="1">
      <alignment vertical="center"/>
    </xf>
    <xf numFmtId="0" fontId="62" fillId="9" borderId="101" xfId="0" applyFont="1" applyFill="1" applyBorder="1" applyAlignment="1">
      <alignment horizontal="center" vertical="center"/>
    </xf>
    <xf numFmtId="3" fontId="57" fillId="9" borderId="102" xfId="0" applyNumberFormat="1" applyFont="1" applyFill="1" applyBorder="1" applyAlignment="1">
      <alignment horizontal="centerContinuous" vertical="center"/>
    </xf>
    <xf numFmtId="3" fontId="57" fillId="9" borderId="103" xfId="0" applyNumberFormat="1" applyFont="1" applyFill="1" applyBorder="1" applyAlignment="1">
      <alignment horizontal="centerContinuous" vertical="center"/>
    </xf>
    <xf numFmtId="9" fontId="58" fillId="9" borderId="104" xfId="15" applyFont="1" applyFill="1" applyBorder="1" applyAlignment="1">
      <alignment horizontal="center" vertical="center"/>
    </xf>
    <xf numFmtId="9" fontId="58" fillId="9" borderId="102" xfId="15" applyFont="1" applyFill="1" applyBorder="1" applyAlignment="1">
      <alignment horizontal="center" vertical="center"/>
    </xf>
    <xf numFmtId="3" fontId="57" fillId="9" borderId="0" xfId="0" applyNumberFormat="1" applyFont="1" applyFill="1" applyAlignment="1">
      <alignment vertical="center" wrapText="1"/>
    </xf>
    <xf numFmtId="3" fontId="36" fillId="7" borderId="0" xfId="0" applyNumberFormat="1" applyFont="1" applyFill="1"/>
    <xf numFmtId="3" fontId="57" fillId="9" borderId="105" xfId="0" applyNumberFormat="1" applyFont="1" applyFill="1" applyBorder="1" applyAlignment="1">
      <alignment horizontal="centerContinuous" vertical="center"/>
    </xf>
    <xf numFmtId="3" fontId="57" fillId="9" borderId="106" xfId="0" applyNumberFormat="1" applyFont="1" applyFill="1" applyBorder="1" applyAlignment="1">
      <alignment horizontal="centerContinuous" vertical="center"/>
    </xf>
    <xf numFmtId="9" fontId="58" fillId="9" borderId="107" xfId="15" applyFont="1" applyFill="1" applyBorder="1" applyAlignment="1">
      <alignment horizontal="center" vertical="center"/>
    </xf>
    <xf numFmtId="9" fontId="58" fillId="9" borderId="105" xfId="15" applyFont="1" applyFill="1" applyBorder="1" applyAlignment="1">
      <alignment horizontal="center" vertical="center"/>
    </xf>
    <xf numFmtId="0" fontId="59" fillId="12" borderId="108" xfId="0" applyFont="1" applyFill="1" applyBorder="1" applyAlignment="1">
      <alignment horizontal="centerContinuous" vertical="center"/>
    </xf>
    <xf numFmtId="0" fontId="60" fillId="12" borderId="109" xfId="0" applyFont="1" applyFill="1" applyBorder="1" applyAlignment="1">
      <alignment horizontal="centerContinuous" vertical="center"/>
    </xf>
    <xf numFmtId="0" fontId="59" fillId="12" borderId="109" xfId="0" applyFont="1" applyFill="1" applyBorder="1" applyAlignment="1">
      <alignment horizontal="centerContinuous" vertical="center"/>
    </xf>
    <xf numFmtId="3" fontId="59" fillId="12" borderId="109" xfId="0" applyNumberFormat="1" applyFont="1" applyFill="1" applyBorder="1" applyAlignment="1">
      <alignment horizontal="centerContinuous" vertical="center"/>
    </xf>
    <xf numFmtId="9" fontId="59" fillId="12" borderId="109" xfId="15" applyFont="1" applyFill="1" applyBorder="1" applyAlignment="1">
      <alignment horizontal="center" vertical="center"/>
    </xf>
    <xf numFmtId="9" fontId="59" fillId="12" borderId="110" xfId="15" applyFont="1" applyFill="1" applyBorder="1" applyAlignment="1">
      <alignment horizontal="center" vertical="center"/>
    </xf>
    <xf numFmtId="0" fontId="36" fillId="7" borderId="0" xfId="0" applyFont="1" applyFill="1" applyAlignment="1">
      <alignment horizontal="centerContinuous" vertical="center" wrapText="1"/>
    </xf>
    <xf numFmtId="0" fontId="63" fillId="7" borderId="0" xfId="0" applyFont="1" applyFill="1" applyAlignment="1">
      <alignment horizontal="centerContinuous" vertical="center" wrapText="1"/>
    </xf>
    <xf numFmtId="0" fontId="64" fillId="9" borderId="0" xfId="0" applyFont="1" applyFill="1" applyAlignment="1">
      <alignment horizontal="center" vertical="center"/>
    </xf>
    <xf numFmtId="3" fontId="64" fillId="9" borderId="0" xfId="0" applyNumberFormat="1" applyFont="1" applyFill="1" applyAlignment="1">
      <alignment horizontal="center" vertical="center"/>
    </xf>
    <xf numFmtId="0" fontId="63" fillId="7" borderId="0" xfId="0" applyFont="1" applyFill="1" applyAlignment="1">
      <alignment vertical="center" wrapText="1"/>
    </xf>
    <xf numFmtId="3" fontId="64" fillId="9" borderId="0" xfId="0" applyNumberFormat="1" applyFont="1" applyFill="1" applyAlignment="1">
      <alignment vertical="center"/>
    </xf>
    <xf numFmtId="0" fontId="58" fillId="2" borderId="0" xfId="0" applyFont="1" applyFill="1" applyAlignment="1">
      <alignment horizontal="center"/>
    </xf>
    <xf numFmtId="9" fontId="58" fillId="2" borderId="0" xfId="3" applyFont="1" applyFill="1" applyAlignment="1">
      <alignment horizontal="center"/>
    </xf>
    <xf numFmtId="9" fontId="58" fillId="2" borderId="0" xfId="3" applyFont="1" applyFill="1"/>
    <xf numFmtId="0" fontId="65" fillId="13" borderId="97" xfId="0" applyFont="1" applyFill="1" applyBorder="1" applyAlignment="1">
      <alignment horizontal="center" vertical="center"/>
    </xf>
    <xf numFmtId="0" fontId="59" fillId="12" borderId="95" xfId="0" applyFont="1" applyFill="1" applyBorder="1" applyAlignment="1">
      <alignment horizontal="center" vertical="center"/>
    </xf>
    <xf numFmtId="0" fontId="59" fillId="12" borderId="111" xfId="0" applyFont="1" applyFill="1" applyBorder="1" applyAlignment="1">
      <alignment horizontal="center" vertical="center"/>
    </xf>
    <xf numFmtId="3" fontId="59" fillId="12" borderId="112" xfId="0" applyNumberFormat="1" applyFont="1" applyFill="1" applyBorder="1" applyAlignment="1">
      <alignment horizontal="center" vertical="center"/>
    </xf>
    <xf numFmtId="3" fontId="59" fillId="12" borderId="113" xfId="0" applyNumberFormat="1" applyFont="1" applyFill="1" applyBorder="1" applyAlignment="1">
      <alignment horizontal="center" vertical="center"/>
    </xf>
    <xf numFmtId="9" fontId="59" fillId="12" borderId="114" xfId="3" applyFont="1" applyFill="1" applyBorder="1" applyAlignment="1">
      <alignment horizontal="center" vertical="center"/>
    </xf>
    <xf numFmtId="0" fontId="57" fillId="7" borderId="0" xfId="0" applyFont="1" applyFill="1" applyAlignment="1">
      <alignment horizontal="left" vertical="center"/>
    </xf>
    <xf numFmtId="3" fontId="58" fillId="7" borderId="0" xfId="0" quotePrefix="1" applyNumberFormat="1" applyFont="1" applyFill="1" applyAlignment="1">
      <alignment horizontal="center" vertical="center"/>
    </xf>
    <xf numFmtId="9" fontId="59" fillId="11" borderId="0" xfId="3" applyFont="1" applyFill="1" applyAlignment="1">
      <alignment horizontal="center" vertical="center"/>
    </xf>
    <xf numFmtId="0" fontId="67" fillId="4" borderId="0" xfId="0" applyFont="1" applyFill="1" applyAlignment="1">
      <alignment vertical="center"/>
    </xf>
    <xf numFmtId="0" fontId="63" fillId="7" borderId="0" xfId="0" applyFont="1" applyFill="1" applyAlignment="1">
      <alignment horizontal="centerContinuous" vertical="center"/>
    </xf>
    <xf numFmtId="0" fontId="53" fillId="7" borderId="0" xfId="0" applyFont="1" applyFill="1" applyAlignment="1">
      <alignment horizontal="center" vertical="center" wrapText="1"/>
    </xf>
    <xf numFmtId="0" fontId="56" fillId="10" borderId="81" xfId="0" applyFont="1" applyFill="1" applyBorder="1" applyAlignment="1">
      <alignment horizontal="center" vertical="center" wrapText="1"/>
    </xf>
    <xf numFmtId="0" fontId="56" fillId="10" borderId="0" xfId="0" applyFont="1" applyFill="1" applyAlignment="1">
      <alignment horizontal="center" vertical="center" wrapText="1"/>
    </xf>
    <xf numFmtId="0" fontId="56" fillId="10" borderId="81" xfId="0" applyFont="1" applyFill="1" applyBorder="1" applyAlignment="1">
      <alignment horizontal="center" vertical="center" wrapText="1"/>
    </xf>
    <xf numFmtId="0" fontId="57" fillId="9" borderId="103" xfId="0" applyFont="1" applyFill="1" applyBorder="1" applyAlignment="1">
      <alignment horizontal="left" vertical="center" indent="1"/>
    </xf>
    <xf numFmtId="3" fontId="58" fillId="9" borderId="104" xfId="0" applyNumberFormat="1" applyFont="1" applyFill="1" applyBorder="1" applyAlignment="1">
      <alignment horizontal="center" vertical="center"/>
    </xf>
    <xf numFmtId="3" fontId="57" fillId="9" borderId="107" xfId="0" applyNumberFormat="1" applyFont="1" applyFill="1" applyBorder="1" applyAlignment="1">
      <alignment horizontal="center" vertical="center"/>
    </xf>
    <xf numFmtId="3" fontId="57" fillId="9" borderId="104" xfId="0" applyNumberFormat="1" applyFont="1" applyFill="1" applyBorder="1" applyAlignment="1">
      <alignment horizontal="center" vertical="center"/>
    </xf>
    <xf numFmtId="3" fontId="57" fillId="9" borderId="102" xfId="0" applyNumberFormat="1" applyFont="1" applyFill="1" applyBorder="1" applyAlignment="1">
      <alignment horizontal="center" vertical="center"/>
    </xf>
    <xf numFmtId="0" fontId="57" fillId="9" borderId="106" xfId="0" applyFont="1" applyFill="1" applyBorder="1" applyAlignment="1">
      <alignment horizontal="left" vertical="center" indent="1"/>
    </xf>
    <xf numFmtId="3" fontId="57" fillId="9" borderId="107" xfId="0" applyNumberFormat="1" applyFont="1" applyFill="1" applyBorder="1" applyAlignment="1">
      <alignment horizontal="center" vertical="center" wrapText="1"/>
    </xf>
    <xf numFmtId="3" fontId="57" fillId="9" borderId="105" xfId="0" applyNumberFormat="1" applyFont="1" applyFill="1" applyBorder="1" applyAlignment="1">
      <alignment horizontal="center" vertical="center" wrapText="1"/>
    </xf>
    <xf numFmtId="0" fontId="57" fillId="9" borderId="108" xfId="0" applyFont="1" applyFill="1" applyBorder="1" applyAlignment="1">
      <alignment horizontal="left" vertical="center" indent="1"/>
    </xf>
    <xf numFmtId="3" fontId="58" fillId="9" borderId="109" xfId="0" applyNumberFormat="1" applyFont="1" applyFill="1" applyBorder="1" applyAlignment="1">
      <alignment horizontal="center" vertical="center"/>
    </xf>
    <xf numFmtId="0" fontId="59" fillId="12" borderId="106" xfId="0" applyFont="1" applyFill="1" applyBorder="1" applyAlignment="1">
      <alignment horizontal="center" vertical="center"/>
    </xf>
    <xf numFmtId="3" fontId="59" fillId="12" borderId="107" xfId="0" applyNumberFormat="1" applyFont="1" applyFill="1" applyBorder="1" applyAlignment="1">
      <alignment horizontal="center" vertical="center"/>
    </xf>
    <xf numFmtId="3" fontId="59" fillId="12" borderId="107" xfId="0" applyNumberFormat="1" applyFont="1" applyFill="1" applyBorder="1" applyAlignment="1">
      <alignment horizontal="center" vertical="center"/>
    </xf>
    <xf numFmtId="3" fontId="59" fillId="12" borderId="105" xfId="0" applyNumberFormat="1" applyFont="1" applyFill="1" applyBorder="1" applyAlignment="1">
      <alignment horizontal="center" vertical="center"/>
    </xf>
    <xf numFmtId="0" fontId="58" fillId="14" borderId="108" xfId="0" applyFont="1" applyFill="1" applyBorder="1" applyAlignment="1">
      <alignment horizontal="center" vertical="center"/>
    </xf>
    <xf numFmtId="9" fontId="58" fillId="14" borderId="109" xfId="3" applyFont="1" applyFill="1" applyBorder="1" applyAlignment="1">
      <alignment horizontal="center" vertical="center"/>
    </xf>
    <xf numFmtId="9" fontId="58" fillId="14" borderId="109" xfId="3" applyFont="1" applyFill="1" applyBorder="1" applyAlignment="1">
      <alignment horizontal="center" vertical="center"/>
    </xf>
    <xf numFmtId="9" fontId="58" fillId="14" borderId="110" xfId="3" applyFont="1" applyFill="1" applyBorder="1" applyAlignment="1">
      <alignment horizontal="center" vertical="center"/>
    </xf>
    <xf numFmtId="0" fontId="58" fillId="4" borderId="0" xfId="0" applyFont="1" applyFill="1" applyAlignment="1">
      <alignment horizontal="center" vertical="center"/>
    </xf>
    <xf numFmtId="9" fontId="58" fillId="4" borderId="0" xfId="3" applyFont="1" applyFill="1" applyAlignment="1">
      <alignment horizontal="center" vertical="center"/>
    </xf>
    <xf numFmtId="0" fontId="68" fillId="7" borderId="0" xfId="0" applyFont="1" applyFill="1"/>
    <xf numFmtId="0" fontId="53" fillId="7" borderId="115" xfId="0" applyFont="1" applyFill="1" applyBorder="1" applyAlignment="1">
      <alignment horizontal="center" vertical="center"/>
    </xf>
    <xf numFmtId="0" fontId="36" fillId="7" borderId="116" xfId="0" applyFont="1" applyFill="1" applyBorder="1"/>
    <xf numFmtId="0" fontId="56" fillId="10" borderId="80" xfId="0" applyFont="1" applyFill="1" applyBorder="1" applyAlignment="1">
      <alignment horizontal="center" vertical="center" wrapText="1"/>
    </xf>
    <xf numFmtId="0" fontId="56" fillId="10" borderId="83" xfId="0" applyFont="1" applyFill="1" applyBorder="1" applyAlignment="1">
      <alignment horizontal="center" vertical="center" wrapText="1"/>
    </xf>
    <xf numFmtId="0" fontId="56" fillId="10" borderId="84" xfId="0" applyFont="1" applyFill="1" applyBorder="1" applyAlignment="1">
      <alignment horizontal="center" vertical="center" wrapText="1"/>
    </xf>
    <xf numFmtId="0" fontId="56" fillId="10" borderId="82" xfId="0" applyFont="1" applyFill="1" applyBorder="1" applyAlignment="1">
      <alignment horizontal="center" vertical="center" wrapText="1"/>
    </xf>
    <xf numFmtId="0" fontId="36" fillId="7" borderId="117" xfId="0" applyFont="1" applyFill="1" applyBorder="1"/>
    <xf numFmtId="0" fontId="43" fillId="2" borderId="0" xfId="0" applyFont="1" applyFill="1" applyAlignment="1">
      <alignment horizontal="left"/>
    </xf>
    <xf numFmtId="3" fontId="58" fillId="9" borderId="107" xfId="0" applyNumberFormat="1" applyFont="1" applyFill="1" applyBorder="1" applyAlignment="1">
      <alignment horizontal="center" vertical="center"/>
    </xf>
    <xf numFmtId="0" fontId="43" fillId="7" borderId="0" xfId="0" applyFont="1" applyFill="1" applyAlignment="1">
      <alignment horizontal="left"/>
    </xf>
    <xf numFmtId="0" fontId="69" fillId="4" borderId="0" xfId="0" applyFont="1" applyFill="1" applyAlignment="1">
      <alignment vertical="center"/>
    </xf>
    <xf numFmtId="9" fontId="70" fillId="7" borderId="0" xfId="15" applyFont="1" applyFill="1" applyAlignment="1">
      <alignment horizontal="center"/>
    </xf>
    <xf numFmtId="0" fontId="70" fillId="11" borderId="0" xfId="0" applyFont="1" applyFill="1"/>
  </cellXfs>
  <cellStyles count="17">
    <cellStyle name="Millares 2" xfId="13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3 2" xfId="12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422-43CD-B96E-6BE5C94CA379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22-43CD-B96E-6BE5C94CA379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422-43CD-B96E-6BE5C94CA379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22-43CD-B96E-6BE5C94CA379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22-43CD-B96E-6BE5C94CA379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22-43CD-B96E-6BE5C94CA3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'ER-Casos'!$C$31:$E$31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'ER-Casos'!$C$44:$E$44</c:f>
              <c:numCache>
                <c:formatCode>#,##0</c:formatCode>
                <c:ptCount val="3"/>
                <c:pt idx="0">
                  <c:v>1923</c:v>
                </c:pt>
                <c:pt idx="1">
                  <c:v>92</c:v>
                </c:pt>
                <c:pt idx="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22-43CD-B96E-6BE5C94CA3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AC6-4208-A601-39B1FA5E2979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AC6-4208-A601-39B1FA5E2979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C6-4208-A601-39B1FA5E2979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C6-4208-A601-39B1FA5E2979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C6-4208-A601-39B1FA5E29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'ER-Casos'!$N$31:$O$31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'ER-Casos'!$N$44:$O$44</c:f>
              <c:numCache>
                <c:formatCode>#,##0</c:formatCode>
                <c:ptCount val="2"/>
                <c:pt idx="0">
                  <c:v>1851</c:v>
                </c:pt>
                <c:pt idx="1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C6-4208-A601-39B1FA5E29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01-43E1-94EE-6481E3D7C6A5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01-43E1-94EE-6481E3D7C6A5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C01-43E1-94EE-6481E3D7C6A5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C01-43E1-94EE-6481E3D7C6A5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C01-43E1-94EE-6481E3D7C6A5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C01-43E1-94EE-6481E3D7C6A5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C01-43E1-94EE-6481E3D7C6A5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C01-43E1-94EE-6481E3D7C6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'ER-Casos'!$C$71:$F$71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'ER-Casos'!$C$84:$F$84</c:f>
              <c:numCache>
                <c:formatCode>#,##0</c:formatCode>
                <c:ptCount val="4"/>
                <c:pt idx="0">
                  <c:v>92</c:v>
                </c:pt>
                <c:pt idx="1">
                  <c:v>871</c:v>
                </c:pt>
                <c:pt idx="2">
                  <c:v>778</c:v>
                </c:pt>
                <c:pt idx="3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01-43E1-94EE-6481E3D7C6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C57-4F48-B482-3497DE84BC81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C57-4F48-B482-3497DE84BC81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C57-4F48-B482-3497DE84BC81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C57-4F48-B482-3497DE84BC81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C57-4F48-B482-3497DE84BC81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C57-4F48-B482-3497DE84BC81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57-4F48-B482-3497DE84BC8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'ER-Casos'!$K$93:$K$95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'ER-Casos'!$L$93:$L$95</c:f>
              <c:numCache>
                <c:formatCode>#,##0</c:formatCode>
                <c:ptCount val="3"/>
                <c:pt idx="0">
                  <c:v>1222</c:v>
                </c:pt>
                <c:pt idx="1">
                  <c:v>613</c:v>
                </c:pt>
                <c:pt idx="2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57-4F48-B482-3497DE84BC8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'ER-Casos'!$C$147:$G$147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93-493A-84E3-F8CF079E36BD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93-493A-84E3-F8CF079E36BD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693-493A-84E3-F8CF079E36BD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693-493A-84E3-F8CF079E36BD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693-493A-84E3-F8CF079E36BD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93-493A-84E3-F8CF079E36BD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693-493A-84E3-F8CF079E36BD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693-493A-84E3-F8CF079E36BD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693-493A-84E3-F8CF079E36BD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693-493A-84E3-F8CF079E36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'ER-Casos'!$C$147:$G$147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'ER-Casos'!$C$163:$G$163</c:f>
              <c:numCache>
                <c:formatCode>#,##0</c:formatCode>
                <c:ptCount val="5"/>
                <c:pt idx="0">
                  <c:v>1212</c:v>
                </c:pt>
                <c:pt idx="1">
                  <c:v>4787</c:v>
                </c:pt>
                <c:pt idx="2">
                  <c:v>3853</c:v>
                </c:pt>
                <c:pt idx="3">
                  <c:v>1851</c:v>
                </c:pt>
                <c:pt idx="4">
                  <c:v>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93-493A-84E3-F8CF079E36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'ER-Casos'!$B$148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'ER-Casos'!$A$149:$A$162</c15:sqref>
                  </c15:fullRef>
                </c:ext>
              </c:extLst>
              <c:f>'ER-Casos'!$A$151:$A$162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'ER-Casos'!$B$149:$B$162</c15:sqref>
                  </c15:fullRef>
                </c:ext>
              </c:extLst>
              <c:f>'ER-Casos'!$B$151:$B$162</c:f>
              <c:numCache>
                <c:formatCode>General</c:formatCode>
                <c:ptCount val="12"/>
                <c:pt idx="0">
                  <c:v>755</c:v>
                </c:pt>
                <c:pt idx="1">
                  <c:v>678</c:v>
                </c:pt>
                <c:pt idx="2">
                  <c:v>1254</c:v>
                </c:pt>
                <c:pt idx="3">
                  <c:v>958</c:v>
                </c:pt>
                <c:pt idx="4">
                  <c:v>857</c:v>
                </c:pt>
                <c:pt idx="5">
                  <c:v>1041</c:v>
                </c:pt>
                <c:pt idx="6">
                  <c:v>1019</c:v>
                </c:pt>
                <c:pt idx="7">
                  <c:v>1241</c:v>
                </c:pt>
                <c:pt idx="8">
                  <c:v>1223</c:v>
                </c:pt>
                <c:pt idx="9">
                  <c:v>1529</c:v>
                </c:pt>
                <c:pt idx="10">
                  <c:v>1134</c:v>
                </c:pt>
                <c:pt idx="11">
                  <c:v>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D-4FCB-B1A5-DB790DB23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'ER-Acciones'!$A$78:$A$89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'ER-Acciones'!$B$78:$B$89</c:f>
              <c:numCache>
                <c:formatCode>#,##0</c:formatCode>
                <c:ptCount val="12"/>
                <c:pt idx="0">
                  <c:v>2532</c:v>
                </c:pt>
                <c:pt idx="1">
                  <c:v>3567</c:v>
                </c:pt>
                <c:pt idx="2">
                  <c:v>13263</c:v>
                </c:pt>
                <c:pt idx="3">
                  <c:v>8567</c:v>
                </c:pt>
                <c:pt idx="4">
                  <c:v>8034</c:v>
                </c:pt>
                <c:pt idx="5">
                  <c:v>9884</c:v>
                </c:pt>
                <c:pt idx="6">
                  <c:v>10855</c:v>
                </c:pt>
                <c:pt idx="7">
                  <c:v>11121</c:v>
                </c:pt>
                <c:pt idx="8">
                  <c:v>9238</c:v>
                </c:pt>
                <c:pt idx="9">
                  <c:v>17557</c:v>
                </c:pt>
                <c:pt idx="10">
                  <c:v>16040</c:v>
                </c:pt>
                <c:pt idx="11">
                  <c:v>6160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D-4693-9ED0-B3C244DD2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17-4D3A-98D1-736486876EAC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17-4D3A-98D1-736486876EAC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17-4D3A-98D1-736486876EAC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17-4D3A-98D1-736486876EAC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17-4D3A-98D1-736486876EAC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17-4D3A-98D1-736486876E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('ER-Acciones'!$C$97,'ER-Acciones'!$E$97,'ER-Acciones'!$G$97,'ER-Acciones'!$I$97,'ER-Acciones'!$K$97,'ER-Acciones'!$M$97,'ER-Acciones'!$O$97)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('ER-Acciones'!$C$110,'ER-Acciones'!$E$110,'ER-Acciones'!$G$110,'ER-Acciones'!$I$110,'ER-Acciones'!$K$110,'ER-Acciones'!$M$110,'ER-Acciones'!$O$110)</c:f>
              <c:numCache>
                <c:formatCode>#,##0</c:formatCode>
                <c:ptCount val="7"/>
                <c:pt idx="0">
                  <c:v>17549</c:v>
                </c:pt>
                <c:pt idx="1">
                  <c:v>46793</c:v>
                </c:pt>
                <c:pt idx="2">
                  <c:v>28990</c:v>
                </c:pt>
                <c:pt idx="3">
                  <c:v>1893</c:v>
                </c:pt>
                <c:pt idx="4">
                  <c:v>16864</c:v>
                </c:pt>
                <c:pt idx="5">
                  <c:v>4729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17-4D3A-98D1-736486876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C20-41FB-8BF8-AE6A4AAAE97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C20-41FB-8BF8-AE6A4AAAE97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C20-41FB-8BF8-AE6A4AAAE97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C20-41FB-8BF8-AE6A4AAAE97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C20-41FB-8BF8-AE6A4AAAE97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C20-41FB-8BF8-AE6A4AAAE97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C20-41FB-8BF8-AE6A4AAAE97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C20-41FB-8BF8-AE6A4AAAE979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2068</c:v>
                </c:pt>
                <c:pt idx="1">
                  <c:v>14963</c:v>
                </c:pt>
                <c:pt idx="2">
                  <c:v>11599</c:v>
                </c:pt>
                <c:pt idx="3">
                  <c:v>10928</c:v>
                </c:pt>
                <c:pt idx="4">
                  <c:v>17265</c:v>
                </c:pt>
                <c:pt idx="5">
                  <c:v>49971</c:v>
                </c:pt>
                <c:pt idx="6">
                  <c:v>9000</c:v>
                </c:pt>
                <c:pt idx="7">
                  <c:v>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20-41FB-8BF8-AE6A4AAAE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542396</xdr:colOff>
      <xdr:row>16</xdr:row>
      <xdr:rowOff>63499</xdr:rowOff>
    </xdr:from>
    <xdr:to>
      <xdr:col>20</xdr:col>
      <xdr:colOff>338667</xdr:colOff>
      <xdr:row>19</xdr:row>
      <xdr:rowOff>46302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4754563" y="63499"/>
          <a:ext cx="12729104" cy="7871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B7CE9BE1-E1C7-4569-8AEF-5E62E6D3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8151"/>
          <a:ext cx="3389319" cy="531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28</xdr:row>
      <xdr:rowOff>247650</xdr:rowOff>
    </xdr:from>
    <xdr:to>
      <xdr:col>10</xdr:col>
      <xdr:colOff>576865</xdr:colOff>
      <xdr:row>44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F995A4-A57B-41E6-B83C-65A7835F1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28</xdr:row>
      <xdr:rowOff>390525</xdr:rowOff>
    </xdr:from>
    <xdr:to>
      <xdr:col>21</xdr:col>
      <xdr:colOff>301326</xdr:colOff>
      <xdr:row>45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E6F943-9897-44CE-8B74-FD6AF8735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311483</xdr:colOff>
      <xdr:row>48</xdr:row>
      <xdr:rowOff>78350</xdr:rowOff>
    </xdr:from>
    <xdr:ext cx="755005" cy="1153835"/>
    <xdr:pic>
      <xdr:nvPicPr>
        <xdr:cNvPr id="5" name="Imagen 4">
          <a:extLst>
            <a:ext uri="{FF2B5EF4-FFF2-40B4-BE49-F238E27FC236}">
              <a16:creationId xmlns:a16="http://schemas.microsoft.com/office/drawing/2014/main" id="{96566B0D-443D-4A28-99C5-E6162CC06C4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3122608" y="8136500"/>
          <a:ext cx="755005" cy="115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322007</xdr:colOff>
      <xdr:row>52</xdr:row>
      <xdr:rowOff>27136</xdr:rowOff>
    </xdr:from>
    <xdr:ext cx="793354" cy="1182965"/>
    <xdr:pic>
      <xdr:nvPicPr>
        <xdr:cNvPr id="6" name="Imagen 5">
          <a:extLst>
            <a:ext uri="{FF2B5EF4-FFF2-40B4-BE49-F238E27FC236}">
              <a16:creationId xmlns:a16="http://schemas.microsoft.com/office/drawing/2014/main" id="{B2420AC7-FE3F-4B61-B9B5-E0DB1F0A2882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3133132" y="9447361"/>
          <a:ext cx="793354" cy="118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419172</xdr:colOff>
      <xdr:row>58</xdr:row>
      <xdr:rowOff>42031</xdr:rowOff>
    </xdr:from>
    <xdr:ext cx="623043" cy="1229695"/>
    <xdr:pic>
      <xdr:nvPicPr>
        <xdr:cNvPr id="7" name="Imagen 6">
          <a:extLst>
            <a:ext uri="{FF2B5EF4-FFF2-40B4-BE49-F238E27FC236}">
              <a16:creationId xmlns:a16="http://schemas.microsoft.com/office/drawing/2014/main" id="{8DBDE769-B541-4663-925A-92FA41FD05A9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3230297" y="10748131"/>
          <a:ext cx="623043" cy="1229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554585</xdr:colOff>
      <xdr:row>33</xdr:row>
      <xdr:rowOff>31356</xdr:rowOff>
    </xdr:from>
    <xdr:ext cx="431660" cy="988562"/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53145BC6-BC73-4327-A285-B9DE4DFA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0060" y="4841481"/>
          <a:ext cx="431660" cy="98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328666</xdr:colOff>
      <xdr:row>32</xdr:row>
      <xdr:rowOff>94696</xdr:rowOff>
    </xdr:from>
    <xdr:ext cx="348939" cy="1003288"/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2FFAC134-17F3-4720-95D6-E56CCCD7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6566" y="4695271"/>
          <a:ext cx="348939" cy="1003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34</xdr:row>
      <xdr:rowOff>9526</xdr:rowOff>
    </xdr:from>
    <xdr:to>
      <xdr:col>5</xdr:col>
      <xdr:colOff>609600</xdr:colOff>
      <xdr:row>37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EF0097CF-3618-4482-9855-A9EE8937F1AF}"/>
            </a:ext>
          </a:extLst>
        </xdr:cNvPr>
        <xdr:cNvSpPr/>
      </xdr:nvSpPr>
      <xdr:spPr>
        <a:xfrm>
          <a:off x="4537334" y="50292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48</xdr:row>
      <xdr:rowOff>45020</xdr:rowOff>
    </xdr:from>
    <xdr:to>
      <xdr:col>21</xdr:col>
      <xdr:colOff>268051</xdr:colOff>
      <xdr:row>50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A71B61B0-EA1B-41B7-9187-D1A300F62C0E}"/>
            </a:ext>
          </a:extLst>
        </xdr:cNvPr>
        <xdr:cNvSpPr txBox="1"/>
      </xdr:nvSpPr>
      <xdr:spPr>
        <a:xfrm>
          <a:off x="14264928" y="8131745"/>
          <a:ext cx="4186348" cy="5807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52</xdr:row>
      <xdr:rowOff>31750</xdr:rowOff>
    </xdr:from>
    <xdr:to>
      <xdr:col>21</xdr:col>
      <xdr:colOff>301256</xdr:colOff>
      <xdr:row>55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DB5789E4-966B-402D-99AE-9EA874BAA48E}"/>
            </a:ext>
          </a:extLst>
        </xdr:cNvPr>
        <xdr:cNvSpPr txBox="1"/>
      </xdr:nvSpPr>
      <xdr:spPr>
        <a:xfrm>
          <a:off x="14298133" y="9451975"/>
          <a:ext cx="4186348" cy="67664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58</xdr:row>
      <xdr:rowOff>158751</xdr:rowOff>
    </xdr:from>
    <xdr:to>
      <xdr:col>21</xdr:col>
      <xdr:colOff>327837</xdr:colOff>
      <xdr:row>62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44B94B6C-78B7-4E67-9AFB-0CF39556B2BB}"/>
            </a:ext>
          </a:extLst>
        </xdr:cNvPr>
        <xdr:cNvSpPr txBox="1"/>
      </xdr:nvSpPr>
      <xdr:spPr>
        <a:xfrm>
          <a:off x="14324714" y="10864851"/>
          <a:ext cx="4186348" cy="7148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51</xdr:row>
      <xdr:rowOff>17721</xdr:rowOff>
    </xdr:from>
    <xdr:to>
      <xdr:col>21</xdr:col>
      <xdr:colOff>620233</xdr:colOff>
      <xdr:row>51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2DE8E310-7961-4F90-B60D-AD7673668BE3}"/>
            </a:ext>
          </a:extLst>
        </xdr:cNvPr>
        <xdr:cNvCxnSpPr/>
      </xdr:nvCxnSpPr>
      <xdr:spPr>
        <a:xfrm flipV="1">
          <a:off x="13006055" y="9228396"/>
          <a:ext cx="57974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57</xdr:row>
      <xdr:rowOff>159488</xdr:rowOff>
    </xdr:from>
    <xdr:to>
      <xdr:col>21</xdr:col>
      <xdr:colOff>655675</xdr:colOff>
      <xdr:row>58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1B82DA91-6D57-4670-B642-09C8EFC1BD19}"/>
            </a:ext>
          </a:extLst>
        </xdr:cNvPr>
        <xdr:cNvCxnSpPr/>
      </xdr:nvCxnSpPr>
      <xdr:spPr>
        <a:xfrm flipV="1">
          <a:off x="13041497" y="10656038"/>
          <a:ext cx="57974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70</xdr:row>
      <xdr:rowOff>66130</xdr:rowOff>
    </xdr:from>
    <xdr:to>
      <xdr:col>10</xdr:col>
      <xdr:colOff>815429</xdr:colOff>
      <xdr:row>84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66F328-71B9-4F62-9D70-B18C8F68D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34</xdr:row>
      <xdr:rowOff>57151</xdr:rowOff>
    </xdr:from>
    <xdr:to>
      <xdr:col>15</xdr:col>
      <xdr:colOff>581025</xdr:colOff>
      <xdr:row>38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12681FDA-AEBF-435F-BC38-4E9E723CC38E}"/>
            </a:ext>
          </a:extLst>
        </xdr:cNvPr>
        <xdr:cNvSpPr/>
      </xdr:nvSpPr>
      <xdr:spPr>
        <a:xfrm>
          <a:off x="13109834" y="50768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53</xdr:row>
      <xdr:rowOff>141514</xdr:rowOff>
    </xdr:from>
    <xdr:to>
      <xdr:col>14</xdr:col>
      <xdr:colOff>554459</xdr:colOff>
      <xdr:row>57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7E6915A1-717F-41D8-BA4F-855CD326BD3A}"/>
            </a:ext>
          </a:extLst>
        </xdr:cNvPr>
        <xdr:cNvSpPr/>
      </xdr:nvSpPr>
      <xdr:spPr>
        <a:xfrm>
          <a:off x="12264118" y="9771289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76</xdr:row>
      <xdr:rowOff>21772</xdr:rowOff>
    </xdr:from>
    <xdr:to>
      <xdr:col>6</xdr:col>
      <xdr:colOff>423831</xdr:colOff>
      <xdr:row>79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9D1DE9FD-6ECC-4FEC-8714-6DEED3F250F7}"/>
            </a:ext>
          </a:extLst>
        </xdr:cNvPr>
        <xdr:cNvSpPr/>
      </xdr:nvSpPr>
      <xdr:spPr>
        <a:xfrm>
          <a:off x="5218340" y="15080797"/>
          <a:ext cx="282316" cy="77799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89</xdr:row>
      <xdr:rowOff>32658</xdr:rowOff>
    </xdr:from>
    <xdr:to>
      <xdr:col>15</xdr:col>
      <xdr:colOff>206829</xdr:colOff>
      <xdr:row>107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F9E42FA0-51DC-499A-98CF-DDEEFE379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98</xdr:row>
      <xdr:rowOff>10886</xdr:rowOff>
    </xdr:from>
    <xdr:to>
      <xdr:col>8</xdr:col>
      <xdr:colOff>478259</xdr:colOff>
      <xdr:row>101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2E9102A9-B19C-493F-B764-7412173F32C5}"/>
            </a:ext>
          </a:extLst>
        </xdr:cNvPr>
        <xdr:cNvSpPr/>
      </xdr:nvSpPr>
      <xdr:spPr>
        <a:xfrm>
          <a:off x="7006318" y="19727636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119</xdr:row>
      <xdr:rowOff>20407</xdr:rowOff>
    </xdr:from>
    <xdr:to>
      <xdr:col>20</xdr:col>
      <xdr:colOff>653144</xdr:colOff>
      <xdr:row>141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E4E658C1-B0C8-43B7-8F97-F17A9569A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129</xdr:row>
      <xdr:rowOff>174178</xdr:rowOff>
    </xdr:from>
    <xdr:to>
      <xdr:col>12</xdr:col>
      <xdr:colOff>184345</xdr:colOff>
      <xdr:row>132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A51E32B-CA7E-41B0-AC12-E63D7D6C5C6C}"/>
            </a:ext>
          </a:extLst>
        </xdr:cNvPr>
        <xdr:cNvSpPr/>
      </xdr:nvSpPr>
      <xdr:spPr>
        <a:xfrm>
          <a:off x="10172701" y="26120278"/>
          <a:ext cx="260544" cy="708593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144</xdr:row>
      <xdr:rowOff>217713</xdr:rowOff>
    </xdr:from>
    <xdr:to>
      <xdr:col>21</xdr:col>
      <xdr:colOff>489857</xdr:colOff>
      <xdr:row>164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2F80A156-AF8A-4EC3-9F57-71845B44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154</xdr:row>
      <xdr:rowOff>43542</xdr:rowOff>
    </xdr:from>
    <xdr:to>
      <xdr:col>7</xdr:col>
      <xdr:colOff>587116</xdr:colOff>
      <xdr:row>157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A2D5E366-0DCD-4F41-9A7A-3700ACAA74DC}"/>
            </a:ext>
          </a:extLst>
        </xdr:cNvPr>
        <xdr:cNvSpPr/>
      </xdr:nvSpPr>
      <xdr:spPr>
        <a:xfrm>
          <a:off x="6248400" y="31618917"/>
          <a:ext cx="282316" cy="7045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75</xdr:row>
      <xdr:rowOff>142875</xdr:rowOff>
    </xdr:from>
    <xdr:to>
      <xdr:col>18</xdr:col>
      <xdr:colOff>95250</xdr:colOff>
      <xdr:row>90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93</xdr:row>
      <xdr:rowOff>282575</xdr:rowOff>
    </xdr:from>
    <xdr:to>
      <xdr:col>27</xdr:col>
      <xdr:colOff>63500</xdr:colOff>
      <xdr:row>110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27A052E-5949-4070-A531-04E6E4543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67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FD4FE11A-81A1-4E3B-9966-27D9D46BB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8E07672A-1499-488B-860F-1442D0B73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870857</xdr:colOff>
      <xdr:row>1</xdr:row>
      <xdr:rowOff>81643</xdr:rowOff>
    </xdr:from>
    <xdr:to>
      <xdr:col>27</xdr:col>
      <xdr:colOff>204107</xdr:colOff>
      <xdr:row>5</xdr:row>
      <xdr:rowOff>81643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4376057" y="291193"/>
          <a:ext cx="18488025" cy="9620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menes%20Estad&#237;stico%20ER%20ACCIONES%20-%20Dici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-Acciones"/>
    </sheetNames>
    <sheetDataSet>
      <sheetData sheetId="0">
        <row r="16">
          <cell r="U16" t="str">
            <v>Infancia</v>
          </cell>
          <cell r="X16">
            <v>2068</v>
          </cell>
        </row>
        <row r="17">
          <cell r="U17" t="str">
            <v>Niñez</v>
          </cell>
          <cell r="X17">
            <v>14963</v>
          </cell>
        </row>
        <row r="18">
          <cell r="U18" t="str">
            <v>Adolescentes</v>
          </cell>
          <cell r="X18">
            <v>11599</v>
          </cell>
        </row>
        <row r="19">
          <cell r="U19" t="str">
            <v>Adolescentes Tardios</v>
          </cell>
          <cell r="X19">
            <v>10928</v>
          </cell>
        </row>
        <row r="20">
          <cell r="U20" t="str">
            <v>Jóvenes</v>
          </cell>
          <cell r="X20">
            <v>17265</v>
          </cell>
        </row>
        <row r="21">
          <cell r="U21" t="str">
            <v>Adultos</v>
          </cell>
          <cell r="X21">
            <v>49971</v>
          </cell>
        </row>
        <row r="22">
          <cell r="U22" t="str">
            <v>Adultos Mayores</v>
          </cell>
          <cell r="X22">
            <v>9000</v>
          </cell>
        </row>
        <row r="23">
          <cell r="U23" t="str">
            <v>Sin información</v>
          </cell>
          <cell r="X23">
            <v>1024</v>
          </cell>
        </row>
        <row r="78">
          <cell r="A78" t="str">
            <v>Enero</v>
          </cell>
          <cell r="B78">
            <v>2532</v>
          </cell>
        </row>
        <row r="79">
          <cell r="A79" t="str">
            <v>Febrero</v>
          </cell>
          <cell r="B79">
            <v>3567</v>
          </cell>
        </row>
        <row r="80">
          <cell r="A80" t="str">
            <v>Marzo</v>
          </cell>
          <cell r="B80">
            <v>13263</v>
          </cell>
        </row>
        <row r="81">
          <cell r="A81" t="str">
            <v>Abril</v>
          </cell>
          <cell r="B81">
            <v>8567</v>
          </cell>
        </row>
        <row r="82">
          <cell r="A82" t="str">
            <v>Mayo</v>
          </cell>
          <cell r="B82">
            <v>8034</v>
          </cell>
        </row>
        <row r="83">
          <cell r="A83" t="str">
            <v>Junio</v>
          </cell>
          <cell r="B83">
            <v>9884</v>
          </cell>
        </row>
        <row r="84">
          <cell r="A84" t="str">
            <v>Julio</v>
          </cell>
          <cell r="B84">
            <v>10855</v>
          </cell>
        </row>
        <row r="85">
          <cell r="A85" t="str">
            <v>Agosto</v>
          </cell>
          <cell r="B85">
            <v>11121</v>
          </cell>
        </row>
        <row r="86">
          <cell r="A86" t="str">
            <v>Setiembre</v>
          </cell>
          <cell r="B86">
            <v>9238</v>
          </cell>
        </row>
        <row r="87">
          <cell r="A87" t="str">
            <v>Octubre</v>
          </cell>
          <cell r="B87">
            <v>17557</v>
          </cell>
        </row>
        <row r="88">
          <cell r="A88" t="str">
            <v>Noviembre</v>
          </cell>
          <cell r="B88">
            <v>16040</v>
          </cell>
        </row>
        <row r="89">
          <cell r="A89" t="str">
            <v>Diciembre</v>
          </cell>
          <cell r="B89">
            <v>6160</v>
          </cell>
        </row>
        <row r="97">
          <cell r="C97" t="str">
            <v>Redes Insititucionales y Comunitarias articuladas en el marco del sistema local</v>
          </cell>
          <cell r="E97" t="str">
            <v>Movilización social para enfrentar la VCMIGF y Violencia Sexual en zonas rurales</v>
          </cell>
          <cell r="G97" t="str">
            <v>Desarrollo de capacidades de la población frente a la VCMIGF y Violencia Sexual</v>
          </cell>
          <cell r="I97" t="str">
            <v>Fortalecer la organización comunal para la vigilancia frente a la VCMIGF y Violencia Sexual en zonas rurales</v>
          </cell>
          <cell r="K97" t="str">
            <v>Rutas de atención y promoción frente a la VCMIGF y Violencia Sexual en la Zona Rural</v>
          </cell>
          <cell r="M97" t="str">
            <v>Fortalecimiento de capacidades de los operadores de atención y prevención de la VCMIGF y Violencia Sexual en los niveles provinciales, distritales y comunal</v>
          </cell>
        </row>
        <row r="110">
          <cell r="C110">
            <v>17549</v>
          </cell>
          <cell r="E110">
            <v>46793</v>
          </cell>
          <cell r="G110">
            <v>28990</v>
          </cell>
          <cell r="I110">
            <v>1893</v>
          </cell>
          <cell r="K110">
            <v>16864</v>
          </cell>
          <cell r="M110">
            <v>4729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11"/>
  <sheetViews>
    <sheetView showGridLines="0" tabSelected="1" view="pageBreakPreview" topLeftCell="A17" zoomScale="90" zoomScaleNormal="70" zoomScaleSheetLayoutView="90" workbookViewId="0">
      <selection activeCell="A23" sqref="A23:V23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1" customWidth="1"/>
  </cols>
  <sheetData>
    <row r="1" spans="1:24" hidden="1" x14ac:dyDescent="0.25">
      <c r="A1" s="5" t="s">
        <v>19</v>
      </c>
      <c r="B1" s="5" t="s">
        <v>20</v>
      </c>
      <c r="C1" s="5" t="s">
        <v>19</v>
      </c>
      <c r="D1" s="5" t="s">
        <v>20</v>
      </c>
      <c r="E1" s="5" t="s">
        <v>19</v>
      </c>
      <c r="F1" s="5" t="s">
        <v>20</v>
      </c>
      <c r="G1" s="5" t="s">
        <v>19</v>
      </c>
      <c r="H1" s="5" t="s">
        <v>20</v>
      </c>
      <c r="I1" s="5" t="s">
        <v>19</v>
      </c>
      <c r="J1" s="5" t="s">
        <v>20</v>
      </c>
      <c r="K1" s="5" t="s">
        <v>19</v>
      </c>
      <c r="L1" s="5" t="s">
        <v>20</v>
      </c>
      <c r="M1" s="5" t="s">
        <v>19</v>
      </c>
      <c r="N1" s="5" t="s">
        <v>20</v>
      </c>
      <c r="O1" s="5" t="s">
        <v>19</v>
      </c>
      <c r="P1" s="5" t="s">
        <v>20</v>
      </c>
      <c r="Q1" s="5" t="s">
        <v>19</v>
      </c>
      <c r="R1" s="5" t="s">
        <v>20</v>
      </c>
      <c r="S1" s="5" t="s">
        <v>19</v>
      </c>
      <c r="T1" s="5" t="s">
        <v>20</v>
      </c>
      <c r="U1" s="5" t="s">
        <v>19</v>
      </c>
      <c r="V1" s="5" t="s">
        <v>20</v>
      </c>
      <c r="W1" s="6" t="s">
        <v>19</v>
      </c>
      <c r="X1" s="6" t="s">
        <v>20</v>
      </c>
    </row>
    <row r="2" spans="1:24" hidden="1" x14ac:dyDescent="0.25">
      <c r="A2" s="7">
        <v>1</v>
      </c>
      <c r="B2" s="8" t="s">
        <v>21</v>
      </c>
      <c r="C2" s="7">
        <v>2</v>
      </c>
      <c r="D2" s="7" t="s">
        <v>21</v>
      </c>
      <c r="E2" s="7">
        <v>3</v>
      </c>
      <c r="F2" s="7" t="s">
        <v>21</v>
      </c>
      <c r="G2" s="7">
        <v>4</v>
      </c>
      <c r="H2" s="7" t="s">
        <v>21</v>
      </c>
      <c r="I2" s="7">
        <v>5</v>
      </c>
      <c r="J2" s="7" t="s">
        <v>21</v>
      </c>
      <c r="K2" s="7">
        <v>6</v>
      </c>
      <c r="L2" s="7" t="s">
        <v>21</v>
      </c>
      <c r="M2" s="7">
        <v>7</v>
      </c>
      <c r="N2" s="7" t="s">
        <v>21</v>
      </c>
      <c r="O2" s="7">
        <v>8</v>
      </c>
      <c r="P2" s="7" t="s">
        <v>21</v>
      </c>
      <c r="Q2" s="7">
        <v>9</v>
      </c>
      <c r="R2" s="7" t="s">
        <v>21</v>
      </c>
      <c r="S2" s="7">
        <v>10</v>
      </c>
      <c r="T2" s="7" t="s">
        <v>21</v>
      </c>
      <c r="U2" s="7">
        <v>11</v>
      </c>
      <c r="V2" s="7" t="s">
        <v>21</v>
      </c>
      <c r="W2" s="9">
        <v>12</v>
      </c>
      <c r="X2" s="9" t="s">
        <v>21</v>
      </c>
    </row>
    <row r="3" spans="1:24" hidden="1" x14ac:dyDescent="0.25">
      <c r="A3" s="5" t="s">
        <v>19</v>
      </c>
      <c r="B3" s="5" t="s">
        <v>20</v>
      </c>
      <c r="C3" s="5" t="s">
        <v>19</v>
      </c>
      <c r="D3" s="5" t="s">
        <v>20</v>
      </c>
      <c r="E3" s="5" t="s">
        <v>19</v>
      </c>
      <c r="F3" s="5" t="s">
        <v>20</v>
      </c>
      <c r="G3" s="5" t="s">
        <v>19</v>
      </c>
      <c r="H3" s="5" t="s">
        <v>20</v>
      </c>
      <c r="I3" s="5" t="s">
        <v>19</v>
      </c>
      <c r="J3" s="5" t="s">
        <v>20</v>
      </c>
      <c r="K3" s="5" t="s">
        <v>19</v>
      </c>
      <c r="L3" s="5" t="s">
        <v>20</v>
      </c>
      <c r="M3" s="5" t="s">
        <v>19</v>
      </c>
      <c r="N3" s="5" t="s">
        <v>20</v>
      </c>
      <c r="O3" s="5" t="s">
        <v>19</v>
      </c>
      <c r="P3" s="5" t="s">
        <v>20</v>
      </c>
      <c r="Q3" s="5" t="s">
        <v>19</v>
      </c>
      <c r="R3" s="5" t="s">
        <v>20</v>
      </c>
      <c r="S3" s="5" t="s">
        <v>19</v>
      </c>
      <c r="T3" s="5" t="s">
        <v>20</v>
      </c>
      <c r="U3" s="5" t="s">
        <v>19</v>
      </c>
      <c r="V3" s="5" t="s">
        <v>20</v>
      </c>
      <c r="W3" s="6" t="s">
        <v>19</v>
      </c>
      <c r="X3" s="6" t="s">
        <v>20</v>
      </c>
    </row>
    <row r="4" spans="1:24" hidden="1" x14ac:dyDescent="0.25">
      <c r="A4" s="5">
        <v>1</v>
      </c>
      <c r="B4" s="10" t="s">
        <v>22</v>
      </c>
      <c r="C4" s="5">
        <v>2</v>
      </c>
      <c r="D4" s="5" t="s">
        <v>22</v>
      </c>
      <c r="E4" s="5">
        <v>3</v>
      </c>
      <c r="F4" s="5" t="s">
        <v>22</v>
      </c>
      <c r="G4" s="5">
        <v>4</v>
      </c>
      <c r="H4" s="5" t="s">
        <v>22</v>
      </c>
      <c r="I4" s="5">
        <v>5</v>
      </c>
      <c r="J4" s="5" t="s">
        <v>22</v>
      </c>
      <c r="K4" s="5">
        <v>6</v>
      </c>
      <c r="L4" s="5" t="s">
        <v>22</v>
      </c>
      <c r="M4" s="5">
        <v>7</v>
      </c>
      <c r="N4" s="5" t="s">
        <v>22</v>
      </c>
      <c r="O4" s="5">
        <v>8</v>
      </c>
      <c r="P4" s="5" t="s">
        <v>22</v>
      </c>
      <c r="Q4" s="5">
        <v>9</v>
      </c>
      <c r="R4" s="5" t="s">
        <v>22</v>
      </c>
      <c r="S4" s="5">
        <v>10</v>
      </c>
      <c r="T4" s="5" t="s">
        <v>22</v>
      </c>
      <c r="U4" s="5">
        <v>11</v>
      </c>
      <c r="V4" s="5" t="s">
        <v>22</v>
      </c>
      <c r="W4" s="6">
        <v>12</v>
      </c>
      <c r="X4" s="6" t="s">
        <v>22</v>
      </c>
    </row>
    <row r="5" spans="1:24" hidden="1" x14ac:dyDescent="0.25">
      <c r="A5" s="5" t="s">
        <v>19</v>
      </c>
      <c r="B5" s="5" t="s">
        <v>20</v>
      </c>
      <c r="C5" s="5" t="s">
        <v>19</v>
      </c>
      <c r="D5" s="5" t="s">
        <v>20</v>
      </c>
      <c r="E5" s="5" t="s">
        <v>19</v>
      </c>
      <c r="F5" s="5" t="s">
        <v>20</v>
      </c>
      <c r="G5" s="5" t="s">
        <v>19</v>
      </c>
      <c r="H5" s="5" t="s">
        <v>20</v>
      </c>
      <c r="I5" s="5" t="s">
        <v>19</v>
      </c>
      <c r="J5" s="5" t="s">
        <v>20</v>
      </c>
      <c r="K5" s="5" t="s">
        <v>19</v>
      </c>
      <c r="L5" s="5" t="s">
        <v>20</v>
      </c>
      <c r="M5" s="5" t="s">
        <v>19</v>
      </c>
      <c r="N5" s="5" t="s">
        <v>20</v>
      </c>
      <c r="O5" s="5" t="s">
        <v>19</v>
      </c>
      <c r="P5" s="5" t="s">
        <v>20</v>
      </c>
      <c r="Q5" s="5" t="s">
        <v>19</v>
      </c>
      <c r="R5" s="5" t="s">
        <v>20</v>
      </c>
      <c r="S5" s="5" t="s">
        <v>19</v>
      </c>
      <c r="T5" s="5" t="s">
        <v>20</v>
      </c>
      <c r="U5" s="5" t="s">
        <v>19</v>
      </c>
      <c r="V5" s="5" t="s">
        <v>20</v>
      </c>
      <c r="W5" s="6" t="s">
        <v>19</v>
      </c>
      <c r="X5" s="6" t="s">
        <v>20</v>
      </c>
    </row>
    <row r="6" spans="1:24" hidden="1" x14ac:dyDescent="0.25">
      <c r="A6" s="5">
        <v>1</v>
      </c>
      <c r="B6" s="10" t="s">
        <v>23</v>
      </c>
      <c r="C6" s="5">
        <v>2</v>
      </c>
      <c r="D6" s="5" t="s">
        <v>23</v>
      </c>
      <c r="E6" s="5">
        <v>3</v>
      </c>
      <c r="F6" s="5" t="s">
        <v>23</v>
      </c>
      <c r="G6" s="5">
        <v>4</v>
      </c>
      <c r="H6" s="5" t="s">
        <v>23</v>
      </c>
      <c r="I6" s="5">
        <v>5</v>
      </c>
      <c r="J6" s="5" t="s">
        <v>23</v>
      </c>
      <c r="K6" s="5">
        <v>6</v>
      </c>
      <c r="L6" s="5" t="s">
        <v>23</v>
      </c>
      <c r="M6" s="5">
        <v>7</v>
      </c>
      <c r="N6" s="5" t="s">
        <v>23</v>
      </c>
      <c r="O6" s="5">
        <v>8</v>
      </c>
      <c r="P6" s="5" t="s">
        <v>23</v>
      </c>
      <c r="Q6" s="5">
        <v>9</v>
      </c>
      <c r="R6" s="5" t="s">
        <v>23</v>
      </c>
      <c r="S6" s="5">
        <v>10</v>
      </c>
      <c r="T6" s="5" t="s">
        <v>23</v>
      </c>
      <c r="U6" s="5">
        <v>11</v>
      </c>
      <c r="V6" s="5" t="s">
        <v>23</v>
      </c>
      <c r="W6" s="6">
        <v>12</v>
      </c>
      <c r="X6" s="6" t="s">
        <v>23</v>
      </c>
    </row>
    <row r="7" spans="1:24" hidden="1" x14ac:dyDescent="0.25">
      <c r="A7" s="11" t="s">
        <v>19</v>
      </c>
      <c r="B7" s="11" t="s">
        <v>24</v>
      </c>
      <c r="C7" s="11" t="s">
        <v>19</v>
      </c>
      <c r="D7" s="11" t="s">
        <v>24</v>
      </c>
      <c r="E7" s="11" t="s">
        <v>19</v>
      </c>
      <c r="F7" s="11" t="s">
        <v>24</v>
      </c>
      <c r="G7" s="11" t="s">
        <v>19</v>
      </c>
      <c r="H7" s="11" t="s">
        <v>24</v>
      </c>
      <c r="I7" s="11" t="s">
        <v>19</v>
      </c>
      <c r="J7" s="11" t="s">
        <v>24</v>
      </c>
      <c r="K7" s="11" t="s">
        <v>19</v>
      </c>
      <c r="L7" s="11" t="s">
        <v>24</v>
      </c>
      <c r="M7" s="11" t="s">
        <v>19</v>
      </c>
      <c r="N7" s="11" t="s">
        <v>24</v>
      </c>
      <c r="O7" s="11" t="s">
        <v>19</v>
      </c>
      <c r="P7" s="11" t="s">
        <v>24</v>
      </c>
      <c r="Q7" s="11" t="s">
        <v>19</v>
      </c>
      <c r="R7" s="11" t="s">
        <v>24</v>
      </c>
      <c r="S7" s="11" t="s">
        <v>19</v>
      </c>
      <c r="T7" s="11" t="s">
        <v>24</v>
      </c>
      <c r="U7" s="11" t="s">
        <v>19</v>
      </c>
      <c r="V7" s="11" t="s">
        <v>24</v>
      </c>
      <c r="W7" s="12" t="s">
        <v>19</v>
      </c>
      <c r="X7" s="12" t="s">
        <v>24</v>
      </c>
    </row>
    <row r="8" spans="1:24" hidden="1" x14ac:dyDescent="0.25">
      <c r="A8" s="11">
        <v>1</v>
      </c>
      <c r="B8" s="11">
        <v>0</v>
      </c>
      <c r="C8" s="11">
        <v>2</v>
      </c>
      <c r="D8" s="11">
        <v>0</v>
      </c>
      <c r="E8" s="11">
        <v>3</v>
      </c>
      <c r="F8" s="11">
        <v>0</v>
      </c>
      <c r="G8" s="11">
        <v>4</v>
      </c>
      <c r="H8" s="11">
        <v>0</v>
      </c>
      <c r="I8" s="11">
        <v>5</v>
      </c>
      <c r="J8" s="11">
        <v>0</v>
      </c>
      <c r="K8" s="11">
        <v>6</v>
      </c>
      <c r="L8" s="11">
        <v>0</v>
      </c>
      <c r="M8" s="11">
        <v>7</v>
      </c>
      <c r="N8" s="11">
        <v>0</v>
      </c>
      <c r="O8" s="11">
        <v>8</v>
      </c>
      <c r="P8" s="11">
        <v>0</v>
      </c>
      <c r="Q8" s="11">
        <v>9</v>
      </c>
      <c r="R8" s="11">
        <v>0</v>
      </c>
      <c r="S8" s="11">
        <v>10</v>
      </c>
      <c r="T8" s="11">
        <v>0</v>
      </c>
      <c r="U8" s="11">
        <v>11</v>
      </c>
      <c r="V8" s="11">
        <v>0</v>
      </c>
      <c r="W8" s="12">
        <v>12</v>
      </c>
      <c r="X8" s="12">
        <v>0</v>
      </c>
    </row>
    <row r="9" spans="1:24" hidden="1" x14ac:dyDescent="0.25">
      <c r="A9" s="11" t="s">
        <v>19</v>
      </c>
      <c r="B9" s="11" t="s">
        <v>24</v>
      </c>
      <c r="C9" s="11" t="s">
        <v>19</v>
      </c>
      <c r="D9" s="11" t="s">
        <v>24</v>
      </c>
      <c r="E9" s="11" t="s">
        <v>19</v>
      </c>
      <c r="F9" s="11" t="s">
        <v>24</v>
      </c>
      <c r="G9" s="11" t="s">
        <v>19</v>
      </c>
      <c r="H9" s="11" t="s">
        <v>24</v>
      </c>
      <c r="I9" s="11" t="s">
        <v>19</v>
      </c>
      <c r="J9" s="11" t="s">
        <v>24</v>
      </c>
      <c r="K9" s="11" t="s">
        <v>19</v>
      </c>
      <c r="L9" s="11" t="s">
        <v>24</v>
      </c>
      <c r="M9" s="11" t="s">
        <v>19</v>
      </c>
      <c r="N9" s="11" t="s">
        <v>24</v>
      </c>
      <c r="O9" s="11" t="s">
        <v>19</v>
      </c>
      <c r="P9" s="11" t="s">
        <v>24</v>
      </c>
      <c r="Q9" s="11" t="s">
        <v>19</v>
      </c>
      <c r="R9" s="11" t="s">
        <v>24</v>
      </c>
      <c r="S9" s="11" t="s">
        <v>19</v>
      </c>
      <c r="T9" s="11" t="s">
        <v>24</v>
      </c>
      <c r="U9" s="11" t="s">
        <v>19</v>
      </c>
      <c r="V9" s="11" t="s">
        <v>24</v>
      </c>
      <c r="W9" s="12" t="s">
        <v>19</v>
      </c>
      <c r="X9" s="12" t="s">
        <v>24</v>
      </c>
    </row>
    <row r="10" spans="1:24" hidden="1" x14ac:dyDescent="0.25">
      <c r="A10" s="11">
        <v>1</v>
      </c>
      <c r="B10" s="11">
        <v>1</v>
      </c>
      <c r="C10" s="11">
        <v>2</v>
      </c>
      <c r="D10" s="11">
        <v>1</v>
      </c>
      <c r="E10" s="11">
        <v>3</v>
      </c>
      <c r="F10" s="11">
        <v>1</v>
      </c>
      <c r="G10" s="11">
        <v>4</v>
      </c>
      <c r="H10" s="11">
        <v>1</v>
      </c>
      <c r="I10" s="11">
        <v>5</v>
      </c>
      <c r="J10" s="11">
        <v>1</v>
      </c>
      <c r="K10" s="11">
        <v>6</v>
      </c>
      <c r="L10" s="11">
        <v>1</v>
      </c>
      <c r="M10" s="11">
        <v>7</v>
      </c>
      <c r="N10" s="11">
        <v>1</v>
      </c>
      <c r="O10" s="11">
        <v>8</v>
      </c>
      <c r="P10" s="11">
        <v>1</v>
      </c>
      <c r="Q10" s="11">
        <v>9</v>
      </c>
      <c r="R10" s="11">
        <v>1</v>
      </c>
      <c r="S10" s="11">
        <v>10</v>
      </c>
      <c r="T10" s="11">
        <v>1</v>
      </c>
      <c r="U10" s="11">
        <v>11</v>
      </c>
      <c r="V10" s="11">
        <v>1</v>
      </c>
      <c r="W10" s="12">
        <v>12</v>
      </c>
      <c r="X10" s="12">
        <v>1</v>
      </c>
    </row>
    <row r="11" spans="1:24" hidden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4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4" hidden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4" hidden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4" hidden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4" hidden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5" ht="7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5" ht="23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5" ht="32.450000000000003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5" ht="10.9" customHeight="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5"/>
    </row>
    <row r="21" spans="1:25" ht="18" customHeight="1" x14ac:dyDescent="0.25">
      <c r="A21" s="161" t="s">
        <v>25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3"/>
    </row>
    <row r="22" spans="1:25" ht="6.75" customHeight="1" x14ac:dyDescent="0.25">
      <c r="A22" s="16"/>
      <c r="B22" s="17"/>
      <c r="C22" s="17"/>
      <c r="D22" s="17"/>
      <c r="E22" s="17"/>
      <c r="F22" s="17"/>
      <c r="G22" s="17"/>
      <c r="H22" s="17"/>
      <c r="I22" s="17"/>
      <c r="J22" s="18"/>
      <c r="K22" s="17"/>
      <c r="L22" s="17"/>
      <c r="M22" s="17"/>
      <c r="N22" s="17"/>
      <c r="O22" s="17"/>
      <c r="P22" s="17"/>
      <c r="Q22" s="19"/>
      <c r="R22" s="19"/>
      <c r="S22" s="19"/>
      <c r="T22" s="19"/>
      <c r="U22" s="19"/>
      <c r="V22" s="20"/>
    </row>
    <row r="23" spans="1:25" ht="18.75" customHeight="1" x14ac:dyDescent="0.25">
      <c r="A23" s="164" t="s">
        <v>26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6"/>
    </row>
    <row r="24" spans="1:25" ht="10.1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  <c r="O24" s="21"/>
      <c r="P24" s="21"/>
      <c r="Q24" s="21"/>
      <c r="R24" s="21"/>
      <c r="S24" s="21"/>
      <c r="T24" s="21"/>
      <c r="U24" s="1"/>
    </row>
    <row r="25" spans="1:25" ht="10.1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1"/>
    </row>
    <row r="26" spans="1:25" ht="24" customHeight="1" x14ac:dyDescent="0.25">
      <c r="A26" s="167" t="s">
        <v>27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</row>
    <row r="27" spans="1:25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1"/>
    </row>
    <row r="28" spans="1:25" ht="18" x14ac:dyDescent="0.25">
      <c r="A28" s="169" t="s">
        <v>28</v>
      </c>
      <c r="B28" s="169"/>
      <c r="C28" s="169"/>
      <c r="D28" s="169"/>
      <c r="E28" s="169"/>
      <c r="F28" s="23"/>
      <c r="G28" s="23"/>
      <c r="H28" s="23"/>
      <c r="I28" s="23"/>
      <c r="J28" s="23"/>
      <c r="L28" s="169" t="s">
        <v>29</v>
      </c>
      <c r="M28" s="169"/>
      <c r="N28" s="169"/>
      <c r="O28" s="169"/>
      <c r="P28" s="23"/>
      <c r="Q28" s="1"/>
      <c r="R28" s="1"/>
      <c r="S28" s="1"/>
      <c r="T28" s="1"/>
      <c r="U28" s="1"/>
    </row>
    <row r="29" spans="1:25" s="1" customFormat="1" ht="63.6" customHeight="1" x14ac:dyDescent="0.25">
      <c r="A29" s="170" t="s">
        <v>30</v>
      </c>
      <c r="B29" s="170"/>
      <c r="C29" s="170"/>
      <c r="D29" s="170"/>
      <c r="E29" s="170"/>
      <c r="F29" s="23"/>
      <c r="G29" s="23"/>
      <c r="H29" s="23"/>
      <c r="I29" s="23"/>
      <c r="J29" s="23"/>
      <c r="L29" s="170" t="s">
        <v>31</v>
      </c>
      <c r="M29" s="170"/>
      <c r="N29" s="170"/>
      <c r="O29" s="170"/>
      <c r="P29" s="23"/>
      <c r="W29"/>
      <c r="X29"/>
      <c r="Y29"/>
    </row>
    <row r="30" spans="1:25" s="1" customFormat="1" ht="6.6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L30" s="21"/>
      <c r="M30" s="21"/>
      <c r="N30" s="21"/>
      <c r="O30" s="21"/>
      <c r="W30"/>
      <c r="X30"/>
      <c r="Y30"/>
    </row>
    <row r="31" spans="1:25" s="1" customFormat="1" ht="33" x14ac:dyDescent="0.25">
      <c r="A31" s="24" t="s">
        <v>1</v>
      </c>
      <c r="B31" s="25" t="s">
        <v>32</v>
      </c>
      <c r="C31" s="25" t="s">
        <v>33</v>
      </c>
      <c r="D31" s="25" t="s">
        <v>34</v>
      </c>
      <c r="E31" s="26" t="s">
        <v>35</v>
      </c>
      <c r="F31" s="21"/>
      <c r="G31" s="21"/>
      <c r="H31" s="21"/>
      <c r="I31" s="21"/>
      <c r="J31" s="21"/>
      <c r="L31" s="27" t="s">
        <v>1</v>
      </c>
      <c r="M31" s="25" t="s">
        <v>32</v>
      </c>
      <c r="N31" s="25" t="s">
        <v>36</v>
      </c>
      <c r="O31" s="26" t="s">
        <v>3</v>
      </c>
      <c r="W31"/>
      <c r="X31"/>
      <c r="Y31"/>
    </row>
    <row r="32" spans="1:25" s="1" customFormat="1" ht="16.5" x14ac:dyDescent="0.25">
      <c r="A32" s="28" t="s">
        <v>4</v>
      </c>
      <c r="B32" s="29">
        <v>143</v>
      </c>
      <c r="C32" s="29">
        <v>127</v>
      </c>
      <c r="D32" s="29">
        <v>7</v>
      </c>
      <c r="E32" s="30">
        <v>9</v>
      </c>
      <c r="F32" s="21"/>
      <c r="G32" s="21"/>
      <c r="H32" s="21"/>
      <c r="I32" s="21"/>
      <c r="J32" s="21"/>
      <c r="L32" s="28" t="s">
        <v>4</v>
      </c>
      <c r="M32" s="29">
        <v>143</v>
      </c>
      <c r="N32" s="29">
        <v>120</v>
      </c>
      <c r="O32" s="31">
        <v>23</v>
      </c>
      <c r="W32"/>
      <c r="X32"/>
      <c r="Y32"/>
    </row>
    <row r="33" spans="1:25" s="1" customFormat="1" ht="16.5" x14ac:dyDescent="0.25">
      <c r="A33" s="32" t="s">
        <v>5</v>
      </c>
      <c r="B33" s="33">
        <v>126</v>
      </c>
      <c r="C33" s="33">
        <v>119</v>
      </c>
      <c r="D33" s="33">
        <v>5</v>
      </c>
      <c r="E33" s="34">
        <v>2</v>
      </c>
      <c r="F33" s="21"/>
      <c r="G33" s="21"/>
      <c r="H33" s="21"/>
      <c r="I33" s="21"/>
      <c r="J33" s="21"/>
      <c r="L33" s="32" t="s">
        <v>5</v>
      </c>
      <c r="M33" s="33">
        <v>126</v>
      </c>
      <c r="N33" s="33">
        <v>116</v>
      </c>
      <c r="O33" s="35">
        <v>10</v>
      </c>
      <c r="W33"/>
      <c r="X33"/>
      <c r="Y33"/>
    </row>
    <row r="34" spans="1:25" s="1" customFormat="1" ht="16.5" x14ac:dyDescent="0.25">
      <c r="A34" s="32" t="s">
        <v>6</v>
      </c>
      <c r="B34" s="33">
        <v>227</v>
      </c>
      <c r="C34" s="33">
        <v>197</v>
      </c>
      <c r="D34" s="33">
        <v>8</v>
      </c>
      <c r="E34" s="34">
        <v>22</v>
      </c>
      <c r="F34" s="21"/>
      <c r="G34" s="21"/>
      <c r="H34" s="21"/>
      <c r="I34" s="21"/>
      <c r="J34" s="21"/>
      <c r="L34" s="32" t="s">
        <v>6</v>
      </c>
      <c r="M34" s="33">
        <v>227</v>
      </c>
      <c r="N34" s="33">
        <v>201</v>
      </c>
      <c r="O34" s="35">
        <v>26</v>
      </c>
      <c r="W34"/>
      <c r="X34"/>
      <c r="Y34"/>
    </row>
    <row r="35" spans="1:25" s="1" customFormat="1" ht="16.5" x14ac:dyDescent="0.25">
      <c r="A35" s="32" t="s">
        <v>7</v>
      </c>
      <c r="B35" s="33">
        <v>161</v>
      </c>
      <c r="C35" s="33">
        <v>141</v>
      </c>
      <c r="D35" s="33">
        <v>12</v>
      </c>
      <c r="E35" s="34">
        <v>8</v>
      </c>
      <c r="F35" s="21"/>
      <c r="G35" s="21"/>
      <c r="H35" s="21"/>
      <c r="I35" s="21"/>
      <c r="J35" s="21"/>
      <c r="L35" s="32" t="s">
        <v>7</v>
      </c>
      <c r="M35" s="33">
        <v>161</v>
      </c>
      <c r="N35" s="33">
        <v>144</v>
      </c>
      <c r="O35" s="35">
        <v>17</v>
      </c>
      <c r="W35"/>
      <c r="X35"/>
      <c r="Y35"/>
    </row>
    <row r="36" spans="1:25" s="1" customFormat="1" ht="16.5" x14ac:dyDescent="0.25">
      <c r="A36" s="32" t="s">
        <v>8</v>
      </c>
      <c r="B36" s="33">
        <v>148</v>
      </c>
      <c r="C36" s="33">
        <v>139</v>
      </c>
      <c r="D36" s="33">
        <v>3</v>
      </c>
      <c r="E36" s="34">
        <v>6</v>
      </c>
      <c r="F36" s="21"/>
      <c r="G36" s="21"/>
      <c r="H36" s="21"/>
      <c r="I36" s="21"/>
      <c r="J36" s="21"/>
      <c r="L36" s="32" t="s">
        <v>8</v>
      </c>
      <c r="M36" s="33">
        <v>148</v>
      </c>
      <c r="N36" s="33">
        <v>127</v>
      </c>
      <c r="O36" s="35">
        <v>21</v>
      </c>
      <c r="W36"/>
      <c r="X36"/>
      <c r="Y36"/>
    </row>
    <row r="37" spans="1:25" s="1" customFormat="1" ht="16.5" x14ac:dyDescent="0.25">
      <c r="A37" s="32" t="s">
        <v>9</v>
      </c>
      <c r="B37" s="33">
        <v>160</v>
      </c>
      <c r="C37" s="33">
        <v>150</v>
      </c>
      <c r="D37" s="33">
        <v>9</v>
      </c>
      <c r="E37" s="34">
        <v>1</v>
      </c>
      <c r="F37" s="21"/>
      <c r="G37" s="21"/>
      <c r="H37" s="21"/>
      <c r="I37" s="21"/>
      <c r="J37" s="21"/>
      <c r="L37" s="32" t="s">
        <v>9</v>
      </c>
      <c r="M37" s="33">
        <v>160</v>
      </c>
      <c r="N37" s="33">
        <v>141</v>
      </c>
      <c r="O37" s="35">
        <v>19</v>
      </c>
      <c r="W37"/>
      <c r="X37"/>
      <c r="Y37"/>
    </row>
    <row r="38" spans="1:25" s="1" customFormat="1" ht="16.5" x14ac:dyDescent="0.25">
      <c r="A38" s="32" t="s">
        <v>10</v>
      </c>
      <c r="B38" s="33">
        <v>168</v>
      </c>
      <c r="C38" s="33">
        <v>156</v>
      </c>
      <c r="D38" s="33">
        <v>9</v>
      </c>
      <c r="E38" s="34">
        <v>3</v>
      </c>
      <c r="F38" s="21"/>
      <c r="G38" s="21"/>
      <c r="H38" s="21"/>
      <c r="I38" s="21"/>
      <c r="J38" s="21"/>
      <c r="L38" s="32" t="s">
        <v>10</v>
      </c>
      <c r="M38" s="33">
        <v>168</v>
      </c>
      <c r="N38" s="33">
        <v>151</v>
      </c>
      <c r="O38" s="35">
        <v>17</v>
      </c>
      <c r="W38"/>
      <c r="X38"/>
      <c r="Y38"/>
    </row>
    <row r="39" spans="1:25" s="1" customFormat="1" ht="16.5" x14ac:dyDescent="0.25">
      <c r="A39" s="32" t="s">
        <v>11</v>
      </c>
      <c r="B39" s="33">
        <v>187</v>
      </c>
      <c r="C39" s="33">
        <v>170</v>
      </c>
      <c r="D39" s="33">
        <v>3</v>
      </c>
      <c r="E39" s="34">
        <v>14</v>
      </c>
      <c r="F39" s="21"/>
      <c r="G39" s="21"/>
      <c r="H39" s="21"/>
      <c r="I39" s="21"/>
      <c r="J39" s="21"/>
      <c r="L39" s="32" t="s">
        <v>11</v>
      </c>
      <c r="M39" s="33">
        <v>187</v>
      </c>
      <c r="N39" s="33">
        <v>167</v>
      </c>
      <c r="O39" s="35">
        <v>20</v>
      </c>
      <c r="W39"/>
      <c r="X39"/>
      <c r="Y39"/>
    </row>
    <row r="40" spans="1:25" s="1" customFormat="1" ht="16.5" x14ac:dyDescent="0.25">
      <c r="A40" s="32" t="s">
        <v>12</v>
      </c>
      <c r="B40" s="33">
        <v>186</v>
      </c>
      <c r="C40" s="33">
        <v>174</v>
      </c>
      <c r="D40" s="33">
        <v>4</v>
      </c>
      <c r="E40" s="34">
        <v>8</v>
      </c>
      <c r="F40" s="21"/>
      <c r="G40" s="21"/>
      <c r="H40" s="21"/>
      <c r="I40" s="21"/>
      <c r="J40" s="21"/>
      <c r="L40" s="32" t="s">
        <v>12</v>
      </c>
      <c r="M40" s="33">
        <v>186</v>
      </c>
      <c r="N40" s="33">
        <v>160</v>
      </c>
      <c r="O40" s="35">
        <v>26</v>
      </c>
      <c r="W40"/>
      <c r="X40"/>
      <c r="Y40"/>
    </row>
    <row r="41" spans="1:25" s="1" customFormat="1" ht="16.5" x14ac:dyDescent="0.25">
      <c r="A41" s="32" t="s">
        <v>13</v>
      </c>
      <c r="B41" s="33">
        <v>241</v>
      </c>
      <c r="C41" s="33">
        <v>212</v>
      </c>
      <c r="D41" s="33">
        <v>12</v>
      </c>
      <c r="E41" s="34">
        <v>17</v>
      </c>
      <c r="F41" s="21"/>
      <c r="G41" s="21"/>
      <c r="H41" s="21"/>
      <c r="I41" s="21"/>
      <c r="J41" s="21"/>
      <c r="L41" s="32" t="s">
        <v>13</v>
      </c>
      <c r="M41" s="33">
        <v>241</v>
      </c>
      <c r="N41" s="33">
        <v>201</v>
      </c>
      <c r="O41" s="35">
        <v>40</v>
      </c>
      <c r="W41"/>
      <c r="X41"/>
      <c r="Y41"/>
    </row>
    <row r="42" spans="1:25" s="1" customFormat="1" ht="16.5" x14ac:dyDescent="0.25">
      <c r="A42" s="32" t="s">
        <v>14</v>
      </c>
      <c r="B42" s="33">
        <v>175</v>
      </c>
      <c r="C42" s="33">
        <v>162</v>
      </c>
      <c r="D42" s="33">
        <v>9</v>
      </c>
      <c r="E42" s="34">
        <v>4</v>
      </c>
      <c r="F42" s="21"/>
      <c r="G42" s="21"/>
      <c r="H42" s="21"/>
      <c r="I42" s="21"/>
      <c r="J42" s="21"/>
      <c r="L42" s="32" t="s">
        <v>14</v>
      </c>
      <c r="M42" s="33">
        <v>175</v>
      </c>
      <c r="N42" s="33">
        <v>153</v>
      </c>
      <c r="O42" s="35">
        <v>22</v>
      </c>
      <c r="W42"/>
      <c r="X42"/>
      <c r="Y42"/>
    </row>
    <row r="43" spans="1:25" s="1" customFormat="1" ht="16.5" x14ac:dyDescent="0.25">
      <c r="A43" s="36" t="s">
        <v>15</v>
      </c>
      <c r="B43" s="37">
        <v>196</v>
      </c>
      <c r="C43" s="37">
        <v>176</v>
      </c>
      <c r="D43" s="37">
        <v>11</v>
      </c>
      <c r="E43" s="38">
        <v>9</v>
      </c>
      <c r="F43" s="21"/>
      <c r="G43" s="21"/>
      <c r="H43" s="21"/>
      <c r="I43" s="21"/>
      <c r="J43" s="21"/>
      <c r="L43" s="36" t="s">
        <v>15</v>
      </c>
      <c r="M43" s="37">
        <v>196</v>
      </c>
      <c r="N43" s="37">
        <v>170</v>
      </c>
      <c r="O43" s="39">
        <v>26</v>
      </c>
      <c r="W43"/>
      <c r="X43"/>
      <c r="Y43"/>
    </row>
    <row r="44" spans="1:25" s="1" customFormat="1" ht="16.5" x14ac:dyDescent="0.25">
      <c r="A44" s="27" t="s">
        <v>2</v>
      </c>
      <c r="B44" s="40">
        <f>SUM(B32:B43)</f>
        <v>2118</v>
      </c>
      <c r="C44" s="40">
        <f>SUM(C32:C43)</f>
        <v>1923</v>
      </c>
      <c r="D44" s="41">
        <f>SUM(D32:D43)</f>
        <v>92</v>
      </c>
      <c r="E44" s="42">
        <f>SUM(E32:E43)</f>
        <v>103</v>
      </c>
      <c r="F44" s="21"/>
      <c r="G44" s="21"/>
      <c r="H44" s="21"/>
      <c r="I44" s="21"/>
      <c r="J44" s="21"/>
      <c r="L44" s="27" t="s">
        <v>2</v>
      </c>
      <c r="M44" s="40">
        <f>SUM(M32:M43)</f>
        <v>2118</v>
      </c>
      <c r="N44" s="40">
        <f>SUM(N32:N43)</f>
        <v>1851</v>
      </c>
      <c r="O44" s="41">
        <f>SUM(O32:O43)</f>
        <v>267</v>
      </c>
      <c r="W44"/>
      <c r="X44"/>
      <c r="Y44"/>
    </row>
    <row r="45" spans="1:25" ht="16.5" x14ac:dyDescent="0.25">
      <c r="A45" s="43" t="s">
        <v>17</v>
      </c>
      <c r="B45" s="44">
        <f>+B44/B44</f>
        <v>1</v>
      </c>
      <c r="C45" s="44">
        <f>+C44/B44</f>
        <v>0.90793201133144474</v>
      </c>
      <c r="D45" s="44">
        <f>+D44/B44</f>
        <v>4.343720491029273E-2</v>
      </c>
      <c r="E45" s="45">
        <f>+E44/B44</f>
        <v>4.8630783758262512E-2</v>
      </c>
      <c r="F45" s="21"/>
      <c r="G45" s="21"/>
      <c r="H45" s="21"/>
      <c r="I45" s="21"/>
      <c r="J45" s="21"/>
      <c r="K45" s="1"/>
      <c r="L45" s="43" t="s">
        <v>17</v>
      </c>
      <c r="M45" s="44">
        <f>+M44/M44</f>
        <v>1</v>
      </c>
      <c r="N45" s="44">
        <f>+N44/M44</f>
        <v>0.87393767705382441</v>
      </c>
      <c r="O45" s="45">
        <f>+O44/M44</f>
        <v>0.12606232294617564</v>
      </c>
      <c r="P45" s="1"/>
      <c r="Q45" s="1"/>
      <c r="R45" s="1"/>
      <c r="S45" s="1"/>
      <c r="T45" s="1"/>
      <c r="U45" s="1"/>
    </row>
    <row r="46" spans="1:25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1"/>
      <c r="P46" s="1"/>
      <c r="Q46" s="1"/>
      <c r="R46" s="1"/>
      <c r="S46" s="1"/>
      <c r="T46" s="1"/>
      <c r="U46" s="1"/>
    </row>
    <row r="47" spans="1:25" ht="15.75" x14ac:dyDescent="0.25">
      <c r="A47" s="171" t="s">
        <v>37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21"/>
      <c r="P47" s="46"/>
      <c r="Q47" s="46"/>
      <c r="R47" s="46"/>
      <c r="S47" s="46"/>
      <c r="T47" s="46"/>
      <c r="U47" s="1"/>
    </row>
    <row r="48" spans="1:25" ht="29.45" customHeight="1" x14ac:dyDescent="0.25">
      <c r="A48" s="170" t="s">
        <v>38</v>
      </c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"/>
      <c r="P48" s="46"/>
      <c r="Q48" s="46"/>
      <c r="R48" s="46"/>
      <c r="S48" s="46"/>
      <c r="T48" s="46"/>
      <c r="U48" s="1"/>
    </row>
    <row r="49" spans="1:22" ht="4.1500000000000004" customHeight="1" x14ac:dyDescent="0.25">
      <c r="A49" s="47"/>
      <c r="B49" s="48"/>
      <c r="C49" s="48"/>
      <c r="D49" s="48"/>
      <c r="E49" s="48"/>
      <c r="F49" s="48"/>
      <c r="G49" s="48"/>
      <c r="H49" s="49"/>
      <c r="I49" s="50"/>
      <c r="J49" s="51"/>
      <c r="K49" s="51"/>
      <c r="L49" s="51"/>
      <c r="M49" s="51"/>
      <c r="N49" s="51"/>
      <c r="P49" s="50"/>
      <c r="Q49" s="51"/>
      <c r="R49" s="51"/>
      <c r="S49" s="51"/>
      <c r="T49" s="51"/>
      <c r="U49" s="51"/>
    </row>
    <row r="50" spans="1:22" ht="35.450000000000003" customHeight="1" x14ac:dyDescent="0.25">
      <c r="A50" s="172" t="s">
        <v>1</v>
      </c>
      <c r="B50" s="173" t="s">
        <v>32</v>
      </c>
      <c r="C50" s="174" t="s">
        <v>39</v>
      </c>
      <c r="D50" s="175"/>
      <c r="E50" s="175"/>
      <c r="F50" s="176"/>
      <c r="G50" s="175" t="s">
        <v>40</v>
      </c>
      <c r="H50" s="175"/>
      <c r="I50" s="175"/>
      <c r="J50" s="175"/>
      <c r="K50" s="174" t="s">
        <v>41</v>
      </c>
      <c r="L50" s="175"/>
      <c r="M50" s="175"/>
      <c r="N50" s="176"/>
      <c r="O50" s="1"/>
      <c r="P50" s="52"/>
      <c r="Q50" s="2"/>
      <c r="R50" s="2"/>
      <c r="S50" s="2"/>
      <c r="T50" s="2"/>
      <c r="U50" s="2"/>
      <c r="V50" s="2"/>
    </row>
    <row r="51" spans="1:22" ht="49.5" x14ac:dyDescent="0.3">
      <c r="A51" s="172"/>
      <c r="B51" s="173" t="s">
        <v>42</v>
      </c>
      <c r="C51" s="53" t="s">
        <v>43</v>
      </c>
      <c r="D51" s="53" t="s">
        <v>44</v>
      </c>
      <c r="E51" s="53" t="s">
        <v>45</v>
      </c>
      <c r="F51" s="53" t="s">
        <v>46</v>
      </c>
      <c r="G51" s="53" t="s">
        <v>43</v>
      </c>
      <c r="H51" s="53" t="s">
        <v>47</v>
      </c>
      <c r="I51" s="53" t="s">
        <v>48</v>
      </c>
      <c r="J51" s="53" t="s">
        <v>49</v>
      </c>
      <c r="K51" s="53" t="s">
        <v>43</v>
      </c>
      <c r="L51" s="53" t="s">
        <v>47</v>
      </c>
      <c r="M51" s="53" t="s">
        <v>48</v>
      </c>
      <c r="N51" s="53" t="s">
        <v>49</v>
      </c>
      <c r="O51" s="1"/>
      <c r="P51" s="2"/>
      <c r="Q51" s="2"/>
      <c r="R51" s="54" t="s">
        <v>50</v>
      </c>
      <c r="S51" s="55">
        <f>+C64+D64+E64+F64</f>
        <v>662</v>
      </c>
      <c r="T51" s="54" t="s">
        <v>51</v>
      </c>
      <c r="U51" s="56">
        <f>+S51/B64</f>
        <v>0.31255901794145419</v>
      </c>
      <c r="V51" s="2"/>
    </row>
    <row r="52" spans="1:22" ht="16.5" x14ac:dyDescent="0.3">
      <c r="A52" s="28" t="s">
        <v>4</v>
      </c>
      <c r="B52" s="57">
        <v>143</v>
      </c>
      <c r="C52" s="29">
        <v>4</v>
      </c>
      <c r="D52" s="29">
        <v>16</v>
      </c>
      <c r="E52" s="29">
        <v>8</v>
      </c>
      <c r="F52" s="30">
        <v>10</v>
      </c>
      <c r="G52" s="58">
        <v>6</v>
      </c>
      <c r="H52" s="29">
        <v>40</v>
      </c>
      <c r="I52" s="29">
        <v>41</v>
      </c>
      <c r="J52" s="59">
        <v>14</v>
      </c>
      <c r="K52" s="60">
        <v>0</v>
      </c>
      <c r="L52" s="29">
        <v>0</v>
      </c>
      <c r="M52" s="29">
        <v>4</v>
      </c>
      <c r="N52" s="30">
        <v>0</v>
      </c>
      <c r="O52" s="1"/>
      <c r="P52" s="2"/>
      <c r="Q52" s="2"/>
      <c r="R52" s="61"/>
      <c r="S52" s="61"/>
      <c r="T52" s="61"/>
      <c r="U52" s="61"/>
      <c r="V52" s="2"/>
    </row>
    <row r="53" spans="1:22" ht="16.5" x14ac:dyDescent="0.3">
      <c r="A53" s="32" t="s">
        <v>5</v>
      </c>
      <c r="B53" s="62">
        <v>126</v>
      </c>
      <c r="C53" s="33">
        <v>2</v>
      </c>
      <c r="D53" s="33">
        <v>9</v>
      </c>
      <c r="E53" s="33">
        <v>7</v>
      </c>
      <c r="F53" s="34">
        <v>8</v>
      </c>
      <c r="G53" s="63">
        <v>4</v>
      </c>
      <c r="H53" s="33">
        <v>45</v>
      </c>
      <c r="I53" s="33">
        <v>39</v>
      </c>
      <c r="J53" s="64">
        <v>4</v>
      </c>
      <c r="K53" s="65">
        <v>2</v>
      </c>
      <c r="L53" s="33">
        <v>5</v>
      </c>
      <c r="M53" s="33">
        <v>1</v>
      </c>
      <c r="N53" s="34">
        <v>0</v>
      </c>
      <c r="O53" s="1"/>
      <c r="P53" s="2"/>
      <c r="Q53" s="2"/>
      <c r="R53" s="61"/>
      <c r="S53" s="61"/>
      <c r="T53" s="61"/>
      <c r="U53" s="61"/>
      <c r="V53" s="2"/>
    </row>
    <row r="54" spans="1:22" ht="16.5" x14ac:dyDescent="0.3">
      <c r="A54" s="32" t="s">
        <v>6</v>
      </c>
      <c r="B54" s="62">
        <v>227</v>
      </c>
      <c r="C54" s="33">
        <v>4</v>
      </c>
      <c r="D54" s="33">
        <v>24</v>
      </c>
      <c r="E54" s="33">
        <v>15</v>
      </c>
      <c r="F54" s="34">
        <v>31</v>
      </c>
      <c r="G54" s="63">
        <v>6</v>
      </c>
      <c r="H54" s="33">
        <v>72</v>
      </c>
      <c r="I54" s="33">
        <v>51</v>
      </c>
      <c r="J54" s="64">
        <v>12</v>
      </c>
      <c r="K54" s="65">
        <v>0</v>
      </c>
      <c r="L54" s="33">
        <v>8</v>
      </c>
      <c r="M54" s="33">
        <v>4</v>
      </c>
      <c r="N54" s="34">
        <v>0</v>
      </c>
      <c r="O54" s="1"/>
      <c r="P54" s="2"/>
      <c r="Q54" s="2"/>
      <c r="R54" s="61"/>
      <c r="S54" s="61"/>
      <c r="T54" s="61"/>
      <c r="U54" s="61"/>
      <c r="V54" s="2"/>
    </row>
    <row r="55" spans="1:22" ht="16.5" x14ac:dyDescent="0.3">
      <c r="A55" s="32" t="s">
        <v>7</v>
      </c>
      <c r="B55" s="62">
        <v>161</v>
      </c>
      <c r="C55" s="33">
        <v>2</v>
      </c>
      <c r="D55" s="33">
        <v>17</v>
      </c>
      <c r="E55" s="33">
        <v>12</v>
      </c>
      <c r="F55" s="34">
        <v>18</v>
      </c>
      <c r="G55" s="63">
        <v>12</v>
      </c>
      <c r="H55" s="33">
        <v>46</v>
      </c>
      <c r="I55" s="33">
        <v>44</v>
      </c>
      <c r="J55" s="64">
        <v>7</v>
      </c>
      <c r="K55" s="65">
        <v>0</v>
      </c>
      <c r="L55" s="33">
        <v>3</v>
      </c>
      <c r="M55" s="33">
        <v>0</v>
      </c>
      <c r="N55" s="34">
        <v>0</v>
      </c>
      <c r="O55" s="1"/>
      <c r="P55" s="2"/>
      <c r="Q55" s="2"/>
      <c r="R55" s="61"/>
      <c r="S55" s="61"/>
      <c r="T55" s="61"/>
      <c r="U55" s="61"/>
      <c r="V55" s="2"/>
    </row>
    <row r="56" spans="1:22" ht="16.5" x14ac:dyDescent="0.3">
      <c r="A56" s="32" t="s">
        <v>8</v>
      </c>
      <c r="B56" s="62">
        <v>148</v>
      </c>
      <c r="C56" s="33">
        <v>1</v>
      </c>
      <c r="D56" s="33">
        <v>18</v>
      </c>
      <c r="E56" s="33">
        <v>6</v>
      </c>
      <c r="F56" s="34">
        <v>20</v>
      </c>
      <c r="G56" s="63">
        <v>10</v>
      </c>
      <c r="H56" s="33">
        <v>51</v>
      </c>
      <c r="I56" s="33">
        <v>33</v>
      </c>
      <c r="J56" s="64">
        <v>1</v>
      </c>
      <c r="K56" s="65">
        <v>1</v>
      </c>
      <c r="L56" s="33">
        <v>7</v>
      </c>
      <c r="M56" s="33">
        <v>0</v>
      </c>
      <c r="N56" s="34">
        <v>0</v>
      </c>
      <c r="O56" s="1"/>
      <c r="P56" s="2"/>
      <c r="Q56" s="2"/>
      <c r="R56" s="61"/>
      <c r="S56" s="61"/>
      <c r="T56" s="61"/>
      <c r="U56" s="61"/>
      <c r="V56" s="2"/>
    </row>
    <row r="57" spans="1:22" ht="18.75" x14ac:dyDescent="0.3">
      <c r="A57" s="32" t="s">
        <v>9</v>
      </c>
      <c r="B57" s="62">
        <v>160</v>
      </c>
      <c r="C57" s="33">
        <v>2</v>
      </c>
      <c r="D57" s="33">
        <v>14</v>
      </c>
      <c r="E57" s="33">
        <v>19</v>
      </c>
      <c r="F57" s="34">
        <v>21</v>
      </c>
      <c r="G57" s="63">
        <v>1</v>
      </c>
      <c r="H57" s="33">
        <v>40</v>
      </c>
      <c r="I57" s="33">
        <v>55</v>
      </c>
      <c r="J57" s="64">
        <v>7</v>
      </c>
      <c r="K57" s="65">
        <v>0</v>
      </c>
      <c r="L57" s="33">
        <v>1</v>
      </c>
      <c r="M57" s="33">
        <v>0</v>
      </c>
      <c r="N57" s="34">
        <v>0</v>
      </c>
      <c r="O57" s="1"/>
      <c r="P57" s="2"/>
      <c r="Q57" s="2"/>
      <c r="R57" s="54" t="s">
        <v>50</v>
      </c>
      <c r="S57" s="55">
        <f>G64+H64+I64+J64</f>
        <v>1370</v>
      </c>
      <c r="T57" s="54" t="s">
        <v>51</v>
      </c>
      <c r="U57" s="56">
        <f>+S57/B64</f>
        <v>0.64683663833805471</v>
      </c>
      <c r="V57" s="2"/>
    </row>
    <row r="58" spans="1:22" ht="16.5" x14ac:dyDescent="0.3">
      <c r="A58" s="32" t="s">
        <v>10</v>
      </c>
      <c r="B58" s="62">
        <v>168</v>
      </c>
      <c r="C58" s="33">
        <v>0</v>
      </c>
      <c r="D58" s="33">
        <v>9</v>
      </c>
      <c r="E58" s="33">
        <v>16</v>
      </c>
      <c r="F58" s="34">
        <v>12</v>
      </c>
      <c r="G58" s="63">
        <v>2</v>
      </c>
      <c r="H58" s="33">
        <v>64</v>
      </c>
      <c r="I58" s="33">
        <v>50</v>
      </c>
      <c r="J58" s="64">
        <v>8</v>
      </c>
      <c r="K58" s="65">
        <v>0</v>
      </c>
      <c r="L58" s="33">
        <v>4</v>
      </c>
      <c r="M58" s="33">
        <v>3</v>
      </c>
      <c r="N58" s="34">
        <v>0</v>
      </c>
      <c r="O58" s="1"/>
      <c r="P58" s="2"/>
      <c r="Q58" s="2"/>
      <c r="R58" s="61"/>
      <c r="S58" s="61"/>
      <c r="T58" s="61"/>
      <c r="U58" s="61"/>
      <c r="V58" s="2"/>
    </row>
    <row r="59" spans="1:22" ht="16.5" x14ac:dyDescent="0.3">
      <c r="A59" s="32" t="s">
        <v>11</v>
      </c>
      <c r="B59" s="62">
        <v>187</v>
      </c>
      <c r="C59" s="33">
        <v>0</v>
      </c>
      <c r="D59" s="33">
        <v>14</v>
      </c>
      <c r="E59" s="33">
        <v>17</v>
      </c>
      <c r="F59" s="34">
        <v>23</v>
      </c>
      <c r="G59" s="63">
        <v>2</v>
      </c>
      <c r="H59" s="33">
        <v>54</v>
      </c>
      <c r="I59" s="33">
        <v>59</v>
      </c>
      <c r="J59" s="64">
        <v>7</v>
      </c>
      <c r="K59" s="65">
        <v>1</v>
      </c>
      <c r="L59" s="33">
        <v>9</v>
      </c>
      <c r="M59" s="33">
        <v>1</v>
      </c>
      <c r="N59" s="34">
        <v>0</v>
      </c>
      <c r="O59" s="1"/>
      <c r="P59" s="2"/>
      <c r="Q59" s="2"/>
      <c r="R59" s="61"/>
      <c r="S59" s="61"/>
      <c r="T59" s="61"/>
      <c r="U59" s="61"/>
      <c r="V59" s="2"/>
    </row>
    <row r="60" spans="1:22" ht="16.5" x14ac:dyDescent="0.3">
      <c r="A60" s="32" t="s">
        <v>12</v>
      </c>
      <c r="B60" s="62">
        <v>186</v>
      </c>
      <c r="C60" s="33">
        <v>3</v>
      </c>
      <c r="D60" s="33">
        <v>13</v>
      </c>
      <c r="E60" s="33">
        <v>20</v>
      </c>
      <c r="F60" s="34">
        <v>27</v>
      </c>
      <c r="G60" s="63">
        <v>3</v>
      </c>
      <c r="H60" s="33">
        <v>56</v>
      </c>
      <c r="I60" s="33">
        <v>49</v>
      </c>
      <c r="J60" s="64">
        <v>9</v>
      </c>
      <c r="K60" s="65">
        <v>0</v>
      </c>
      <c r="L60" s="33">
        <v>5</v>
      </c>
      <c r="M60" s="33">
        <v>1</v>
      </c>
      <c r="N60" s="34">
        <v>0</v>
      </c>
      <c r="O60" s="1"/>
      <c r="P60" s="2"/>
      <c r="Q60" s="2"/>
      <c r="R60" s="61"/>
      <c r="S60" s="61"/>
      <c r="T60" s="61"/>
      <c r="U60" s="61"/>
      <c r="V60" s="2"/>
    </row>
    <row r="61" spans="1:22" ht="16.5" x14ac:dyDescent="0.3">
      <c r="A61" s="32" t="s">
        <v>13</v>
      </c>
      <c r="B61" s="62">
        <v>241</v>
      </c>
      <c r="C61" s="33">
        <v>6</v>
      </c>
      <c r="D61" s="33">
        <v>24</v>
      </c>
      <c r="E61" s="33">
        <v>18</v>
      </c>
      <c r="F61" s="34">
        <v>38</v>
      </c>
      <c r="G61" s="63">
        <v>0</v>
      </c>
      <c r="H61" s="33">
        <v>59</v>
      </c>
      <c r="I61" s="33">
        <v>66</v>
      </c>
      <c r="J61" s="64">
        <v>17</v>
      </c>
      <c r="K61" s="65">
        <v>0</v>
      </c>
      <c r="L61" s="33">
        <v>6</v>
      </c>
      <c r="M61" s="33">
        <v>7</v>
      </c>
      <c r="N61" s="34">
        <v>0</v>
      </c>
      <c r="O61" s="1"/>
      <c r="P61" s="2"/>
      <c r="Q61" s="2"/>
      <c r="R61" s="61"/>
      <c r="S61" s="61"/>
      <c r="T61" s="61"/>
      <c r="U61" s="61"/>
      <c r="V61" s="2"/>
    </row>
    <row r="62" spans="1:22" ht="16.5" x14ac:dyDescent="0.3">
      <c r="A62" s="32" t="s">
        <v>14</v>
      </c>
      <c r="B62" s="62">
        <v>175</v>
      </c>
      <c r="C62" s="33">
        <v>4</v>
      </c>
      <c r="D62" s="33">
        <v>16</v>
      </c>
      <c r="E62" s="33">
        <v>17</v>
      </c>
      <c r="F62" s="34">
        <v>27</v>
      </c>
      <c r="G62" s="63">
        <v>3</v>
      </c>
      <c r="H62" s="33">
        <v>49</v>
      </c>
      <c r="I62" s="33">
        <v>48</v>
      </c>
      <c r="J62" s="64">
        <v>5</v>
      </c>
      <c r="K62" s="65">
        <v>0</v>
      </c>
      <c r="L62" s="33">
        <v>3</v>
      </c>
      <c r="M62" s="33">
        <v>3</v>
      </c>
      <c r="N62" s="34">
        <v>0</v>
      </c>
      <c r="O62" s="1"/>
      <c r="P62" s="2"/>
      <c r="Q62" s="2"/>
      <c r="R62" s="61"/>
      <c r="S62" s="61"/>
      <c r="T62" s="61"/>
      <c r="U62" s="61"/>
      <c r="V62" s="2"/>
    </row>
    <row r="63" spans="1:22" ht="16.5" x14ac:dyDescent="0.3">
      <c r="A63" s="36" t="s">
        <v>15</v>
      </c>
      <c r="B63" s="66">
        <v>196</v>
      </c>
      <c r="C63" s="37">
        <v>6</v>
      </c>
      <c r="D63" s="37">
        <v>16</v>
      </c>
      <c r="E63" s="37">
        <v>10</v>
      </c>
      <c r="F63" s="38">
        <v>38</v>
      </c>
      <c r="G63" s="67">
        <v>5</v>
      </c>
      <c r="H63" s="37">
        <v>49</v>
      </c>
      <c r="I63" s="37">
        <v>52</v>
      </c>
      <c r="J63" s="68">
        <v>13</v>
      </c>
      <c r="K63" s="69">
        <v>0</v>
      </c>
      <c r="L63" s="37">
        <v>5</v>
      </c>
      <c r="M63" s="37">
        <v>2</v>
      </c>
      <c r="N63" s="38">
        <v>0</v>
      </c>
      <c r="O63" s="1"/>
      <c r="P63" s="2"/>
      <c r="Q63" s="2"/>
      <c r="R63" s="70"/>
      <c r="S63" s="70"/>
      <c r="T63" s="70"/>
      <c r="U63" s="70"/>
      <c r="V63" s="2"/>
    </row>
    <row r="64" spans="1:22" ht="18.75" x14ac:dyDescent="0.3">
      <c r="A64" s="71" t="s">
        <v>2</v>
      </c>
      <c r="B64" s="72">
        <f>SUM(C64:N64)</f>
        <v>2118</v>
      </c>
      <c r="C64" s="73">
        <f t="shared" ref="C64:N64" si="0">SUM(C52:C63)</f>
        <v>34</v>
      </c>
      <c r="D64" s="74">
        <f t="shared" si="0"/>
        <v>190</v>
      </c>
      <c r="E64" s="74">
        <f t="shared" si="0"/>
        <v>165</v>
      </c>
      <c r="F64" s="73">
        <f t="shared" si="0"/>
        <v>273</v>
      </c>
      <c r="G64" s="75">
        <f t="shared" si="0"/>
        <v>54</v>
      </c>
      <c r="H64" s="74">
        <f t="shared" si="0"/>
        <v>625</v>
      </c>
      <c r="I64" s="74">
        <f t="shared" si="0"/>
        <v>587</v>
      </c>
      <c r="J64" s="76">
        <f t="shared" si="0"/>
        <v>104</v>
      </c>
      <c r="K64" s="73">
        <f t="shared" si="0"/>
        <v>4</v>
      </c>
      <c r="L64" s="74">
        <f t="shared" si="0"/>
        <v>56</v>
      </c>
      <c r="M64" s="74">
        <f t="shared" si="0"/>
        <v>26</v>
      </c>
      <c r="N64" s="77">
        <f t="shared" si="0"/>
        <v>0</v>
      </c>
      <c r="O64" s="1"/>
      <c r="P64" s="2"/>
      <c r="Q64" s="2"/>
      <c r="R64" s="54" t="s">
        <v>50</v>
      </c>
      <c r="S64" s="55">
        <f>+K64+L64+M64+N64</f>
        <v>86</v>
      </c>
      <c r="T64" s="54" t="s">
        <v>51</v>
      </c>
      <c r="U64" s="56">
        <f>+S64/B64</f>
        <v>4.0604343720491029E-2</v>
      </c>
      <c r="V64" s="2"/>
    </row>
    <row r="65" spans="1:23" x14ac:dyDescent="0.25">
      <c r="A65" s="177" t="s">
        <v>52</v>
      </c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</row>
    <row r="66" spans="1:23" x14ac:dyDescent="0.25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</row>
    <row r="67" spans="1:23" x14ac:dyDescent="0.25">
      <c r="A67" s="78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79"/>
      <c r="Q67" s="21"/>
      <c r="R67" s="21"/>
      <c r="S67" s="21"/>
      <c r="T67" s="21"/>
      <c r="U67" s="1"/>
    </row>
    <row r="68" spans="1:23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1"/>
    </row>
    <row r="69" spans="1:23" ht="17.45" customHeight="1" x14ac:dyDescent="0.25">
      <c r="A69" s="169" t="s">
        <v>53</v>
      </c>
      <c r="B69" s="169"/>
      <c r="C69" s="169"/>
      <c r="D69" s="169"/>
      <c r="E69" s="169"/>
      <c r="F69" s="169"/>
      <c r="G69" s="21"/>
      <c r="H69" s="21"/>
      <c r="I69" s="21"/>
      <c r="J69" s="21"/>
      <c r="L69" s="169" t="s">
        <v>54</v>
      </c>
      <c r="M69" s="169"/>
      <c r="N69" s="169"/>
      <c r="O69" s="169"/>
      <c r="P69" s="169"/>
      <c r="Q69" s="169"/>
      <c r="R69" s="169"/>
      <c r="S69" s="169"/>
      <c r="T69" s="169"/>
      <c r="U69" s="169"/>
      <c r="V69" s="169"/>
    </row>
    <row r="70" spans="1:23" ht="48.75" customHeight="1" x14ac:dyDescent="0.25">
      <c r="A70" s="170" t="s">
        <v>55</v>
      </c>
      <c r="B70" s="170"/>
      <c r="C70" s="170"/>
      <c r="D70" s="170"/>
      <c r="E70" s="170"/>
      <c r="F70" s="170"/>
      <c r="G70" s="21"/>
      <c r="H70" s="21"/>
      <c r="I70" s="21"/>
      <c r="J70" s="21"/>
      <c r="K70" s="1"/>
      <c r="L70" s="170" t="s">
        <v>56</v>
      </c>
      <c r="M70" s="170"/>
      <c r="N70" s="170"/>
      <c r="O70" s="170"/>
      <c r="P70" s="170"/>
      <c r="Q70" s="170"/>
      <c r="R70" s="170"/>
      <c r="S70" s="170"/>
      <c r="T70" s="170"/>
      <c r="U70" s="170"/>
      <c r="V70" s="170"/>
    </row>
    <row r="71" spans="1:23" ht="33" x14ac:dyDescent="0.25">
      <c r="A71" s="24" t="s">
        <v>1</v>
      </c>
      <c r="B71" s="25" t="s">
        <v>32</v>
      </c>
      <c r="C71" s="25" t="s">
        <v>57</v>
      </c>
      <c r="D71" s="25" t="s">
        <v>58</v>
      </c>
      <c r="E71" s="25" t="s">
        <v>59</v>
      </c>
      <c r="F71" s="26" t="s">
        <v>60</v>
      </c>
      <c r="G71" s="21"/>
      <c r="H71" s="21"/>
      <c r="I71" s="21"/>
      <c r="J71" s="21"/>
      <c r="K71" s="1"/>
      <c r="L71" s="24" t="s">
        <v>1</v>
      </c>
      <c r="M71" s="25" t="s">
        <v>61</v>
      </c>
      <c r="N71" s="25" t="s">
        <v>62</v>
      </c>
      <c r="O71" s="25" t="s">
        <v>63</v>
      </c>
      <c r="P71" s="25" t="s">
        <v>64</v>
      </c>
      <c r="Q71" s="25" t="s">
        <v>65</v>
      </c>
      <c r="R71" s="25" t="s">
        <v>66</v>
      </c>
      <c r="S71" s="25" t="s">
        <v>67</v>
      </c>
      <c r="T71" s="25" t="s">
        <v>68</v>
      </c>
      <c r="U71" s="25" t="s">
        <v>69</v>
      </c>
      <c r="V71" s="26" t="s">
        <v>18</v>
      </c>
      <c r="W71" s="1"/>
    </row>
    <row r="72" spans="1:23" ht="16.5" x14ac:dyDescent="0.25">
      <c r="A72" s="28" t="s">
        <v>4</v>
      </c>
      <c r="B72" s="80">
        <v>143</v>
      </c>
      <c r="C72" s="80">
        <v>10</v>
      </c>
      <c r="D72" s="80">
        <v>56</v>
      </c>
      <c r="E72" s="80">
        <v>53</v>
      </c>
      <c r="F72" s="31">
        <v>24</v>
      </c>
      <c r="G72" s="21"/>
      <c r="H72" s="21"/>
      <c r="I72" s="21"/>
      <c r="J72" s="21"/>
      <c r="K72" s="1"/>
      <c r="L72" s="28" t="s">
        <v>4</v>
      </c>
      <c r="M72" s="80">
        <v>53</v>
      </c>
      <c r="N72" s="80">
        <v>4</v>
      </c>
      <c r="O72" s="80">
        <v>45</v>
      </c>
      <c r="P72" s="80">
        <v>64</v>
      </c>
      <c r="Q72" s="80">
        <v>5</v>
      </c>
      <c r="R72" s="80">
        <v>23</v>
      </c>
      <c r="S72" s="80">
        <v>12</v>
      </c>
      <c r="T72" s="80">
        <v>4</v>
      </c>
      <c r="U72" s="80">
        <v>8</v>
      </c>
      <c r="V72" s="31">
        <v>1</v>
      </c>
      <c r="W72" s="1"/>
    </row>
    <row r="73" spans="1:23" ht="16.5" x14ac:dyDescent="0.25">
      <c r="A73" s="32" t="s">
        <v>5</v>
      </c>
      <c r="B73" s="81">
        <v>126</v>
      </c>
      <c r="C73" s="81">
        <v>8</v>
      </c>
      <c r="D73" s="81">
        <v>59</v>
      </c>
      <c r="E73" s="81">
        <v>47</v>
      </c>
      <c r="F73" s="35">
        <v>12</v>
      </c>
      <c r="G73" s="21"/>
      <c r="H73" s="21"/>
      <c r="I73" s="21"/>
      <c r="J73" s="21"/>
      <c r="K73" s="1"/>
      <c r="L73" s="32" t="s">
        <v>5</v>
      </c>
      <c r="M73" s="81">
        <v>47</v>
      </c>
      <c r="N73" s="81">
        <v>5</v>
      </c>
      <c r="O73" s="81">
        <v>36</v>
      </c>
      <c r="P73" s="81">
        <v>55</v>
      </c>
      <c r="Q73" s="81">
        <v>7</v>
      </c>
      <c r="R73" s="81">
        <v>17</v>
      </c>
      <c r="S73" s="81">
        <v>15</v>
      </c>
      <c r="T73" s="81">
        <v>8</v>
      </c>
      <c r="U73" s="81">
        <v>14</v>
      </c>
      <c r="V73" s="35">
        <v>2</v>
      </c>
      <c r="W73" s="1"/>
    </row>
    <row r="74" spans="1:23" ht="16.5" x14ac:dyDescent="0.25">
      <c r="A74" s="32" t="s">
        <v>6</v>
      </c>
      <c r="B74" s="81">
        <v>227</v>
      </c>
      <c r="C74" s="81">
        <v>10</v>
      </c>
      <c r="D74" s="81">
        <v>104</v>
      </c>
      <c r="E74" s="81">
        <v>70</v>
      </c>
      <c r="F74" s="35">
        <v>43</v>
      </c>
      <c r="G74" s="21"/>
      <c r="H74" s="21"/>
      <c r="I74" s="21"/>
      <c r="J74" s="21"/>
      <c r="K74" s="1"/>
      <c r="L74" s="32" t="s">
        <v>6</v>
      </c>
      <c r="M74" s="81">
        <v>82</v>
      </c>
      <c r="N74" s="81">
        <v>9</v>
      </c>
      <c r="O74" s="81">
        <v>65</v>
      </c>
      <c r="P74" s="81">
        <v>77</v>
      </c>
      <c r="Q74" s="81">
        <v>12</v>
      </c>
      <c r="R74" s="81">
        <v>32</v>
      </c>
      <c r="S74" s="81">
        <v>34</v>
      </c>
      <c r="T74" s="81">
        <v>30</v>
      </c>
      <c r="U74" s="81">
        <v>5</v>
      </c>
      <c r="V74" s="35">
        <v>12</v>
      </c>
      <c r="W74" s="1"/>
    </row>
    <row r="75" spans="1:23" ht="16.5" x14ac:dyDescent="0.25">
      <c r="A75" s="32" t="s">
        <v>7</v>
      </c>
      <c r="B75" s="81">
        <v>161</v>
      </c>
      <c r="C75" s="81">
        <v>14</v>
      </c>
      <c r="D75" s="81">
        <v>66</v>
      </c>
      <c r="E75" s="81">
        <v>56</v>
      </c>
      <c r="F75" s="35">
        <v>25</v>
      </c>
      <c r="G75" s="21"/>
      <c r="H75" s="21"/>
      <c r="I75" s="21"/>
      <c r="J75" s="21"/>
      <c r="K75" s="1"/>
      <c r="L75" s="32" t="s">
        <v>7</v>
      </c>
      <c r="M75" s="81">
        <v>51</v>
      </c>
      <c r="N75" s="81">
        <v>14</v>
      </c>
      <c r="O75" s="81">
        <v>51</v>
      </c>
      <c r="P75" s="81">
        <v>65</v>
      </c>
      <c r="Q75" s="81">
        <v>5</v>
      </c>
      <c r="R75" s="81">
        <v>26</v>
      </c>
      <c r="S75" s="81">
        <v>20</v>
      </c>
      <c r="T75" s="81">
        <v>19</v>
      </c>
      <c r="U75" s="81">
        <v>6</v>
      </c>
      <c r="V75" s="35">
        <v>17</v>
      </c>
      <c r="W75" s="1"/>
    </row>
    <row r="76" spans="1:23" ht="16.5" x14ac:dyDescent="0.25">
      <c r="A76" s="32" t="s">
        <v>8</v>
      </c>
      <c r="B76" s="81">
        <v>148</v>
      </c>
      <c r="C76" s="81">
        <v>12</v>
      </c>
      <c r="D76" s="81">
        <v>76</v>
      </c>
      <c r="E76" s="81">
        <v>39</v>
      </c>
      <c r="F76" s="35">
        <v>21</v>
      </c>
      <c r="G76" s="21"/>
      <c r="H76" s="21"/>
      <c r="I76" s="21"/>
      <c r="J76" s="21"/>
      <c r="K76" s="1"/>
      <c r="L76" s="32" t="s">
        <v>8</v>
      </c>
      <c r="M76" s="81">
        <v>46</v>
      </c>
      <c r="N76" s="81">
        <v>9</v>
      </c>
      <c r="O76" s="81">
        <v>35</v>
      </c>
      <c r="P76" s="81">
        <v>58</v>
      </c>
      <c r="Q76" s="81">
        <v>5</v>
      </c>
      <c r="R76" s="81">
        <v>35</v>
      </c>
      <c r="S76" s="81">
        <v>26</v>
      </c>
      <c r="T76" s="81">
        <v>15</v>
      </c>
      <c r="U76" s="81">
        <v>16</v>
      </c>
      <c r="V76" s="35">
        <v>10</v>
      </c>
      <c r="W76" s="1"/>
    </row>
    <row r="77" spans="1:23" ht="16.5" x14ac:dyDescent="0.25">
      <c r="A77" s="32" t="s">
        <v>9</v>
      </c>
      <c r="B77" s="81">
        <v>160</v>
      </c>
      <c r="C77" s="81">
        <v>3</v>
      </c>
      <c r="D77" s="81">
        <v>55</v>
      </c>
      <c r="E77" s="81">
        <v>74</v>
      </c>
      <c r="F77" s="35">
        <v>28</v>
      </c>
      <c r="G77" s="21"/>
      <c r="H77" s="21"/>
      <c r="I77" s="21"/>
      <c r="J77" s="21"/>
      <c r="K77" s="1"/>
      <c r="L77" s="32" t="s">
        <v>9</v>
      </c>
      <c r="M77" s="81">
        <v>51</v>
      </c>
      <c r="N77" s="81">
        <v>8</v>
      </c>
      <c r="O77" s="81">
        <v>54</v>
      </c>
      <c r="P77" s="81">
        <v>60</v>
      </c>
      <c r="Q77" s="81">
        <v>7</v>
      </c>
      <c r="R77" s="81">
        <v>24</v>
      </c>
      <c r="S77" s="81">
        <v>14</v>
      </c>
      <c r="T77" s="81">
        <v>21</v>
      </c>
      <c r="U77" s="81">
        <v>6</v>
      </c>
      <c r="V77" s="35">
        <v>18</v>
      </c>
      <c r="W77" s="1"/>
    </row>
    <row r="78" spans="1:23" ht="16.5" x14ac:dyDescent="0.25">
      <c r="A78" s="32" t="s">
        <v>10</v>
      </c>
      <c r="B78" s="81">
        <v>168</v>
      </c>
      <c r="C78" s="81">
        <v>2</v>
      </c>
      <c r="D78" s="81">
        <v>77</v>
      </c>
      <c r="E78" s="81">
        <v>69</v>
      </c>
      <c r="F78" s="35">
        <v>20</v>
      </c>
      <c r="G78" s="21"/>
      <c r="H78" s="21"/>
      <c r="I78" s="21"/>
      <c r="J78" s="21"/>
      <c r="K78" s="1"/>
      <c r="L78" s="32" t="s">
        <v>10</v>
      </c>
      <c r="M78" s="81">
        <v>46</v>
      </c>
      <c r="N78" s="81">
        <v>17</v>
      </c>
      <c r="O78" s="81">
        <v>55</v>
      </c>
      <c r="P78" s="81">
        <v>67</v>
      </c>
      <c r="Q78" s="81">
        <v>11</v>
      </c>
      <c r="R78" s="81">
        <v>25</v>
      </c>
      <c r="S78" s="81">
        <v>10</v>
      </c>
      <c r="T78" s="81">
        <v>15</v>
      </c>
      <c r="U78" s="81">
        <v>3</v>
      </c>
      <c r="V78" s="35">
        <v>9</v>
      </c>
      <c r="W78" s="1"/>
    </row>
    <row r="79" spans="1:23" ht="16.5" x14ac:dyDescent="0.25">
      <c r="A79" s="32" t="s">
        <v>11</v>
      </c>
      <c r="B79" s="81">
        <v>187</v>
      </c>
      <c r="C79" s="81">
        <v>3</v>
      </c>
      <c r="D79" s="81">
        <v>77</v>
      </c>
      <c r="E79" s="81">
        <v>77</v>
      </c>
      <c r="F79" s="35">
        <v>30</v>
      </c>
      <c r="G79" s="21"/>
      <c r="H79" s="21"/>
      <c r="I79" s="21"/>
      <c r="J79" s="21"/>
      <c r="K79" s="1"/>
      <c r="L79" s="32" t="s">
        <v>11</v>
      </c>
      <c r="M79" s="81">
        <v>52</v>
      </c>
      <c r="N79" s="81">
        <v>10</v>
      </c>
      <c r="O79" s="81">
        <v>56</v>
      </c>
      <c r="P79" s="81">
        <v>79</v>
      </c>
      <c r="Q79" s="81">
        <v>7</v>
      </c>
      <c r="R79" s="81">
        <v>17</v>
      </c>
      <c r="S79" s="81">
        <v>10</v>
      </c>
      <c r="T79" s="81">
        <v>33</v>
      </c>
      <c r="U79" s="81">
        <v>2</v>
      </c>
      <c r="V79" s="35">
        <v>9</v>
      </c>
      <c r="W79" s="1"/>
    </row>
    <row r="80" spans="1:23" ht="16.5" x14ac:dyDescent="0.25">
      <c r="A80" s="32" t="s">
        <v>12</v>
      </c>
      <c r="B80" s="81">
        <v>186</v>
      </c>
      <c r="C80" s="81">
        <v>6</v>
      </c>
      <c r="D80" s="81">
        <v>74</v>
      </c>
      <c r="E80" s="81">
        <v>70</v>
      </c>
      <c r="F80" s="35">
        <v>36</v>
      </c>
      <c r="G80" s="21"/>
      <c r="H80" s="21"/>
      <c r="I80" s="21"/>
      <c r="J80" s="21"/>
      <c r="K80" s="1"/>
      <c r="L80" s="32" t="s">
        <v>12</v>
      </c>
      <c r="M80" s="81">
        <v>50</v>
      </c>
      <c r="N80" s="81">
        <v>10</v>
      </c>
      <c r="O80" s="81">
        <v>63</v>
      </c>
      <c r="P80" s="81">
        <v>77</v>
      </c>
      <c r="Q80" s="81">
        <v>8</v>
      </c>
      <c r="R80" s="81">
        <v>16</v>
      </c>
      <c r="S80" s="81">
        <v>16</v>
      </c>
      <c r="T80" s="81">
        <v>18</v>
      </c>
      <c r="U80" s="81">
        <v>7</v>
      </c>
      <c r="V80" s="35">
        <v>12</v>
      </c>
      <c r="W80" s="1"/>
    </row>
    <row r="81" spans="1:23" ht="16.5" x14ac:dyDescent="0.25">
      <c r="A81" s="32" t="s">
        <v>13</v>
      </c>
      <c r="B81" s="81">
        <v>241</v>
      </c>
      <c r="C81" s="81">
        <v>6</v>
      </c>
      <c r="D81" s="81">
        <v>89</v>
      </c>
      <c r="E81" s="81">
        <v>91</v>
      </c>
      <c r="F81" s="35">
        <v>55</v>
      </c>
      <c r="G81" s="21"/>
      <c r="H81" s="21"/>
      <c r="I81" s="21"/>
      <c r="J81" s="21"/>
      <c r="K81" s="1"/>
      <c r="L81" s="32" t="s">
        <v>13</v>
      </c>
      <c r="M81" s="81">
        <v>103</v>
      </c>
      <c r="N81" s="81">
        <v>36</v>
      </c>
      <c r="O81" s="81">
        <v>67</v>
      </c>
      <c r="P81" s="81">
        <v>103</v>
      </c>
      <c r="Q81" s="81">
        <v>8</v>
      </c>
      <c r="R81" s="81">
        <v>12</v>
      </c>
      <c r="S81" s="81">
        <v>15</v>
      </c>
      <c r="T81" s="81">
        <v>17</v>
      </c>
      <c r="U81" s="81">
        <v>17</v>
      </c>
      <c r="V81" s="35">
        <v>7</v>
      </c>
      <c r="W81" s="1"/>
    </row>
    <row r="82" spans="1:23" ht="16.5" x14ac:dyDescent="0.25">
      <c r="A82" s="32" t="s">
        <v>14</v>
      </c>
      <c r="B82" s="81">
        <v>175</v>
      </c>
      <c r="C82" s="81">
        <v>7</v>
      </c>
      <c r="D82" s="81">
        <v>68</v>
      </c>
      <c r="E82" s="81">
        <v>68</v>
      </c>
      <c r="F82" s="35">
        <v>32</v>
      </c>
      <c r="G82" s="21"/>
      <c r="H82" s="21"/>
      <c r="I82" s="21"/>
      <c r="J82" s="21"/>
      <c r="K82" s="1"/>
      <c r="L82" s="32" t="s">
        <v>14</v>
      </c>
      <c r="M82" s="81">
        <v>58</v>
      </c>
      <c r="N82" s="81">
        <v>18</v>
      </c>
      <c r="O82" s="81">
        <v>57</v>
      </c>
      <c r="P82" s="81">
        <v>75</v>
      </c>
      <c r="Q82" s="81">
        <v>6</v>
      </c>
      <c r="R82" s="81">
        <v>15</v>
      </c>
      <c r="S82" s="81">
        <v>22</v>
      </c>
      <c r="T82" s="81">
        <v>6</v>
      </c>
      <c r="U82" s="81">
        <v>9</v>
      </c>
      <c r="V82" s="35">
        <v>6</v>
      </c>
      <c r="W82" s="1"/>
    </row>
    <row r="83" spans="1:23" ht="16.5" x14ac:dyDescent="0.25">
      <c r="A83" s="36" t="s">
        <v>15</v>
      </c>
      <c r="B83" s="82">
        <v>196</v>
      </c>
      <c r="C83" s="82">
        <v>11</v>
      </c>
      <c r="D83" s="82">
        <v>70</v>
      </c>
      <c r="E83" s="82">
        <v>64</v>
      </c>
      <c r="F83" s="39">
        <v>51</v>
      </c>
      <c r="G83" s="21"/>
      <c r="H83" s="21"/>
      <c r="I83" s="21"/>
      <c r="J83" s="21"/>
      <c r="K83" s="1"/>
      <c r="L83" s="36" t="s">
        <v>15</v>
      </c>
      <c r="M83" s="82">
        <v>50</v>
      </c>
      <c r="N83" s="82">
        <v>19</v>
      </c>
      <c r="O83" s="82">
        <v>72</v>
      </c>
      <c r="P83" s="82">
        <v>82</v>
      </c>
      <c r="Q83" s="82">
        <v>13</v>
      </c>
      <c r="R83" s="82">
        <v>26</v>
      </c>
      <c r="S83" s="82">
        <v>20</v>
      </c>
      <c r="T83" s="82">
        <v>21</v>
      </c>
      <c r="U83" s="82">
        <v>3</v>
      </c>
      <c r="V83" s="39">
        <v>15</v>
      </c>
      <c r="W83" s="1"/>
    </row>
    <row r="84" spans="1:23" ht="16.5" x14ac:dyDescent="0.25">
      <c r="A84" s="83" t="s">
        <v>2</v>
      </c>
      <c r="B84" s="84">
        <f>SUM(C84:F84)</f>
        <v>2118</v>
      </c>
      <c r="C84" s="84">
        <f>SUM(C72:C83)</f>
        <v>92</v>
      </c>
      <c r="D84" s="84">
        <f>SUM(D72:D83)</f>
        <v>871</v>
      </c>
      <c r="E84" s="84">
        <f>SUM(E72:E83)</f>
        <v>778</v>
      </c>
      <c r="F84" s="85">
        <f>SUM(F72:F83)</f>
        <v>377</v>
      </c>
      <c r="G84" s="21"/>
      <c r="H84" s="21"/>
      <c r="I84" s="21"/>
      <c r="J84" s="21"/>
      <c r="K84" s="1"/>
      <c r="L84" s="86" t="s">
        <v>2</v>
      </c>
      <c r="M84" s="87">
        <f t="shared" ref="M84:V84" si="1">SUM(M72:M83)</f>
        <v>689</v>
      </c>
      <c r="N84" s="87">
        <f t="shared" si="1"/>
        <v>159</v>
      </c>
      <c r="O84" s="87">
        <f t="shared" si="1"/>
        <v>656</v>
      </c>
      <c r="P84" s="87">
        <f t="shared" si="1"/>
        <v>862</v>
      </c>
      <c r="Q84" s="87">
        <f t="shared" si="1"/>
        <v>94</v>
      </c>
      <c r="R84" s="87">
        <f t="shared" si="1"/>
        <v>268</v>
      </c>
      <c r="S84" s="87">
        <f t="shared" si="1"/>
        <v>214</v>
      </c>
      <c r="T84" s="87">
        <f t="shared" si="1"/>
        <v>207</v>
      </c>
      <c r="U84" s="87">
        <f t="shared" si="1"/>
        <v>96</v>
      </c>
      <c r="V84" s="88">
        <f t="shared" si="1"/>
        <v>118</v>
      </c>
      <c r="W84" s="1"/>
    </row>
    <row r="85" spans="1:23" ht="16.5" x14ac:dyDescent="0.25">
      <c r="A85" s="89" t="s">
        <v>17</v>
      </c>
      <c r="B85" s="90">
        <f>SUM(C85:F85)</f>
        <v>0.99656279508970735</v>
      </c>
      <c r="C85" s="90">
        <v>0.04</v>
      </c>
      <c r="D85" s="90">
        <f>+D84/B84</f>
        <v>0.4112370160528801</v>
      </c>
      <c r="E85" s="90">
        <f>+E84/B84</f>
        <v>0.36732766761095376</v>
      </c>
      <c r="F85" s="90">
        <f>+F84/B84</f>
        <v>0.17799811142587346</v>
      </c>
      <c r="G85" s="21"/>
      <c r="H85" s="21"/>
      <c r="I85" s="21"/>
      <c r="J85" s="21"/>
      <c r="K85" s="1"/>
      <c r="L85" s="91" t="s">
        <v>17</v>
      </c>
      <c r="M85" s="92">
        <f t="shared" ref="M85:V85" si="2">+M84/$B$44</f>
        <v>0.32530689329556184</v>
      </c>
      <c r="N85" s="92">
        <f t="shared" si="2"/>
        <v>7.5070821529745049E-2</v>
      </c>
      <c r="O85" s="92">
        <f t="shared" si="2"/>
        <v>0.30972615675165249</v>
      </c>
      <c r="P85" s="92">
        <f t="shared" si="2"/>
        <v>0.40698772426817753</v>
      </c>
      <c r="Q85" s="92">
        <f t="shared" si="2"/>
        <v>4.4381491973559964E-2</v>
      </c>
      <c r="R85" s="92">
        <f t="shared" si="2"/>
        <v>0.12653446647780925</v>
      </c>
      <c r="S85" s="92">
        <f t="shared" si="2"/>
        <v>0.10103871576959396</v>
      </c>
      <c r="T85" s="92">
        <f t="shared" si="2"/>
        <v>9.7733711048158645E-2</v>
      </c>
      <c r="U85" s="92">
        <f t="shared" si="2"/>
        <v>4.5325779036827198E-2</v>
      </c>
      <c r="V85" s="92">
        <f t="shared" si="2"/>
        <v>5.5712936732766762E-2</v>
      </c>
      <c r="W85" s="1"/>
    </row>
    <row r="86" spans="1:23" s="1" customFormat="1" x14ac:dyDescent="0.25">
      <c r="L86" s="93" t="s">
        <v>70</v>
      </c>
    </row>
    <row r="87" spans="1:23" ht="6.6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1"/>
      <c r="L87" s="21"/>
      <c r="M87" s="21"/>
      <c r="N87" s="21"/>
      <c r="O87" s="21"/>
      <c r="P87" s="21"/>
      <c r="Q87" s="21"/>
      <c r="R87" s="21"/>
      <c r="S87" s="21"/>
      <c r="T87" s="21"/>
      <c r="U87" s="1"/>
    </row>
    <row r="88" spans="1:23" ht="19.5" x14ac:dyDescent="0.25">
      <c r="A88" s="167" t="s">
        <v>71</v>
      </c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</row>
    <row r="89" spans="1:23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1"/>
    </row>
    <row r="90" spans="1:23" x14ac:dyDescent="0.25">
      <c r="A90" s="179" t="s">
        <v>72</v>
      </c>
      <c r="B90" s="179"/>
      <c r="C90" s="179"/>
      <c r="D90" s="179"/>
      <c r="E90" s="179"/>
      <c r="F90" s="179"/>
      <c r="G90" s="179"/>
      <c r="H90" s="179"/>
      <c r="I90" s="21"/>
      <c r="J90" s="21"/>
      <c r="K90" s="21"/>
      <c r="L90" s="21"/>
      <c r="M90" s="21"/>
      <c r="N90" s="21"/>
      <c r="O90" s="21"/>
      <c r="P90" s="21"/>
      <c r="Q90" s="171" t="s">
        <v>73</v>
      </c>
      <c r="R90" s="171"/>
      <c r="S90" s="171"/>
      <c r="T90" s="171"/>
      <c r="U90" s="171"/>
      <c r="V90" s="171"/>
    </row>
    <row r="91" spans="1:23" ht="36" customHeight="1" x14ac:dyDescent="0.25">
      <c r="A91" s="180" t="s">
        <v>74</v>
      </c>
      <c r="B91" s="180"/>
      <c r="C91" s="180"/>
      <c r="D91" s="180"/>
      <c r="E91" s="180"/>
      <c r="F91" s="180"/>
      <c r="G91" s="180"/>
      <c r="H91" s="180"/>
      <c r="I91" s="21"/>
      <c r="J91" s="21"/>
      <c r="K91" s="21"/>
      <c r="L91" s="21"/>
      <c r="M91" s="21"/>
      <c r="N91" s="21"/>
      <c r="O91" s="21"/>
      <c r="P91" s="21"/>
      <c r="Q91" s="170" t="s">
        <v>75</v>
      </c>
      <c r="R91" s="170"/>
      <c r="S91" s="170"/>
      <c r="T91" s="170"/>
      <c r="U91" s="170"/>
      <c r="V91" s="94"/>
    </row>
    <row r="92" spans="1:23" ht="14.45" customHeight="1" x14ac:dyDescent="0.25">
      <c r="A92" s="181" t="s">
        <v>0</v>
      </c>
      <c r="B92" s="184" t="s">
        <v>32</v>
      </c>
      <c r="C92" s="184" t="s">
        <v>76</v>
      </c>
      <c r="D92" s="184"/>
      <c r="E92" s="184" t="s">
        <v>77</v>
      </c>
      <c r="F92" s="184"/>
      <c r="G92" s="184" t="s">
        <v>78</v>
      </c>
      <c r="H92" s="187"/>
      <c r="I92" s="21"/>
      <c r="J92" s="21"/>
      <c r="K92" s="21"/>
      <c r="L92" s="21"/>
      <c r="M92" s="21"/>
      <c r="N92" s="21"/>
      <c r="O92" s="21"/>
      <c r="P92" s="21"/>
      <c r="Q92" s="189" t="s">
        <v>1</v>
      </c>
      <c r="R92" s="192" t="s">
        <v>32</v>
      </c>
      <c r="S92" s="192" t="s">
        <v>79</v>
      </c>
      <c r="T92" s="192" t="s">
        <v>80</v>
      </c>
      <c r="U92" s="195" t="s">
        <v>81</v>
      </c>
    </row>
    <row r="93" spans="1:23" x14ac:dyDescent="0.25">
      <c r="A93" s="182"/>
      <c r="B93" s="185"/>
      <c r="C93" s="185"/>
      <c r="D93" s="185"/>
      <c r="E93" s="185"/>
      <c r="F93" s="185"/>
      <c r="G93" s="185"/>
      <c r="H93" s="188"/>
      <c r="I93" s="21"/>
      <c r="J93" s="21"/>
      <c r="K93" s="21" t="s">
        <v>82</v>
      </c>
      <c r="L93" s="95">
        <f>SUM(C107:D107)</f>
        <v>1222</v>
      </c>
      <c r="M93" s="21">
        <f>L93/$M$44</f>
        <v>0.57695939565627952</v>
      </c>
      <c r="N93" s="21"/>
      <c r="O93" s="21"/>
      <c r="P93" s="21"/>
      <c r="Q93" s="190"/>
      <c r="R93" s="193"/>
      <c r="S93" s="193"/>
      <c r="T93" s="193"/>
      <c r="U93" s="196"/>
    </row>
    <row r="94" spans="1:23" ht="16.5" x14ac:dyDescent="0.25">
      <c r="A94" s="183"/>
      <c r="B94" s="186"/>
      <c r="C94" s="96" t="s">
        <v>36</v>
      </c>
      <c r="D94" s="96" t="s">
        <v>3</v>
      </c>
      <c r="E94" s="96" t="s">
        <v>36</v>
      </c>
      <c r="F94" s="96" t="s">
        <v>3</v>
      </c>
      <c r="G94" s="96" t="s">
        <v>36</v>
      </c>
      <c r="H94" s="97" t="s">
        <v>3</v>
      </c>
      <c r="I94" s="21"/>
      <c r="J94" s="21"/>
      <c r="K94" s="21" t="s">
        <v>83</v>
      </c>
      <c r="L94" s="95">
        <f>SUM(E107:F107)</f>
        <v>613</v>
      </c>
      <c r="M94" s="21">
        <f>L94/$M$44</f>
        <v>0.28942398489140697</v>
      </c>
      <c r="N94" s="21"/>
      <c r="O94" s="21"/>
      <c r="P94" s="21"/>
      <c r="Q94" s="191"/>
      <c r="R94" s="194"/>
      <c r="S94" s="194"/>
      <c r="T94" s="194"/>
      <c r="U94" s="197"/>
    </row>
    <row r="95" spans="1:23" ht="16.5" x14ac:dyDescent="0.25">
      <c r="A95" s="28" t="s">
        <v>4</v>
      </c>
      <c r="B95" s="98">
        <v>143</v>
      </c>
      <c r="C95" s="99">
        <v>4</v>
      </c>
      <c r="D95" s="99">
        <v>82</v>
      </c>
      <c r="E95" s="99">
        <v>12</v>
      </c>
      <c r="F95" s="99">
        <v>30</v>
      </c>
      <c r="G95" s="99">
        <v>0</v>
      </c>
      <c r="H95" s="99">
        <v>15</v>
      </c>
      <c r="I95" s="21"/>
      <c r="J95" s="21"/>
      <c r="K95" s="21" t="s">
        <v>84</v>
      </c>
      <c r="L95" s="95">
        <f>SUM(G107:H107)</f>
        <v>283</v>
      </c>
      <c r="M95" s="21">
        <f>L95/$M$44</f>
        <v>0.13361661945231351</v>
      </c>
      <c r="N95" s="21"/>
      <c r="O95" s="21"/>
      <c r="P95" s="21"/>
      <c r="Q95" s="28" t="s">
        <v>4</v>
      </c>
      <c r="R95" s="100">
        <v>143</v>
      </c>
      <c r="S95" s="80">
        <v>51</v>
      </c>
      <c r="T95" s="80">
        <v>89</v>
      </c>
      <c r="U95" s="31">
        <v>3</v>
      </c>
    </row>
    <row r="96" spans="1:23" ht="16.5" x14ac:dyDescent="0.25">
      <c r="A96" s="32" t="s">
        <v>5</v>
      </c>
      <c r="B96" s="101">
        <v>126</v>
      </c>
      <c r="C96" s="99">
        <v>5</v>
      </c>
      <c r="D96" s="99">
        <v>83</v>
      </c>
      <c r="E96" s="99">
        <v>8</v>
      </c>
      <c r="F96" s="99">
        <v>22</v>
      </c>
      <c r="G96" s="99">
        <v>0</v>
      </c>
      <c r="H96" s="99">
        <v>8</v>
      </c>
      <c r="I96" s="21"/>
      <c r="J96" s="21"/>
      <c r="K96" s="21"/>
      <c r="L96" s="21"/>
      <c r="M96" s="21"/>
      <c r="N96" s="21"/>
      <c r="O96" s="21"/>
      <c r="P96" s="21"/>
      <c r="Q96" s="32" t="s">
        <v>5</v>
      </c>
      <c r="R96" s="102">
        <v>126</v>
      </c>
      <c r="S96" s="81">
        <v>62</v>
      </c>
      <c r="T96" s="81">
        <v>60</v>
      </c>
      <c r="U96" s="35">
        <v>4</v>
      </c>
    </row>
    <row r="97" spans="1:37" ht="16.5" x14ac:dyDescent="0.25">
      <c r="A97" s="32" t="s">
        <v>6</v>
      </c>
      <c r="B97" s="101">
        <v>227</v>
      </c>
      <c r="C97" s="99">
        <v>4</v>
      </c>
      <c r="D97" s="99">
        <v>115</v>
      </c>
      <c r="E97" s="99">
        <v>19</v>
      </c>
      <c r="F97" s="99">
        <v>58</v>
      </c>
      <c r="G97" s="99">
        <v>0</v>
      </c>
      <c r="H97" s="99">
        <v>31</v>
      </c>
      <c r="I97" s="21"/>
      <c r="J97" s="21"/>
      <c r="K97" s="21"/>
      <c r="L97" s="21"/>
      <c r="M97" s="21"/>
      <c r="N97" s="21"/>
      <c r="O97" s="21"/>
      <c r="P97" s="21"/>
      <c r="Q97" s="32" t="s">
        <v>6</v>
      </c>
      <c r="R97" s="102">
        <v>227</v>
      </c>
      <c r="S97" s="81">
        <v>100</v>
      </c>
      <c r="T97" s="81">
        <v>118</v>
      </c>
      <c r="U97" s="35">
        <v>9</v>
      </c>
    </row>
    <row r="98" spans="1:37" ht="16.5" x14ac:dyDescent="0.25">
      <c r="A98" s="32" t="s">
        <v>7</v>
      </c>
      <c r="B98" s="101">
        <v>161</v>
      </c>
      <c r="C98" s="99">
        <v>2</v>
      </c>
      <c r="D98" s="99">
        <v>94</v>
      </c>
      <c r="E98" s="99">
        <v>20</v>
      </c>
      <c r="F98" s="99">
        <v>20</v>
      </c>
      <c r="G98" s="99">
        <v>0</v>
      </c>
      <c r="H98" s="99">
        <v>25</v>
      </c>
      <c r="I98" s="21"/>
      <c r="J98" s="21"/>
      <c r="K98" s="21"/>
      <c r="L98" s="21"/>
      <c r="M98" s="21"/>
      <c r="N98" s="21"/>
      <c r="O98" s="21"/>
      <c r="P98" s="21"/>
      <c r="Q98" s="32" t="s">
        <v>7</v>
      </c>
      <c r="R98" s="102">
        <v>161</v>
      </c>
      <c r="S98" s="81">
        <v>78</v>
      </c>
      <c r="T98" s="81">
        <v>77</v>
      </c>
      <c r="U98" s="35">
        <v>6</v>
      </c>
    </row>
    <row r="99" spans="1:37" ht="16.5" x14ac:dyDescent="0.25">
      <c r="A99" s="32" t="s">
        <v>8</v>
      </c>
      <c r="B99" s="101">
        <v>148</v>
      </c>
      <c r="C99" s="99">
        <v>6</v>
      </c>
      <c r="D99" s="99">
        <v>89</v>
      </c>
      <c r="E99" s="99">
        <v>18</v>
      </c>
      <c r="F99" s="99">
        <v>24</v>
      </c>
      <c r="G99" s="99">
        <v>0</v>
      </c>
      <c r="H99" s="99">
        <v>11</v>
      </c>
      <c r="I99" s="21"/>
      <c r="J99" s="21"/>
      <c r="K99" s="21"/>
      <c r="L99" s="21"/>
      <c r="M99" s="21"/>
      <c r="N99" s="21"/>
      <c r="O99" s="21"/>
      <c r="P99" s="21"/>
      <c r="Q99" s="32" t="s">
        <v>8</v>
      </c>
      <c r="R99" s="102">
        <v>148</v>
      </c>
      <c r="S99" s="81">
        <v>74</v>
      </c>
      <c r="T99" s="81">
        <v>71</v>
      </c>
      <c r="U99" s="35">
        <v>3</v>
      </c>
    </row>
    <row r="100" spans="1:37" ht="16.5" x14ac:dyDescent="0.25">
      <c r="A100" s="32" t="s">
        <v>9</v>
      </c>
      <c r="B100" s="101">
        <v>160</v>
      </c>
      <c r="C100" s="99">
        <v>1</v>
      </c>
      <c r="D100" s="99">
        <v>88</v>
      </c>
      <c r="E100" s="99">
        <v>18</v>
      </c>
      <c r="F100" s="99">
        <v>33</v>
      </c>
      <c r="G100" s="99">
        <v>0</v>
      </c>
      <c r="H100" s="99">
        <v>20</v>
      </c>
      <c r="I100" s="21"/>
      <c r="J100" s="21"/>
      <c r="K100" s="21"/>
      <c r="L100" s="21"/>
      <c r="M100" s="21"/>
      <c r="N100" s="21"/>
      <c r="O100" s="21"/>
      <c r="P100" s="21"/>
      <c r="Q100" s="32" t="s">
        <v>9</v>
      </c>
      <c r="R100" s="102">
        <v>160</v>
      </c>
      <c r="S100" s="81">
        <v>84</v>
      </c>
      <c r="T100" s="81">
        <v>69</v>
      </c>
      <c r="U100" s="35">
        <v>7</v>
      </c>
    </row>
    <row r="101" spans="1:37" ht="16.5" x14ac:dyDescent="0.25">
      <c r="A101" s="32" t="s">
        <v>10</v>
      </c>
      <c r="B101" s="101">
        <v>168</v>
      </c>
      <c r="C101" s="99">
        <v>6</v>
      </c>
      <c r="D101" s="99">
        <v>108</v>
      </c>
      <c r="E101" s="99">
        <v>15</v>
      </c>
      <c r="F101" s="99">
        <v>28</v>
      </c>
      <c r="G101" s="99">
        <v>0</v>
      </c>
      <c r="H101" s="99">
        <v>11</v>
      </c>
      <c r="I101" s="21"/>
      <c r="J101" s="21"/>
      <c r="K101" s="21"/>
      <c r="L101" s="21"/>
      <c r="M101" s="21"/>
      <c r="N101" s="21"/>
      <c r="O101" s="21"/>
      <c r="P101" s="21"/>
      <c r="Q101" s="32" t="s">
        <v>10</v>
      </c>
      <c r="R101" s="102">
        <v>168</v>
      </c>
      <c r="S101" s="81">
        <v>91</v>
      </c>
      <c r="T101" s="81">
        <v>70</v>
      </c>
      <c r="U101" s="35">
        <v>7</v>
      </c>
    </row>
    <row r="102" spans="1:37" ht="16.5" x14ac:dyDescent="0.25">
      <c r="A102" s="32" t="s">
        <v>11</v>
      </c>
      <c r="B102" s="101">
        <v>187</v>
      </c>
      <c r="C102" s="99">
        <v>0</v>
      </c>
      <c r="D102" s="99">
        <v>106</v>
      </c>
      <c r="E102" s="99">
        <v>17</v>
      </c>
      <c r="F102" s="99">
        <v>38</v>
      </c>
      <c r="G102" s="99">
        <v>0</v>
      </c>
      <c r="H102" s="99">
        <v>26</v>
      </c>
      <c r="I102" s="21"/>
      <c r="J102" s="21"/>
      <c r="K102" s="21"/>
      <c r="L102" s="21"/>
      <c r="M102" s="21"/>
      <c r="N102" s="21"/>
      <c r="O102" s="21"/>
      <c r="P102" s="21"/>
      <c r="Q102" s="32" t="s">
        <v>11</v>
      </c>
      <c r="R102" s="102">
        <v>187</v>
      </c>
      <c r="S102" s="81">
        <v>89</v>
      </c>
      <c r="T102" s="81">
        <v>88</v>
      </c>
      <c r="U102" s="35">
        <v>10</v>
      </c>
    </row>
    <row r="103" spans="1:37" ht="16.5" x14ac:dyDescent="0.25">
      <c r="A103" s="32" t="s">
        <v>12</v>
      </c>
      <c r="B103" s="101">
        <v>186</v>
      </c>
      <c r="C103" s="99">
        <v>4</v>
      </c>
      <c r="D103" s="99">
        <v>107</v>
      </c>
      <c r="E103" s="99">
        <v>18</v>
      </c>
      <c r="F103" s="99">
        <v>33</v>
      </c>
      <c r="G103" s="99">
        <v>0</v>
      </c>
      <c r="H103" s="99">
        <v>24</v>
      </c>
      <c r="I103" s="21"/>
      <c r="J103" s="21"/>
      <c r="K103" s="21"/>
      <c r="L103" s="21"/>
      <c r="M103" s="21"/>
      <c r="N103" s="21"/>
      <c r="O103" s="21"/>
      <c r="P103" s="21"/>
      <c r="Q103" s="32" t="s">
        <v>12</v>
      </c>
      <c r="R103" s="102">
        <v>186</v>
      </c>
      <c r="S103" s="81">
        <v>89</v>
      </c>
      <c r="T103" s="81">
        <v>89</v>
      </c>
      <c r="U103" s="35">
        <v>8</v>
      </c>
    </row>
    <row r="104" spans="1:37" ht="16.5" x14ac:dyDescent="0.25">
      <c r="A104" s="32" t="s">
        <v>13</v>
      </c>
      <c r="B104" s="101">
        <v>241</v>
      </c>
      <c r="C104" s="99">
        <v>8</v>
      </c>
      <c r="D104" s="99">
        <v>117</v>
      </c>
      <c r="E104" s="99">
        <v>23</v>
      </c>
      <c r="F104" s="99">
        <v>52</v>
      </c>
      <c r="G104" s="99">
        <v>0</v>
      </c>
      <c r="H104" s="99">
        <v>41</v>
      </c>
      <c r="I104" s="21"/>
      <c r="J104" s="21"/>
      <c r="K104" s="21"/>
      <c r="L104" s="21"/>
      <c r="M104" s="21"/>
      <c r="N104" s="21"/>
      <c r="O104" s="21"/>
      <c r="P104" s="21"/>
      <c r="Q104" s="32" t="s">
        <v>13</v>
      </c>
      <c r="R104" s="102">
        <v>241</v>
      </c>
      <c r="S104" s="81">
        <v>107</v>
      </c>
      <c r="T104" s="81">
        <v>127</v>
      </c>
      <c r="U104" s="35">
        <v>7</v>
      </c>
    </row>
    <row r="105" spans="1:37" ht="16.5" x14ac:dyDescent="0.25">
      <c r="A105" s="32" t="s">
        <v>14</v>
      </c>
      <c r="B105" s="101">
        <v>175</v>
      </c>
      <c r="C105" s="99">
        <v>2</v>
      </c>
      <c r="D105" s="99">
        <v>91</v>
      </c>
      <c r="E105" s="99">
        <v>16</v>
      </c>
      <c r="F105" s="99">
        <v>38</v>
      </c>
      <c r="G105" s="99">
        <v>0</v>
      </c>
      <c r="H105" s="99">
        <v>28</v>
      </c>
      <c r="I105" s="21"/>
      <c r="J105" s="21"/>
      <c r="K105" s="21"/>
      <c r="L105" s="21"/>
      <c r="M105" s="21"/>
      <c r="N105" s="21"/>
      <c r="O105" s="21"/>
      <c r="P105" s="21"/>
      <c r="Q105" s="32" t="s">
        <v>14</v>
      </c>
      <c r="R105" s="102">
        <v>175</v>
      </c>
      <c r="S105" s="81">
        <v>83</v>
      </c>
      <c r="T105" s="81">
        <v>90</v>
      </c>
      <c r="U105" s="35">
        <v>2</v>
      </c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6.5" x14ac:dyDescent="0.25">
      <c r="A106" s="36" t="s">
        <v>15</v>
      </c>
      <c r="B106" s="103">
        <v>196</v>
      </c>
      <c r="C106" s="99">
        <v>3</v>
      </c>
      <c r="D106" s="99">
        <v>97</v>
      </c>
      <c r="E106" s="99">
        <v>14</v>
      </c>
      <c r="F106" s="99">
        <v>39</v>
      </c>
      <c r="G106" s="99">
        <v>0</v>
      </c>
      <c r="H106" s="99">
        <v>43</v>
      </c>
      <c r="I106" s="21"/>
      <c r="J106" s="21"/>
      <c r="K106" s="21"/>
      <c r="L106" s="21"/>
      <c r="M106" s="21"/>
      <c r="N106" s="21"/>
      <c r="O106" s="21"/>
      <c r="P106" s="21"/>
      <c r="Q106" s="36" t="s">
        <v>15</v>
      </c>
      <c r="R106" s="104">
        <v>196</v>
      </c>
      <c r="S106" s="82">
        <v>85</v>
      </c>
      <c r="T106" s="82">
        <v>105</v>
      </c>
      <c r="U106" s="39">
        <v>6</v>
      </c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6.5" x14ac:dyDescent="0.25">
      <c r="A107" s="105" t="s">
        <v>2</v>
      </c>
      <c r="B107" s="106">
        <f t="shared" ref="B107:H107" si="3">SUM(B95:B106)</f>
        <v>2118</v>
      </c>
      <c r="C107" s="106">
        <f t="shared" si="3"/>
        <v>45</v>
      </c>
      <c r="D107" s="106">
        <f t="shared" si="3"/>
        <v>1177</v>
      </c>
      <c r="E107" s="106">
        <f t="shared" si="3"/>
        <v>198</v>
      </c>
      <c r="F107" s="106">
        <f t="shared" si="3"/>
        <v>415</v>
      </c>
      <c r="G107" s="106">
        <f t="shared" si="3"/>
        <v>0</v>
      </c>
      <c r="H107" s="107">
        <f t="shared" si="3"/>
        <v>283</v>
      </c>
      <c r="I107" s="21"/>
      <c r="J107" s="21"/>
      <c r="K107" s="21"/>
      <c r="L107" s="21"/>
      <c r="M107" s="21"/>
      <c r="N107" s="21"/>
      <c r="O107" s="21"/>
      <c r="P107" s="21"/>
      <c r="Q107" s="108" t="s">
        <v>2</v>
      </c>
      <c r="R107" s="109">
        <f>SUM(S107:U107)</f>
        <v>2118</v>
      </c>
      <c r="S107" s="109">
        <f>SUM(S95:S106)</f>
        <v>993</v>
      </c>
      <c r="T107" s="109">
        <f>SUM(T95:T106)</f>
        <v>1053</v>
      </c>
      <c r="U107" s="110">
        <f>SUM(U95:U106)</f>
        <v>72</v>
      </c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6.5" x14ac:dyDescent="0.25">
      <c r="A108" s="111" t="s">
        <v>17</v>
      </c>
      <c r="B108" s="112">
        <f t="shared" ref="B108:H108" si="4">+B107/$B$107</f>
        <v>1</v>
      </c>
      <c r="C108" s="112">
        <f t="shared" si="4"/>
        <v>2.1246458923512748E-2</v>
      </c>
      <c r="D108" s="112">
        <f t="shared" si="4"/>
        <v>0.55571293673276678</v>
      </c>
      <c r="E108" s="112">
        <f t="shared" si="4"/>
        <v>9.3484419263456089E-2</v>
      </c>
      <c r="F108" s="112">
        <f t="shared" si="4"/>
        <v>0.1959395656279509</v>
      </c>
      <c r="G108" s="112">
        <f t="shared" si="4"/>
        <v>0</v>
      </c>
      <c r="H108" s="112">
        <f t="shared" si="4"/>
        <v>0.13361661945231351</v>
      </c>
      <c r="I108" s="21"/>
      <c r="J108" s="21"/>
      <c r="K108" s="21"/>
      <c r="L108" s="21"/>
      <c r="M108" s="21"/>
      <c r="N108" s="21"/>
      <c r="O108" s="21"/>
      <c r="P108" s="21"/>
      <c r="Q108" s="91" t="s">
        <v>17</v>
      </c>
      <c r="R108" s="92">
        <f>SUM(S108:U108)</f>
        <v>1</v>
      </c>
      <c r="S108" s="92">
        <f>+S107/R107</f>
        <v>0.46883852691218131</v>
      </c>
      <c r="T108" s="92">
        <f>+T107/R107</f>
        <v>0.49716713881019831</v>
      </c>
      <c r="U108" s="92">
        <f>+U107/R107</f>
        <v>3.39943342776204E-2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x14ac:dyDescent="0.25">
      <c r="A109" s="198" t="s">
        <v>85</v>
      </c>
      <c r="B109" s="198"/>
      <c r="C109" s="198"/>
      <c r="D109" s="198"/>
      <c r="E109" s="198"/>
      <c r="F109" s="198"/>
      <c r="G109" s="198"/>
      <c r="H109" s="198"/>
      <c r="I109" s="198"/>
      <c r="J109" s="198"/>
      <c r="K109" s="198"/>
      <c r="L109" s="198"/>
      <c r="M109" s="198"/>
      <c r="N109" s="198"/>
      <c r="O109" s="198"/>
      <c r="P109" s="198"/>
      <c r="Q109" s="198"/>
      <c r="R109" s="198"/>
      <c r="S109" s="21"/>
      <c r="T109" s="21"/>
      <c r="U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x14ac:dyDescent="0.25">
      <c r="A110" s="178" t="s">
        <v>86</v>
      </c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21"/>
      <c r="T110" s="21"/>
      <c r="U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x14ac:dyDescent="0.25">
      <c r="A111" s="199" t="s">
        <v>87</v>
      </c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21"/>
      <c r="T111" s="21"/>
      <c r="U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4.4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0.9" customHeight="1" x14ac:dyDescent="0.25">
      <c r="A114" s="200" t="s">
        <v>88</v>
      </c>
      <c r="B114" s="200"/>
      <c r="C114" s="200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0.9" customHeight="1" x14ac:dyDescent="0.25">
      <c r="A115" s="201"/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s="1" customFormat="1" ht="9.6" customHeight="1" x14ac:dyDescent="0.25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R116" s="113"/>
      <c r="S116" s="113"/>
      <c r="T116" s="113"/>
      <c r="U116" s="113"/>
      <c r="V116" s="113"/>
    </row>
    <row r="117" spans="1:37" s="1" customFormat="1" ht="18" customHeight="1" x14ac:dyDescent="0.25">
      <c r="A117" s="179" t="s">
        <v>89</v>
      </c>
      <c r="B117" s="179"/>
      <c r="C117" s="179"/>
      <c r="D117" s="179"/>
      <c r="E117" s="179"/>
      <c r="F117" s="179"/>
      <c r="G117" s="179"/>
      <c r="H117" s="179"/>
      <c r="I117" s="179"/>
      <c r="J117" s="179"/>
      <c r="K117" s="114"/>
    </row>
    <row r="118" spans="1:37" s="1" customFormat="1" ht="18" customHeight="1" x14ac:dyDescent="0.25">
      <c r="A118" s="202" t="s">
        <v>90</v>
      </c>
      <c r="B118" s="202"/>
      <c r="C118" s="202"/>
      <c r="D118" s="202"/>
      <c r="E118" s="202"/>
      <c r="F118" s="202"/>
      <c r="G118" s="202"/>
      <c r="H118" s="202"/>
      <c r="I118" s="202"/>
      <c r="J118" s="202"/>
      <c r="K118" s="114"/>
    </row>
    <row r="119" spans="1:37" s="1" customFormat="1" ht="5.45" customHeight="1" x14ac:dyDescent="0.25">
      <c r="A119" s="113"/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</row>
    <row r="120" spans="1:37" s="1" customFormat="1" ht="18" customHeight="1" x14ac:dyDescent="0.25">
      <c r="A120" s="172" t="s">
        <v>91</v>
      </c>
      <c r="B120" s="172"/>
      <c r="C120" s="172"/>
      <c r="D120" s="172"/>
      <c r="E120" s="172"/>
      <c r="F120" s="172" t="s">
        <v>92</v>
      </c>
      <c r="G120" s="172" t="s">
        <v>93</v>
      </c>
      <c r="H120" s="172" t="s">
        <v>94</v>
      </c>
      <c r="I120" s="172" t="s">
        <v>95</v>
      </c>
      <c r="J120" s="172" t="s">
        <v>96</v>
      </c>
      <c r="K120" s="172" t="s">
        <v>97</v>
      </c>
    </row>
    <row r="121" spans="1:37" s="1" customFormat="1" ht="18" customHeight="1" x14ac:dyDescent="0.25">
      <c r="A121" s="172"/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</row>
    <row r="122" spans="1:37" s="1" customFormat="1" ht="18" customHeight="1" x14ac:dyDescent="0.25">
      <c r="A122" s="172"/>
      <c r="B122" s="172"/>
      <c r="C122" s="172"/>
      <c r="D122" s="172"/>
      <c r="E122" s="172"/>
      <c r="F122" s="172"/>
      <c r="G122" s="172"/>
      <c r="H122" s="172"/>
      <c r="I122" s="172"/>
      <c r="J122" s="172"/>
      <c r="K122" s="172"/>
    </row>
    <row r="123" spans="1:37" s="1" customFormat="1" ht="18" customHeight="1" x14ac:dyDescent="0.25">
      <c r="A123" s="205" t="s">
        <v>98</v>
      </c>
      <c r="B123" s="206"/>
      <c r="C123" s="206"/>
      <c r="D123" s="206"/>
      <c r="E123" s="206"/>
      <c r="F123" s="98">
        <v>2118</v>
      </c>
      <c r="G123" s="99">
        <v>232</v>
      </c>
      <c r="H123" s="99">
        <v>657</v>
      </c>
      <c r="I123" s="99">
        <v>597</v>
      </c>
      <c r="J123" s="99">
        <v>402</v>
      </c>
      <c r="K123" s="115">
        <v>230</v>
      </c>
    </row>
    <row r="124" spans="1:37" s="1" customFormat="1" ht="18" customHeight="1" x14ac:dyDescent="0.25">
      <c r="A124" s="204" t="s">
        <v>99</v>
      </c>
      <c r="B124" s="207"/>
      <c r="C124" s="207"/>
      <c r="D124" s="207"/>
      <c r="E124" s="207"/>
      <c r="F124" s="101">
        <v>1284</v>
      </c>
      <c r="G124" s="116">
        <v>83</v>
      </c>
      <c r="H124" s="116">
        <v>683</v>
      </c>
      <c r="I124" s="116">
        <v>107</v>
      </c>
      <c r="J124" s="116">
        <v>232</v>
      </c>
      <c r="K124" s="117">
        <v>179</v>
      </c>
    </row>
    <row r="125" spans="1:37" s="1" customFormat="1" ht="18" customHeight="1" x14ac:dyDescent="0.25">
      <c r="A125" s="204" t="s">
        <v>100</v>
      </c>
      <c r="B125" s="207"/>
      <c r="C125" s="207"/>
      <c r="D125" s="207"/>
      <c r="E125" s="207"/>
      <c r="F125" s="101">
        <v>1363</v>
      </c>
      <c r="G125" s="116">
        <v>44</v>
      </c>
      <c r="H125" s="116">
        <v>946</v>
      </c>
      <c r="I125" s="116">
        <v>66</v>
      </c>
      <c r="J125" s="116">
        <v>109</v>
      </c>
      <c r="K125" s="117">
        <v>198</v>
      </c>
    </row>
    <row r="126" spans="1:37" s="1" customFormat="1" ht="18" customHeight="1" x14ac:dyDescent="0.25">
      <c r="A126" s="204" t="s">
        <v>101</v>
      </c>
      <c r="B126" s="207"/>
      <c r="C126" s="207"/>
      <c r="D126" s="207"/>
      <c r="E126" s="207"/>
      <c r="F126" s="101">
        <v>1349</v>
      </c>
      <c r="G126" s="116">
        <v>56</v>
      </c>
      <c r="H126" s="116">
        <v>174</v>
      </c>
      <c r="I126" s="116">
        <v>785</v>
      </c>
      <c r="J126" s="116">
        <v>144</v>
      </c>
      <c r="K126" s="117">
        <v>190</v>
      </c>
    </row>
    <row r="127" spans="1:37" s="1" customFormat="1" ht="18" customHeight="1" x14ac:dyDescent="0.25">
      <c r="A127" s="204" t="s">
        <v>102</v>
      </c>
      <c r="B127" s="207"/>
      <c r="C127" s="207"/>
      <c r="D127" s="207"/>
      <c r="E127" s="207"/>
      <c r="F127" s="101">
        <v>786</v>
      </c>
      <c r="G127" s="116">
        <v>100</v>
      </c>
      <c r="H127" s="116">
        <v>239</v>
      </c>
      <c r="I127" s="116">
        <v>151</v>
      </c>
      <c r="J127" s="116">
        <v>160</v>
      </c>
      <c r="K127" s="117">
        <v>136</v>
      </c>
    </row>
    <row r="128" spans="1:37" s="1" customFormat="1" ht="18" customHeight="1" x14ac:dyDescent="0.25">
      <c r="A128" s="204" t="s">
        <v>103</v>
      </c>
      <c r="B128" s="207"/>
      <c r="C128" s="207"/>
      <c r="D128" s="207"/>
      <c r="E128" s="207"/>
      <c r="F128" s="101">
        <v>1416</v>
      </c>
      <c r="G128" s="116">
        <v>212</v>
      </c>
      <c r="H128" s="116">
        <v>343</v>
      </c>
      <c r="I128" s="116">
        <v>444</v>
      </c>
      <c r="J128" s="116">
        <v>273</v>
      </c>
      <c r="K128" s="117">
        <v>144</v>
      </c>
    </row>
    <row r="129" spans="1:22" s="1" customFormat="1" ht="18" customHeight="1" x14ac:dyDescent="0.25">
      <c r="A129" s="203" t="s">
        <v>104</v>
      </c>
      <c r="B129" s="203"/>
      <c r="C129" s="203"/>
      <c r="D129" s="203"/>
      <c r="E129" s="204"/>
      <c r="F129" s="101">
        <v>690</v>
      </c>
      <c r="G129" s="116">
        <v>85</v>
      </c>
      <c r="H129" s="116">
        <v>250</v>
      </c>
      <c r="I129" s="116">
        <v>193</v>
      </c>
      <c r="J129" s="116">
        <v>91</v>
      </c>
      <c r="K129" s="117">
        <v>71</v>
      </c>
    </row>
    <row r="130" spans="1:22" s="1" customFormat="1" ht="18" customHeight="1" x14ac:dyDescent="0.25">
      <c r="A130" s="208" t="s">
        <v>105</v>
      </c>
      <c r="B130" s="208"/>
      <c r="C130" s="208"/>
      <c r="D130" s="208"/>
      <c r="E130" s="209"/>
      <c r="F130" s="101">
        <v>216</v>
      </c>
      <c r="G130" s="116">
        <v>0</v>
      </c>
      <c r="H130" s="116">
        <v>180</v>
      </c>
      <c r="I130" s="116">
        <v>0</v>
      </c>
      <c r="J130" s="116">
        <v>0</v>
      </c>
      <c r="K130" s="117">
        <v>36</v>
      </c>
    </row>
    <row r="131" spans="1:22" s="1" customFormat="1" ht="18" customHeight="1" x14ac:dyDescent="0.25">
      <c r="A131" s="203" t="s">
        <v>106</v>
      </c>
      <c r="B131" s="203"/>
      <c r="C131" s="203"/>
      <c r="D131" s="203"/>
      <c r="E131" s="204"/>
      <c r="F131" s="101">
        <v>607</v>
      </c>
      <c r="G131" s="116">
        <v>30</v>
      </c>
      <c r="H131" s="116">
        <v>92</v>
      </c>
      <c r="I131" s="116">
        <v>240</v>
      </c>
      <c r="J131" s="116">
        <v>126</v>
      </c>
      <c r="K131" s="117">
        <v>119</v>
      </c>
    </row>
    <row r="132" spans="1:22" s="1" customFormat="1" ht="28.15" customHeight="1" x14ac:dyDescent="0.25">
      <c r="A132" s="208" t="s">
        <v>107</v>
      </c>
      <c r="B132" s="208"/>
      <c r="C132" s="208"/>
      <c r="D132" s="208"/>
      <c r="E132" s="209"/>
      <c r="F132" s="101">
        <v>151</v>
      </c>
      <c r="G132" s="116">
        <v>8</v>
      </c>
      <c r="H132" s="116">
        <v>48</v>
      </c>
      <c r="I132" s="116">
        <v>19</v>
      </c>
      <c r="J132" s="116">
        <v>28</v>
      </c>
      <c r="K132" s="117">
        <v>48</v>
      </c>
    </row>
    <row r="133" spans="1:22" s="1" customFormat="1" ht="18" customHeight="1" x14ac:dyDescent="0.25">
      <c r="A133" s="203" t="s">
        <v>108</v>
      </c>
      <c r="B133" s="203"/>
      <c r="C133" s="203"/>
      <c r="D133" s="203"/>
      <c r="E133" s="204"/>
      <c r="F133" s="101">
        <v>19</v>
      </c>
      <c r="G133" s="116">
        <v>1</v>
      </c>
      <c r="H133" s="116">
        <v>13</v>
      </c>
      <c r="I133" s="116">
        <v>0</v>
      </c>
      <c r="J133" s="116">
        <v>4</v>
      </c>
      <c r="K133" s="117">
        <v>1</v>
      </c>
    </row>
    <row r="134" spans="1:22" s="1" customFormat="1" ht="28.15" customHeight="1" x14ac:dyDescent="0.25">
      <c r="A134" s="208" t="s">
        <v>109</v>
      </c>
      <c r="B134" s="208"/>
      <c r="C134" s="208"/>
      <c r="D134" s="208"/>
      <c r="E134" s="209"/>
      <c r="F134" s="101">
        <v>7</v>
      </c>
      <c r="G134" s="116">
        <v>2</v>
      </c>
      <c r="H134" s="116">
        <v>2</v>
      </c>
      <c r="I134" s="116">
        <v>0</v>
      </c>
      <c r="J134" s="116">
        <v>2</v>
      </c>
      <c r="K134" s="117">
        <v>1</v>
      </c>
    </row>
    <row r="135" spans="1:22" s="1" customFormat="1" ht="18" customHeight="1" x14ac:dyDescent="0.25">
      <c r="A135" s="203" t="s">
        <v>110</v>
      </c>
      <c r="B135" s="203"/>
      <c r="C135" s="203"/>
      <c r="D135" s="203"/>
      <c r="E135" s="204"/>
      <c r="F135" s="101">
        <v>2</v>
      </c>
      <c r="G135" s="116">
        <v>0</v>
      </c>
      <c r="H135" s="116">
        <v>1</v>
      </c>
      <c r="I135" s="116">
        <v>1</v>
      </c>
      <c r="J135" s="116">
        <v>0</v>
      </c>
      <c r="K135" s="117">
        <v>0</v>
      </c>
    </row>
    <row r="136" spans="1:22" s="1" customFormat="1" ht="18" customHeight="1" x14ac:dyDescent="0.25">
      <c r="A136" s="203" t="s">
        <v>111</v>
      </c>
      <c r="B136" s="203"/>
      <c r="C136" s="203"/>
      <c r="D136" s="203"/>
      <c r="E136" s="204"/>
      <c r="F136" s="101">
        <v>120</v>
      </c>
      <c r="G136" s="116">
        <v>19</v>
      </c>
      <c r="H136" s="116">
        <v>38</v>
      </c>
      <c r="I136" s="116">
        <v>10</v>
      </c>
      <c r="J136" s="116">
        <v>28</v>
      </c>
      <c r="K136" s="117">
        <v>25</v>
      </c>
    </row>
    <row r="137" spans="1:22" s="1" customFormat="1" ht="18" customHeight="1" x14ac:dyDescent="0.25">
      <c r="A137" s="203" t="s">
        <v>112</v>
      </c>
      <c r="B137" s="203"/>
      <c r="C137" s="203"/>
      <c r="D137" s="203"/>
      <c r="E137" s="204"/>
      <c r="F137" s="101">
        <v>986</v>
      </c>
      <c r="G137" s="116">
        <v>70</v>
      </c>
      <c r="H137" s="116">
        <v>500</v>
      </c>
      <c r="I137" s="116">
        <v>281</v>
      </c>
      <c r="J137" s="116">
        <v>103</v>
      </c>
      <c r="K137" s="117">
        <v>32</v>
      </c>
      <c r="R137" s="113"/>
    </row>
    <row r="138" spans="1:22" s="1" customFormat="1" ht="18" customHeight="1" x14ac:dyDescent="0.25">
      <c r="A138" s="203" t="s">
        <v>113</v>
      </c>
      <c r="B138" s="203"/>
      <c r="C138" s="203"/>
      <c r="D138" s="203"/>
      <c r="E138" s="204"/>
      <c r="F138" s="101">
        <v>84</v>
      </c>
      <c r="G138" s="116">
        <v>8</v>
      </c>
      <c r="H138" s="116">
        <v>38</v>
      </c>
      <c r="I138" s="116">
        <v>24</v>
      </c>
      <c r="J138" s="116">
        <v>13</v>
      </c>
      <c r="K138" s="117">
        <v>1</v>
      </c>
      <c r="R138" s="113"/>
    </row>
    <row r="139" spans="1:22" s="1" customFormat="1" ht="18" customHeight="1" x14ac:dyDescent="0.25">
      <c r="A139" s="208" t="s">
        <v>114</v>
      </c>
      <c r="B139" s="208"/>
      <c r="C139" s="208"/>
      <c r="D139" s="208"/>
      <c r="E139" s="209"/>
      <c r="F139" s="101">
        <v>73</v>
      </c>
      <c r="G139" s="116">
        <v>10</v>
      </c>
      <c r="H139" s="116">
        <v>17</v>
      </c>
      <c r="I139" s="116">
        <v>36</v>
      </c>
      <c r="J139" s="116">
        <v>9</v>
      </c>
      <c r="K139" s="117">
        <v>1</v>
      </c>
      <c r="R139" s="113"/>
      <c r="S139" s="114"/>
      <c r="T139" s="114"/>
      <c r="U139" s="114"/>
      <c r="V139" s="114"/>
    </row>
    <row r="140" spans="1:22" s="1" customFormat="1" ht="18" customHeight="1" x14ac:dyDescent="0.25">
      <c r="A140" s="203" t="s">
        <v>115</v>
      </c>
      <c r="B140" s="203"/>
      <c r="C140" s="203"/>
      <c r="D140" s="203"/>
      <c r="E140" s="204"/>
      <c r="F140" s="101">
        <v>437</v>
      </c>
      <c r="G140" s="116">
        <v>72</v>
      </c>
      <c r="H140" s="116">
        <v>102</v>
      </c>
      <c r="I140" s="116">
        <v>207</v>
      </c>
      <c r="J140" s="116">
        <v>56</v>
      </c>
      <c r="K140" s="117">
        <v>0</v>
      </c>
      <c r="R140" s="113"/>
      <c r="S140" s="114"/>
      <c r="T140" s="114"/>
      <c r="U140" s="114"/>
      <c r="V140" s="114"/>
    </row>
    <row r="141" spans="1:22" s="1" customFormat="1" ht="18" customHeight="1" x14ac:dyDescent="0.25">
      <c r="A141" s="210" t="s">
        <v>116</v>
      </c>
      <c r="B141" s="210"/>
      <c r="C141" s="210"/>
      <c r="D141" s="210"/>
      <c r="E141" s="211"/>
      <c r="F141" s="103">
        <v>1424</v>
      </c>
      <c r="G141" s="118">
        <v>180</v>
      </c>
      <c r="H141" s="118">
        <v>464</v>
      </c>
      <c r="I141" s="118">
        <v>692</v>
      </c>
      <c r="J141" s="118">
        <v>71</v>
      </c>
      <c r="K141" s="119">
        <v>17</v>
      </c>
      <c r="R141" s="113"/>
      <c r="S141" s="114"/>
      <c r="T141" s="114"/>
      <c r="U141" s="114"/>
      <c r="V141" s="114"/>
    </row>
    <row r="142" spans="1:22" s="1" customFormat="1" ht="18" customHeight="1" x14ac:dyDescent="0.25">
      <c r="A142" s="212" t="s">
        <v>2</v>
      </c>
      <c r="B142" s="212"/>
      <c r="C142" s="212"/>
      <c r="D142" s="212"/>
      <c r="E142" s="213"/>
      <c r="F142" s="120">
        <f t="shared" ref="F142:K142" si="5">SUM(F123:F141)</f>
        <v>13132</v>
      </c>
      <c r="G142" s="120">
        <f t="shared" si="5"/>
        <v>1212</v>
      </c>
      <c r="H142" s="120">
        <f t="shared" si="5"/>
        <v>4787</v>
      </c>
      <c r="I142" s="120">
        <f t="shared" si="5"/>
        <v>3853</v>
      </c>
      <c r="J142" s="120">
        <f t="shared" si="5"/>
        <v>1851</v>
      </c>
      <c r="K142" s="120">
        <f t="shared" si="5"/>
        <v>1429</v>
      </c>
      <c r="R142" s="113"/>
      <c r="S142" s="114"/>
      <c r="T142" s="114"/>
      <c r="U142" s="114"/>
      <c r="V142" s="114"/>
    </row>
    <row r="143" spans="1:22" s="1" customFormat="1" ht="18" customHeight="1" x14ac:dyDescent="0.25">
      <c r="A143" s="214" t="s">
        <v>17</v>
      </c>
      <c r="B143" s="214"/>
      <c r="C143" s="214"/>
      <c r="D143" s="214"/>
      <c r="E143" s="215"/>
      <c r="F143" s="121">
        <f>+F142/F142</f>
        <v>1</v>
      </c>
      <c r="G143" s="122">
        <f>+G142/$F$142</f>
        <v>9.229363387145903E-2</v>
      </c>
      <c r="H143" s="122">
        <f>+H142/$F$142</f>
        <v>0.3645293938470911</v>
      </c>
      <c r="I143" s="122">
        <f>+I142/$F$142</f>
        <v>0.29340542187024066</v>
      </c>
      <c r="J143" s="122">
        <f>+J142/$F$142</f>
        <v>0.1409533962838867</v>
      </c>
      <c r="K143" s="122">
        <f>+K142/$F$142</f>
        <v>0.10881815412732257</v>
      </c>
      <c r="R143" s="113"/>
      <c r="S143" s="114"/>
      <c r="T143" s="114"/>
      <c r="U143" s="114"/>
      <c r="V143" s="114"/>
    </row>
    <row r="144" spans="1:22" s="1" customFormat="1" ht="18" customHeight="1" x14ac:dyDescent="0.25">
      <c r="A144" s="113"/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R144" s="113"/>
      <c r="S144" s="114"/>
      <c r="T144" s="114"/>
      <c r="U144" s="114"/>
      <c r="V144" s="114"/>
    </row>
    <row r="145" spans="1:22" s="1" customFormat="1" ht="18" customHeight="1" x14ac:dyDescent="0.25">
      <c r="B145" s="179" t="s">
        <v>117</v>
      </c>
      <c r="C145" s="179"/>
      <c r="D145" s="179"/>
      <c r="E145" s="179"/>
      <c r="F145" s="179"/>
      <c r="G145" s="179"/>
      <c r="H145" s="113"/>
      <c r="I145" s="113"/>
      <c r="J145" s="113"/>
      <c r="K145" s="113"/>
      <c r="L145" s="113"/>
      <c r="M145" s="113"/>
      <c r="R145" s="113"/>
      <c r="S145" s="114"/>
      <c r="T145" s="114"/>
      <c r="U145" s="114"/>
      <c r="V145" s="114"/>
    </row>
    <row r="146" spans="1:22" s="1" customFormat="1" ht="18" customHeight="1" x14ac:dyDescent="0.25">
      <c r="A146" s="202" t="s">
        <v>118</v>
      </c>
      <c r="B146" s="202"/>
      <c r="C146" s="202"/>
      <c r="D146" s="202"/>
      <c r="E146" s="202"/>
      <c r="F146" s="202"/>
      <c r="G146" s="202"/>
      <c r="H146" s="113"/>
      <c r="I146" s="113"/>
      <c r="J146" s="113"/>
      <c r="K146" s="113"/>
      <c r="L146" s="113"/>
      <c r="M146" s="113"/>
      <c r="N146" s="113"/>
      <c r="O146" s="113"/>
      <c r="R146" s="113"/>
      <c r="S146" s="123"/>
      <c r="T146" s="123"/>
      <c r="U146" s="123"/>
      <c r="V146" s="123"/>
    </row>
    <row r="147" spans="1:22" s="1" customFormat="1" ht="6.6" customHeight="1" x14ac:dyDescent="0.25">
      <c r="C147" s="124" t="s">
        <v>93</v>
      </c>
      <c r="D147" s="124" t="s">
        <v>94</v>
      </c>
      <c r="E147" s="124" t="s">
        <v>95</v>
      </c>
      <c r="F147" s="124" t="s">
        <v>96</v>
      </c>
      <c r="G147" s="124" t="s">
        <v>97</v>
      </c>
      <c r="H147" s="113"/>
      <c r="I147" s="113"/>
      <c r="J147" s="113"/>
      <c r="K147" s="113"/>
      <c r="L147" s="113"/>
      <c r="M147" s="113"/>
      <c r="N147" s="113"/>
      <c r="O147" s="113"/>
      <c r="R147" s="113"/>
      <c r="S147" s="123"/>
      <c r="T147" s="123"/>
      <c r="U147" s="123"/>
      <c r="V147" s="123"/>
    </row>
    <row r="148" spans="1:22" s="1" customFormat="1" ht="4.1500000000000004" customHeight="1" x14ac:dyDescent="0.25">
      <c r="A148" s="219" t="s">
        <v>0</v>
      </c>
      <c r="B148" s="173" t="s">
        <v>92</v>
      </c>
      <c r="C148" s="173" t="s">
        <v>93</v>
      </c>
      <c r="D148" s="173" t="s">
        <v>94</v>
      </c>
      <c r="E148" s="173" t="s">
        <v>95</v>
      </c>
      <c r="F148" s="173" t="s">
        <v>96</v>
      </c>
      <c r="G148" s="216" t="s">
        <v>97</v>
      </c>
      <c r="H148" s="113"/>
      <c r="I148" s="113"/>
      <c r="J148" s="113"/>
      <c r="K148" s="113"/>
      <c r="L148" s="113"/>
      <c r="M148" s="113"/>
      <c r="N148" s="113"/>
      <c r="O148" s="113"/>
      <c r="R148" s="113"/>
      <c r="S148" s="123"/>
      <c r="T148" s="123"/>
      <c r="U148" s="123"/>
      <c r="V148" s="123"/>
    </row>
    <row r="149" spans="1:22" s="1" customFormat="1" ht="18" customHeight="1" x14ac:dyDescent="0.25">
      <c r="A149" s="219"/>
      <c r="B149" s="173"/>
      <c r="C149" s="173"/>
      <c r="D149" s="173"/>
      <c r="E149" s="173"/>
      <c r="F149" s="173"/>
      <c r="G149" s="216"/>
      <c r="H149" s="113"/>
      <c r="I149" s="113"/>
      <c r="J149" s="113"/>
      <c r="K149" s="113"/>
      <c r="L149" s="113"/>
      <c r="M149" s="113"/>
      <c r="N149" s="113"/>
      <c r="O149" s="113"/>
      <c r="R149" s="113"/>
      <c r="S149" s="123"/>
      <c r="T149" s="123"/>
      <c r="U149" s="123"/>
      <c r="V149" s="123"/>
    </row>
    <row r="150" spans="1:22" s="1" customFormat="1" ht="18" customHeight="1" x14ac:dyDescent="0.25">
      <c r="A150" s="219"/>
      <c r="B150" s="173"/>
      <c r="C150" s="173"/>
      <c r="D150" s="173"/>
      <c r="E150" s="173"/>
      <c r="F150" s="173"/>
      <c r="G150" s="216"/>
      <c r="H150" s="113"/>
      <c r="I150" s="113"/>
      <c r="J150" s="113"/>
      <c r="K150" s="113"/>
      <c r="L150" s="113"/>
      <c r="M150" s="113"/>
      <c r="N150" s="113"/>
      <c r="O150" s="113"/>
      <c r="R150" s="113"/>
      <c r="S150" s="123"/>
      <c r="T150" s="123"/>
      <c r="U150" s="123"/>
      <c r="V150" s="123"/>
    </row>
    <row r="151" spans="1:22" s="1" customFormat="1" ht="18" customHeight="1" x14ac:dyDescent="0.25">
      <c r="A151" s="125" t="s">
        <v>4</v>
      </c>
      <c r="B151" s="126">
        <v>755</v>
      </c>
      <c r="C151" s="127">
        <v>86</v>
      </c>
      <c r="D151" s="127">
        <v>340</v>
      </c>
      <c r="E151" s="127">
        <v>205</v>
      </c>
      <c r="F151" s="127">
        <v>124</v>
      </c>
      <c r="G151" s="128">
        <v>0</v>
      </c>
      <c r="H151" s="113"/>
      <c r="I151" s="113"/>
      <c r="J151" s="113"/>
      <c r="K151" s="113"/>
      <c r="L151" s="113"/>
      <c r="M151" s="113"/>
      <c r="N151" s="113"/>
      <c r="O151" s="113"/>
      <c r="R151" s="113"/>
      <c r="S151" s="123"/>
      <c r="T151" s="123"/>
      <c r="U151" s="123"/>
      <c r="V151" s="123"/>
    </row>
    <row r="152" spans="1:22" s="1" customFormat="1" ht="18" customHeight="1" x14ac:dyDescent="0.25">
      <c r="A152" s="129" t="s">
        <v>5</v>
      </c>
      <c r="B152" s="130">
        <v>678</v>
      </c>
      <c r="C152" s="131">
        <v>59</v>
      </c>
      <c r="D152" s="131">
        <v>359</v>
      </c>
      <c r="E152" s="131">
        <v>145</v>
      </c>
      <c r="F152" s="131">
        <v>115</v>
      </c>
      <c r="G152" s="132">
        <v>0</v>
      </c>
      <c r="H152" s="113"/>
      <c r="I152" s="113"/>
      <c r="J152" s="113"/>
      <c r="K152" s="113"/>
      <c r="L152" s="113"/>
      <c r="M152" s="113"/>
      <c r="N152" s="113"/>
      <c r="O152" s="113"/>
      <c r="R152" s="113"/>
      <c r="S152" s="123"/>
      <c r="T152" s="123"/>
      <c r="U152" s="123"/>
      <c r="V152" s="123"/>
    </row>
    <row r="153" spans="1:22" s="1" customFormat="1" ht="18" customHeight="1" x14ac:dyDescent="0.25">
      <c r="A153" s="129" t="s">
        <v>6</v>
      </c>
      <c r="B153" s="130">
        <v>1254</v>
      </c>
      <c r="C153" s="131">
        <v>122</v>
      </c>
      <c r="D153" s="131">
        <v>456</v>
      </c>
      <c r="E153" s="131">
        <v>283</v>
      </c>
      <c r="F153" s="131">
        <v>133</v>
      </c>
      <c r="G153" s="132">
        <v>260</v>
      </c>
      <c r="H153" s="113"/>
      <c r="I153" s="113"/>
      <c r="J153" s="113"/>
      <c r="K153" s="113"/>
      <c r="L153" s="113"/>
      <c r="M153" s="113"/>
      <c r="N153" s="113"/>
      <c r="O153" s="113"/>
      <c r="R153" s="113"/>
      <c r="S153" s="123"/>
      <c r="T153" s="123"/>
      <c r="U153" s="123"/>
      <c r="V153" s="123"/>
    </row>
    <row r="154" spans="1:22" s="1" customFormat="1" ht="18" customHeight="1" x14ac:dyDescent="0.25">
      <c r="A154" s="129" t="s">
        <v>7</v>
      </c>
      <c r="B154" s="130">
        <v>958</v>
      </c>
      <c r="C154" s="131">
        <v>84</v>
      </c>
      <c r="D154" s="131">
        <v>388</v>
      </c>
      <c r="E154" s="131">
        <v>258</v>
      </c>
      <c r="F154" s="131">
        <v>170</v>
      </c>
      <c r="G154" s="132">
        <v>58</v>
      </c>
      <c r="H154" s="113"/>
      <c r="I154" s="113"/>
      <c r="J154" s="113"/>
      <c r="K154" s="113"/>
      <c r="L154" s="113"/>
      <c r="M154" s="113"/>
      <c r="N154" s="113"/>
      <c r="O154" s="113"/>
      <c r="R154" s="113"/>
      <c r="S154" s="123"/>
      <c r="T154" s="123"/>
      <c r="U154" s="123"/>
      <c r="V154" s="123"/>
    </row>
    <row r="155" spans="1:22" s="1" customFormat="1" ht="18" customHeight="1" x14ac:dyDescent="0.25">
      <c r="A155" s="129" t="s">
        <v>8</v>
      </c>
      <c r="B155" s="130">
        <v>857</v>
      </c>
      <c r="C155" s="131">
        <v>56</v>
      </c>
      <c r="D155" s="131">
        <v>392</v>
      </c>
      <c r="E155" s="131">
        <v>270</v>
      </c>
      <c r="F155" s="131">
        <v>139</v>
      </c>
      <c r="G155" s="132">
        <v>0</v>
      </c>
      <c r="H155" s="113"/>
      <c r="I155" s="113"/>
      <c r="J155" s="113"/>
      <c r="K155" s="113"/>
      <c r="L155" s="113"/>
      <c r="M155" s="113"/>
      <c r="N155" s="113"/>
      <c r="O155" s="113"/>
      <c r="R155" s="113"/>
      <c r="S155" s="123"/>
      <c r="T155" s="123"/>
      <c r="U155" s="123"/>
      <c r="V155" s="123"/>
    </row>
    <row r="156" spans="1:22" s="1" customFormat="1" ht="18" customHeight="1" x14ac:dyDescent="0.25">
      <c r="A156" s="129" t="s">
        <v>9</v>
      </c>
      <c r="B156" s="130">
        <v>1041</v>
      </c>
      <c r="C156" s="131">
        <v>76</v>
      </c>
      <c r="D156" s="131">
        <v>374</v>
      </c>
      <c r="E156" s="131">
        <v>284</v>
      </c>
      <c r="F156" s="131">
        <v>165</v>
      </c>
      <c r="G156" s="132">
        <v>142</v>
      </c>
      <c r="R156" s="113"/>
      <c r="S156" s="123"/>
      <c r="T156" s="123"/>
      <c r="U156" s="123"/>
      <c r="V156" s="123"/>
    </row>
    <row r="157" spans="1:22" s="1" customFormat="1" ht="18" customHeight="1" x14ac:dyDescent="0.25">
      <c r="A157" s="129" t="s">
        <v>10</v>
      </c>
      <c r="B157" s="130">
        <v>1019</v>
      </c>
      <c r="C157" s="131">
        <v>135</v>
      </c>
      <c r="D157" s="131">
        <v>349</v>
      </c>
      <c r="E157" s="131">
        <v>207</v>
      </c>
      <c r="F157" s="131">
        <v>189</v>
      </c>
      <c r="G157" s="132">
        <v>139</v>
      </c>
      <c r="R157" s="113"/>
      <c r="S157" s="123"/>
      <c r="T157" s="123"/>
      <c r="U157" s="123"/>
      <c r="V157" s="123"/>
    </row>
    <row r="158" spans="1:22" s="1" customFormat="1" ht="18" customHeight="1" x14ac:dyDescent="0.25">
      <c r="A158" s="129" t="s">
        <v>11</v>
      </c>
      <c r="B158" s="130">
        <v>1241</v>
      </c>
      <c r="C158" s="131">
        <v>76</v>
      </c>
      <c r="D158" s="131">
        <v>450</v>
      </c>
      <c r="E158" s="131">
        <v>338</v>
      </c>
      <c r="F158" s="131">
        <v>170</v>
      </c>
      <c r="G158" s="132">
        <v>207</v>
      </c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23"/>
      <c r="T158" s="123"/>
      <c r="U158" s="123"/>
      <c r="V158" s="123"/>
    </row>
    <row r="159" spans="1:22" s="1" customFormat="1" ht="18" customHeight="1" x14ac:dyDescent="0.25">
      <c r="A159" s="129" t="s">
        <v>16</v>
      </c>
      <c r="B159" s="130">
        <v>1223</v>
      </c>
      <c r="C159" s="131">
        <v>134</v>
      </c>
      <c r="D159" s="131">
        <v>412</v>
      </c>
      <c r="E159" s="131">
        <v>419</v>
      </c>
      <c r="F159" s="131">
        <v>165</v>
      </c>
      <c r="G159" s="132">
        <v>93</v>
      </c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</row>
    <row r="160" spans="1:22" s="1" customFormat="1" ht="18" customHeight="1" x14ac:dyDescent="0.25">
      <c r="A160" s="129" t="s">
        <v>13</v>
      </c>
      <c r="B160" s="130">
        <v>1529</v>
      </c>
      <c r="C160" s="131">
        <v>155</v>
      </c>
      <c r="D160" s="131">
        <v>481</v>
      </c>
      <c r="E160" s="131">
        <v>459</v>
      </c>
      <c r="F160" s="131">
        <v>224</v>
      </c>
      <c r="G160" s="132">
        <v>210</v>
      </c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</row>
    <row r="161" spans="1:38" s="1" customFormat="1" ht="18" customHeight="1" x14ac:dyDescent="0.25">
      <c r="A161" s="129" t="s">
        <v>14</v>
      </c>
      <c r="B161" s="130">
        <v>1134</v>
      </c>
      <c r="C161" s="131">
        <v>117</v>
      </c>
      <c r="D161" s="131">
        <v>415</v>
      </c>
      <c r="E161" s="131">
        <v>367</v>
      </c>
      <c r="F161" s="131">
        <v>132</v>
      </c>
      <c r="G161" s="132">
        <v>103</v>
      </c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</row>
    <row r="162" spans="1:38" s="1" customFormat="1" ht="18" customHeight="1" x14ac:dyDescent="0.25">
      <c r="A162" s="133" t="s">
        <v>15</v>
      </c>
      <c r="B162" s="134">
        <v>1443</v>
      </c>
      <c r="C162" s="135">
        <v>112</v>
      </c>
      <c r="D162" s="135">
        <v>371</v>
      </c>
      <c r="E162" s="135">
        <v>618</v>
      </c>
      <c r="F162" s="135">
        <v>125</v>
      </c>
      <c r="G162" s="136">
        <v>217</v>
      </c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</row>
    <row r="163" spans="1:38" s="1" customFormat="1" ht="18" customHeight="1" x14ac:dyDescent="0.25">
      <c r="A163" s="105" t="s">
        <v>2</v>
      </c>
      <c r="B163" s="106">
        <f t="shared" ref="B163:G163" si="6">SUM(B151:B162)</f>
        <v>13132</v>
      </c>
      <c r="C163" s="106">
        <f t="shared" si="6"/>
        <v>1212</v>
      </c>
      <c r="D163" s="106">
        <f t="shared" si="6"/>
        <v>4787</v>
      </c>
      <c r="E163" s="106">
        <f t="shared" si="6"/>
        <v>3853</v>
      </c>
      <c r="F163" s="106">
        <f t="shared" si="6"/>
        <v>1851</v>
      </c>
      <c r="G163" s="107">
        <f t="shared" si="6"/>
        <v>1429</v>
      </c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</row>
    <row r="164" spans="1:38" s="1" customFormat="1" ht="18" customHeight="1" x14ac:dyDescent="0.25">
      <c r="A164" s="111" t="s">
        <v>17</v>
      </c>
      <c r="B164" s="112">
        <f>+B163/B163</f>
        <v>1</v>
      </c>
      <c r="C164" s="112">
        <f>+C163/$B$163</f>
        <v>9.229363387145903E-2</v>
      </c>
      <c r="D164" s="112">
        <f>+D163/$B$163</f>
        <v>0.3645293938470911</v>
      </c>
      <c r="E164" s="112">
        <f>+E163/$B$163</f>
        <v>0.29340542187024066</v>
      </c>
      <c r="F164" s="112">
        <f>+F163/$B$163</f>
        <v>0.1409533962838867</v>
      </c>
      <c r="G164" s="112">
        <f>+G163/$B$163</f>
        <v>0.10881815412732257</v>
      </c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</row>
    <row r="165" spans="1:38" s="1" customFormat="1" ht="10.15" customHeight="1" x14ac:dyDescent="0.25">
      <c r="A165" s="113"/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</row>
    <row r="166" spans="1:38" s="1" customFormat="1" ht="10.15" customHeight="1" x14ac:dyDescent="0.25">
      <c r="A166" s="137"/>
      <c r="B166" s="137"/>
      <c r="C166" s="137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</row>
    <row r="167" spans="1:38" x14ac:dyDescent="0.25">
      <c r="A167" s="137"/>
      <c r="B167" s="137"/>
      <c r="C167" s="137"/>
      <c r="D167" s="179" t="s">
        <v>119</v>
      </c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38"/>
      <c r="T167" s="137"/>
      <c r="U167" s="139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9.899999999999999" customHeight="1" x14ac:dyDescent="0.25">
      <c r="A168" s="137"/>
      <c r="B168" s="137"/>
      <c r="C168" s="137"/>
      <c r="D168" s="217" t="s">
        <v>120</v>
      </c>
      <c r="E168" s="217"/>
      <c r="F168" s="217"/>
      <c r="G168" s="217"/>
      <c r="H168" s="217"/>
      <c r="I168" s="217"/>
      <c r="J168" s="217"/>
      <c r="K168" s="217"/>
      <c r="L168" s="217"/>
      <c r="M168" s="217"/>
      <c r="N168" s="217"/>
      <c r="O168" s="217"/>
      <c r="P168" s="217"/>
      <c r="Q168" s="217"/>
      <c r="R168" s="217"/>
      <c r="S168" s="137"/>
      <c r="T168" s="137"/>
      <c r="U168" s="139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28.15" customHeight="1" x14ac:dyDescent="0.25">
      <c r="A169" s="137"/>
      <c r="B169" s="137"/>
      <c r="C169" s="137"/>
      <c r="D169" s="140" t="s">
        <v>0</v>
      </c>
      <c r="E169" s="141" t="s">
        <v>4</v>
      </c>
      <c r="F169" s="141" t="s">
        <v>5</v>
      </c>
      <c r="G169" s="141" t="s">
        <v>6</v>
      </c>
      <c r="H169" s="141" t="s">
        <v>7</v>
      </c>
      <c r="I169" s="141" t="s">
        <v>8</v>
      </c>
      <c r="J169" s="141" t="s">
        <v>9</v>
      </c>
      <c r="K169" s="141" t="s">
        <v>10</v>
      </c>
      <c r="L169" s="141" t="s">
        <v>11</v>
      </c>
      <c r="M169" s="141" t="s">
        <v>12</v>
      </c>
      <c r="N169" s="141" t="s">
        <v>13</v>
      </c>
      <c r="O169" s="141" t="s">
        <v>14</v>
      </c>
      <c r="P169" s="141" t="s">
        <v>15</v>
      </c>
      <c r="Q169" s="142" t="s">
        <v>2</v>
      </c>
      <c r="R169" s="143" t="s">
        <v>17</v>
      </c>
      <c r="S169" s="21"/>
      <c r="T169" s="21"/>
      <c r="U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28.15" customHeight="1" x14ac:dyDescent="0.25">
      <c r="A170" s="137"/>
      <c r="B170" s="137"/>
      <c r="C170" s="137"/>
      <c r="D170" s="144" t="s">
        <v>121</v>
      </c>
      <c r="E170" s="145">
        <v>123</v>
      </c>
      <c r="F170" s="145">
        <v>120</v>
      </c>
      <c r="G170" s="145">
        <v>209</v>
      </c>
      <c r="H170" s="145">
        <v>136</v>
      </c>
      <c r="I170" s="145">
        <v>138</v>
      </c>
      <c r="J170" s="145">
        <v>136</v>
      </c>
      <c r="K170" s="145">
        <v>135</v>
      </c>
      <c r="L170" s="145">
        <v>165</v>
      </c>
      <c r="M170" s="145">
        <v>177</v>
      </c>
      <c r="N170" s="145">
        <v>226</v>
      </c>
      <c r="O170" s="145">
        <v>165</v>
      </c>
      <c r="P170" s="145">
        <v>183</v>
      </c>
      <c r="Q170" s="146">
        <f>SUM(E170:P170)</f>
        <v>1913</v>
      </c>
      <c r="R170" s="147">
        <f>+Q170/$B$44</f>
        <v>0.90321057601510857</v>
      </c>
      <c r="S170" s="148"/>
      <c r="T170" s="148"/>
      <c r="U170" s="148"/>
      <c r="V170" s="148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28.15" customHeight="1" x14ac:dyDescent="0.25">
      <c r="A171" s="137"/>
      <c r="B171" s="137"/>
      <c r="C171" s="137"/>
      <c r="D171" s="144" t="s">
        <v>122</v>
      </c>
      <c r="E171" s="145">
        <v>113</v>
      </c>
      <c r="F171" s="145">
        <v>100</v>
      </c>
      <c r="G171" s="145">
        <v>195</v>
      </c>
      <c r="H171" s="145">
        <v>135</v>
      </c>
      <c r="I171" s="145">
        <v>131</v>
      </c>
      <c r="J171" s="145">
        <v>126</v>
      </c>
      <c r="K171" s="145">
        <v>113</v>
      </c>
      <c r="L171" s="145">
        <v>144</v>
      </c>
      <c r="M171" s="145">
        <v>161</v>
      </c>
      <c r="N171" s="145">
        <v>196</v>
      </c>
      <c r="O171" s="145">
        <v>137</v>
      </c>
      <c r="P171" s="145">
        <v>166</v>
      </c>
      <c r="Q171" s="146">
        <f>SUM(E171:P171)</f>
        <v>1717</v>
      </c>
      <c r="R171" s="147">
        <f>+Q171/$B$44</f>
        <v>0.81067044381491971</v>
      </c>
      <c r="S171" s="149"/>
      <c r="T171" s="149"/>
      <c r="U171" s="149"/>
      <c r="V171" s="149"/>
    </row>
    <row r="172" spans="1:38" x14ac:dyDescent="0.25">
      <c r="A172" s="139"/>
      <c r="B172" s="139"/>
      <c r="C172" s="139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  <c r="S172" s="150"/>
      <c r="T172" s="150"/>
      <c r="U172" s="150"/>
      <c r="V172" s="150"/>
    </row>
    <row r="173" spans="1:38" x14ac:dyDescent="0.25">
      <c r="A173" s="3" t="s">
        <v>123</v>
      </c>
      <c r="B173" s="139"/>
      <c r="C173" s="139"/>
      <c r="D173" s="139"/>
      <c r="E173" s="139"/>
      <c r="F173" s="139"/>
      <c r="G173" s="139"/>
      <c r="H173" s="139"/>
      <c r="I173" s="139"/>
      <c r="J173" s="139"/>
      <c r="K173" s="139"/>
      <c r="L173" s="139"/>
      <c r="M173" s="139"/>
      <c r="N173" s="139"/>
      <c r="O173" s="139"/>
      <c r="P173" s="139"/>
      <c r="Q173" s="139"/>
      <c r="R173" s="139"/>
      <c r="S173" s="150"/>
      <c r="T173" s="150"/>
      <c r="U173" s="150"/>
      <c r="V173" s="150"/>
    </row>
    <row r="174" spans="1:38" x14ac:dyDescent="0.25">
      <c r="A174" s="160" t="s">
        <v>124</v>
      </c>
      <c r="B174" s="139"/>
      <c r="C174" s="139"/>
      <c r="D174" s="139"/>
      <c r="E174" s="139"/>
      <c r="F174" s="139"/>
      <c r="G174" s="139"/>
      <c r="H174" s="139"/>
      <c r="I174" s="139"/>
      <c r="J174" s="139"/>
      <c r="K174" s="139"/>
      <c r="L174" s="139"/>
      <c r="M174" s="139"/>
      <c r="N174" s="139"/>
      <c r="O174" s="139"/>
      <c r="P174" s="139"/>
      <c r="Q174" s="139"/>
      <c r="R174" s="139"/>
      <c r="S174" s="150"/>
      <c r="T174" s="150"/>
      <c r="U174" s="150"/>
      <c r="V174" s="150"/>
    </row>
    <row r="175" spans="1:38" x14ac:dyDescent="0.25">
      <c r="A175" s="139"/>
      <c r="B175" s="139"/>
      <c r="C175" s="139"/>
      <c r="D175" s="139"/>
      <c r="E175" s="139"/>
      <c r="F175" s="139"/>
      <c r="G175" s="139"/>
      <c r="H175" s="139"/>
      <c r="I175" s="139"/>
      <c r="J175" s="139"/>
      <c r="K175" s="139"/>
      <c r="L175" s="139"/>
      <c r="M175" s="139"/>
      <c r="N175" s="139"/>
      <c r="O175" s="139"/>
      <c r="P175" s="139"/>
      <c r="Q175" s="139"/>
      <c r="R175" s="139"/>
      <c r="S175" s="150"/>
      <c r="T175" s="150"/>
      <c r="U175" s="150"/>
      <c r="V175" s="150"/>
    </row>
    <row r="176" spans="1:38" x14ac:dyDescent="0.25">
      <c r="A176" s="139"/>
      <c r="B176" s="139"/>
      <c r="C176" s="139"/>
      <c r="D176" s="139"/>
      <c r="E176" s="139"/>
      <c r="F176" s="139"/>
      <c r="G176" s="139"/>
      <c r="H176" s="139"/>
      <c r="I176" s="139"/>
      <c r="J176" s="139"/>
      <c r="K176" s="139"/>
      <c r="L176" s="139"/>
      <c r="M176" s="139"/>
      <c r="N176" s="139"/>
      <c r="O176" s="139"/>
      <c r="P176" s="139"/>
      <c r="Q176" s="139"/>
      <c r="R176" s="139"/>
      <c r="S176" s="150"/>
      <c r="T176" s="150"/>
      <c r="U176" s="150"/>
      <c r="V176" s="150"/>
    </row>
    <row r="177" spans="1:25" x14ac:dyDescent="0.25">
      <c r="A177" s="139"/>
      <c r="B177" s="139"/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50"/>
      <c r="T177" s="150"/>
      <c r="U177" s="150"/>
      <c r="V177" s="150"/>
    </row>
    <row r="178" spans="1:25" x14ac:dyDescent="0.25">
      <c r="A178" s="139"/>
      <c r="B178" s="139"/>
      <c r="C178" s="139"/>
      <c r="D178" s="139"/>
      <c r="E178" s="139"/>
      <c r="F178" s="139"/>
      <c r="G178" s="139"/>
      <c r="H178" s="139"/>
      <c r="I178" s="139"/>
      <c r="J178" s="139"/>
      <c r="K178" s="139"/>
      <c r="L178" s="139"/>
      <c r="M178" s="139"/>
      <c r="N178" s="139"/>
      <c r="O178" s="139"/>
      <c r="P178" s="139"/>
      <c r="Q178" s="139"/>
      <c r="R178" s="139"/>
      <c r="S178" s="151"/>
      <c r="T178" s="151"/>
      <c r="U178" s="151"/>
      <c r="V178" s="151"/>
    </row>
    <row r="179" spans="1:25" x14ac:dyDescent="0.25">
      <c r="A179" s="139"/>
      <c r="B179" s="139"/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/>
      <c r="O179" s="139"/>
      <c r="P179" s="139"/>
      <c r="Q179" s="139"/>
      <c r="R179" s="139"/>
      <c r="S179" s="152"/>
      <c r="T179" s="152"/>
      <c r="U179" s="152"/>
      <c r="V179" s="152"/>
    </row>
    <row r="180" spans="1:25" ht="19.5" x14ac:dyDescent="0.25">
      <c r="A180" s="113"/>
      <c r="B180" s="113"/>
      <c r="C180" s="113"/>
      <c r="D180" s="113"/>
      <c r="E180" s="113"/>
      <c r="F180" s="113"/>
      <c r="G180" s="113"/>
      <c r="H180" s="113"/>
      <c r="I180" s="113"/>
      <c r="J180" s="21"/>
      <c r="K180" s="21"/>
      <c r="L180" s="21"/>
      <c r="M180" s="113"/>
      <c r="N180" s="113"/>
      <c r="O180" s="113"/>
      <c r="P180" s="113"/>
      <c r="Q180" s="113"/>
      <c r="R180" s="113"/>
      <c r="S180" s="21"/>
      <c r="T180" s="21"/>
      <c r="U180" s="1"/>
    </row>
    <row r="181" spans="1:25" ht="19.5" x14ac:dyDescent="0.25">
      <c r="A181" s="113"/>
      <c r="B181" s="113"/>
      <c r="C181" s="113"/>
      <c r="D181" s="113"/>
      <c r="E181" s="113"/>
      <c r="F181" s="113"/>
      <c r="G181" s="113"/>
      <c r="H181" s="113"/>
      <c r="I181" s="113"/>
      <c r="J181" s="153"/>
      <c r="K181" s="153"/>
      <c r="L181" s="153"/>
      <c r="M181" s="113"/>
      <c r="N181" s="113"/>
      <c r="O181" s="113"/>
      <c r="P181" s="113"/>
      <c r="Q181" s="113"/>
      <c r="R181" s="113"/>
      <c r="S181" s="139"/>
      <c r="T181" s="139"/>
      <c r="U181" s="139"/>
      <c r="V181" s="139"/>
    </row>
    <row r="182" spans="1:25" ht="15" customHeight="1" x14ac:dyDescent="0.25">
      <c r="A182" s="113"/>
      <c r="B182" s="113"/>
      <c r="C182" s="113"/>
      <c r="D182" s="113"/>
      <c r="E182" s="113"/>
      <c r="F182" s="113"/>
      <c r="G182" s="113"/>
      <c r="H182" s="113"/>
      <c r="I182" s="113"/>
      <c r="J182" s="154"/>
      <c r="K182" s="154"/>
      <c r="L182" s="155"/>
      <c r="M182" s="113"/>
      <c r="N182" s="113"/>
      <c r="O182" s="113"/>
      <c r="P182" s="113"/>
      <c r="Q182" s="113"/>
      <c r="R182" s="113"/>
      <c r="S182" s="21"/>
      <c r="T182" s="21"/>
      <c r="U182" s="1"/>
    </row>
    <row r="183" spans="1:25" ht="15.75" customHeight="1" x14ac:dyDescent="0.25">
      <c r="A183" s="113"/>
      <c r="B183" s="113"/>
      <c r="C183" s="113"/>
      <c r="D183" s="113"/>
      <c r="E183" s="113"/>
      <c r="F183" s="113"/>
      <c r="G183" s="113"/>
      <c r="H183" s="113"/>
      <c r="I183" s="113"/>
      <c r="J183" s="1"/>
      <c r="K183" s="1"/>
      <c r="L183" s="155"/>
      <c r="M183" s="113"/>
      <c r="N183" s="113"/>
      <c r="O183" s="113"/>
      <c r="P183" s="113"/>
      <c r="Q183" s="113"/>
      <c r="R183" s="113"/>
      <c r="S183" s="21"/>
      <c r="T183" s="21"/>
      <c r="U183" s="1"/>
    </row>
    <row r="184" spans="1:25" ht="15" customHeight="1" x14ac:dyDescent="0.25">
      <c r="A184" s="113"/>
      <c r="B184" s="113"/>
      <c r="C184" s="113"/>
      <c r="D184" s="113"/>
      <c r="E184" s="113"/>
      <c r="F184" s="113"/>
      <c r="G184" s="113"/>
      <c r="H184" s="113"/>
      <c r="I184" s="113"/>
      <c r="J184" s="1"/>
      <c r="K184" s="1"/>
      <c r="L184" s="156"/>
      <c r="M184" s="113"/>
      <c r="N184" s="113"/>
      <c r="O184" s="113"/>
      <c r="P184" s="113"/>
      <c r="Q184" s="113"/>
      <c r="R184" s="113"/>
      <c r="S184" s="21"/>
      <c r="T184" s="21"/>
      <c r="U184" s="1"/>
    </row>
    <row r="185" spans="1:25" ht="15" customHeight="1" x14ac:dyDescent="0.25">
      <c r="A185" s="21"/>
      <c r="B185" s="21"/>
      <c r="C185" s="21"/>
      <c r="D185" s="21"/>
      <c r="E185" s="21"/>
      <c r="F185" s="21"/>
      <c r="G185" s="21"/>
      <c r="H185" s="155"/>
      <c r="I185" s="1"/>
      <c r="J185" s="1"/>
      <c r="K185" s="1"/>
      <c r="L185" s="157"/>
      <c r="M185" s="113"/>
      <c r="N185" s="113"/>
      <c r="O185" s="113"/>
      <c r="P185" s="113"/>
      <c r="Q185" s="113"/>
      <c r="R185" s="113"/>
      <c r="S185" s="1"/>
      <c r="T185" s="1"/>
      <c r="U185" s="1"/>
    </row>
    <row r="186" spans="1:25" s="1" customFormat="1" ht="15" customHeight="1" x14ac:dyDescent="0.25">
      <c r="A186" s="21"/>
      <c r="B186" s="21"/>
      <c r="C186" s="21"/>
      <c r="D186" s="21"/>
      <c r="E186" s="21"/>
      <c r="F186" s="21"/>
      <c r="G186" s="21"/>
      <c r="H186" s="218"/>
      <c r="L186" s="21"/>
      <c r="M186" s="113"/>
      <c r="N186" s="113"/>
      <c r="O186" s="113"/>
      <c r="P186" s="113"/>
      <c r="Q186" s="113"/>
      <c r="R186" s="113"/>
      <c r="W186"/>
      <c r="X186"/>
      <c r="Y186"/>
    </row>
    <row r="187" spans="1:25" s="1" customFormat="1" ht="19.5" x14ac:dyDescent="0.25">
      <c r="A187" s="21"/>
      <c r="B187" s="21"/>
      <c r="C187" s="21"/>
      <c r="D187" s="21"/>
      <c r="E187" s="21"/>
      <c r="F187" s="21"/>
      <c r="G187" s="21"/>
      <c r="H187" s="218"/>
      <c r="L187" s="21"/>
      <c r="M187" s="113"/>
      <c r="N187" s="113"/>
      <c r="O187" s="113"/>
      <c r="P187" s="113"/>
      <c r="Q187" s="113"/>
      <c r="R187" s="113"/>
      <c r="W187"/>
      <c r="X187"/>
      <c r="Y187"/>
    </row>
    <row r="188" spans="1:25" s="1" customFormat="1" ht="19.5" x14ac:dyDescent="0.25">
      <c r="A188" s="21"/>
      <c r="B188" s="21"/>
      <c r="C188" s="21"/>
      <c r="D188" s="21"/>
      <c r="E188" s="21"/>
      <c r="F188" s="21"/>
      <c r="G188" s="21"/>
      <c r="H188" s="158"/>
      <c r="L188" s="21"/>
      <c r="M188" s="113"/>
      <c r="N188" s="113"/>
      <c r="O188" s="113"/>
      <c r="P188" s="113"/>
      <c r="Q188" s="113"/>
      <c r="R188" s="113"/>
      <c r="W188"/>
      <c r="X188"/>
      <c r="Y188"/>
    </row>
    <row r="189" spans="1:25" s="1" customFormat="1" ht="19.5" x14ac:dyDescent="0.25">
      <c r="A189" s="21"/>
      <c r="B189" s="21"/>
      <c r="C189" s="21"/>
      <c r="D189" s="21"/>
      <c r="E189" s="21"/>
      <c r="F189" s="21"/>
      <c r="G189" s="21"/>
      <c r="H189" s="158"/>
      <c r="L189" s="21"/>
      <c r="M189" s="113"/>
      <c r="N189" s="113"/>
      <c r="O189" s="113"/>
      <c r="P189" s="113"/>
      <c r="Q189" s="113"/>
      <c r="R189" s="113"/>
      <c r="W189"/>
      <c r="X189"/>
      <c r="Y189"/>
    </row>
    <row r="190" spans="1:25" s="1" customFormat="1" ht="19.5" x14ac:dyDescent="0.25">
      <c r="A190" s="21"/>
      <c r="B190" s="21"/>
      <c r="C190" s="21"/>
      <c r="D190" s="21"/>
      <c r="E190" s="21"/>
      <c r="F190" s="21"/>
      <c r="G190" s="21"/>
      <c r="H190" s="158"/>
      <c r="L190" s="21"/>
      <c r="M190" s="113"/>
      <c r="N190" s="113"/>
      <c r="O190" s="113"/>
      <c r="P190" s="113"/>
      <c r="Q190" s="113"/>
      <c r="R190" s="113"/>
      <c r="W190"/>
      <c r="X190"/>
      <c r="Y190"/>
    </row>
    <row r="191" spans="1:25" s="1" customFormat="1" ht="19.5" x14ac:dyDescent="0.25">
      <c r="A191" s="21"/>
      <c r="B191" s="21"/>
      <c r="C191" s="21"/>
      <c r="D191" s="21"/>
      <c r="E191" s="21"/>
      <c r="F191" s="21"/>
      <c r="G191" s="21"/>
      <c r="H191" s="158"/>
      <c r="L191" s="21"/>
      <c r="M191" s="113"/>
      <c r="N191" s="113"/>
      <c r="O191" s="113"/>
      <c r="P191" s="113"/>
      <c r="Q191" s="113"/>
      <c r="R191" s="113"/>
      <c r="W191"/>
      <c r="X191"/>
      <c r="Y191"/>
    </row>
    <row r="192" spans="1:25" s="1" customFormat="1" ht="19.5" x14ac:dyDescent="0.25">
      <c r="A192" s="21"/>
      <c r="B192" s="21"/>
      <c r="C192" s="21"/>
      <c r="D192" s="21"/>
      <c r="E192" s="21"/>
      <c r="F192" s="21"/>
      <c r="G192" s="21"/>
      <c r="H192" s="158"/>
      <c r="L192" s="21"/>
      <c r="M192" s="113"/>
      <c r="N192" s="113"/>
      <c r="O192" s="113"/>
      <c r="P192" s="113"/>
      <c r="Q192" s="113"/>
      <c r="R192" s="113"/>
      <c r="W192"/>
      <c r="X192"/>
      <c r="Y192"/>
    </row>
    <row r="193" spans="1:25" s="1" customFormat="1" ht="19.5" x14ac:dyDescent="0.25">
      <c r="A193" s="21"/>
      <c r="B193" s="21"/>
      <c r="C193" s="21"/>
      <c r="D193" s="21"/>
      <c r="E193" s="21"/>
      <c r="F193" s="21"/>
      <c r="G193" s="21"/>
      <c r="H193" s="158"/>
      <c r="L193" s="21"/>
      <c r="M193" s="113"/>
      <c r="N193" s="113"/>
      <c r="O193" s="113"/>
      <c r="P193" s="113"/>
      <c r="Q193" s="113"/>
      <c r="R193" s="113"/>
      <c r="W193"/>
      <c r="X193"/>
      <c r="Y193"/>
    </row>
    <row r="194" spans="1:25" s="1" customFormat="1" ht="19.5" x14ac:dyDescent="0.25">
      <c r="A194" s="21"/>
      <c r="B194" s="21"/>
      <c r="C194" s="21"/>
      <c r="D194" s="21"/>
      <c r="E194" s="21"/>
      <c r="F194" s="21"/>
      <c r="G194" s="21"/>
      <c r="H194" s="158"/>
      <c r="L194" s="21"/>
      <c r="M194" s="113"/>
      <c r="N194" s="113"/>
      <c r="O194" s="113"/>
      <c r="P194" s="113"/>
      <c r="Q194" s="113"/>
      <c r="R194" s="113"/>
      <c r="W194"/>
      <c r="X194"/>
      <c r="Y194"/>
    </row>
    <row r="195" spans="1:25" s="1" customFormat="1" ht="19.5" x14ac:dyDescent="0.25">
      <c r="A195" s="21"/>
      <c r="B195" s="21"/>
      <c r="C195" s="21"/>
      <c r="D195" s="21"/>
      <c r="E195" s="21"/>
      <c r="F195" s="21"/>
      <c r="G195" s="21"/>
      <c r="H195" s="158"/>
      <c r="L195" s="21"/>
      <c r="M195" s="113"/>
      <c r="N195" s="113"/>
      <c r="O195" s="113"/>
      <c r="P195" s="113"/>
      <c r="Q195" s="113"/>
      <c r="R195" s="113"/>
      <c r="W195"/>
      <c r="X195"/>
      <c r="Y195"/>
    </row>
    <row r="196" spans="1:25" s="1" customFormat="1" ht="19.5" x14ac:dyDescent="0.25">
      <c r="A196" s="21"/>
      <c r="B196" s="21"/>
      <c r="C196" s="21"/>
      <c r="D196" s="21"/>
      <c r="E196" s="21"/>
      <c r="F196" s="21"/>
      <c r="G196" s="21"/>
      <c r="H196" s="158"/>
      <c r="L196" s="21"/>
      <c r="M196" s="113"/>
      <c r="N196" s="113"/>
      <c r="O196" s="113"/>
      <c r="P196" s="113"/>
      <c r="Q196" s="113"/>
      <c r="R196" s="113"/>
      <c r="W196"/>
      <c r="X196"/>
      <c r="Y196"/>
    </row>
    <row r="197" spans="1:25" s="1" customFormat="1" ht="19.5" x14ac:dyDescent="0.25">
      <c r="A197" s="21"/>
      <c r="B197" s="21"/>
      <c r="C197" s="21"/>
      <c r="D197" s="21"/>
      <c r="E197" s="21"/>
      <c r="F197" s="21"/>
      <c r="G197" s="21"/>
      <c r="H197" s="158"/>
      <c r="L197" s="21"/>
      <c r="M197" s="113"/>
      <c r="N197" s="113"/>
      <c r="O197" s="113"/>
      <c r="P197" s="113"/>
      <c r="Q197" s="113"/>
      <c r="R197" s="113"/>
      <c r="W197"/>
      <c r="X197"/>
      <c r="Y197"/>
    </row>
    <row r="198" spans="1:25" s="1" customFormat="1" ht="19.5" x14ac:dyDescent="0.25">
      <c r="A198" s="21"/>
      <c r="B198" s="21"/>
      <c r="C198" s="21"/>
      <c r="D198" s="21"/>
      <c r="E198" s="21"/>
      <c r="F198" s="21"/>
      <c r="G198" s="21"/>
      <c r="H198" s="158"/>
      <c r="L198" s="21"/>
      <c r="M198" s="113"/>
      <c r="N198" s="113"/>
      <c r="O198" s="113"/>
      <c r="P198" s="113"/>
      <c r="Q198" s="113"/>
      <c r="R198" s="113"/>
      <c r="W198"/>
      <c r="X198"/>
      <c r="Y198"/>
    </row>
    <row r="199" spans="1:25" s="1" customFormat="1" ht="19.5" x14ac:dyDescent="0.25">
      <c r="A199" s="21"/>
      <c r="B199" s="21"/>
      <c r="C199" s="21"/>
      <c r="D199" s="21"/>
      <c r="E199" s="21"/>
      <c r="F199" s="21"/>
      <c r="G199" s="21"/>
      <c r="H199" s="158"/>
      <c r="L199" s="21"/>
      <c r="M199" s="113"/>
      <c r="N199" s="113"/>
      <c r="O199" s="113"/>
      <c r="P199" s="113"/>
      <c r="Q199" s="113"/>
      <c r="R199" s="113"/>
      <c r="W199"/>
      <c r="X199"/>
      <c r="Y199"/>
    </row>
    <row r="200" spans="1:25" s="1" customFormat="1" ht="19.5" x14ac:dyDescent="0.25">
      <c r="A200" s="21"/>
      <c r="B200" s="21"/>
      <c r="C200" s="21"/>
      <c r="D200" s="21"/>
      <c r="E200" s="21"/>
      <c r="F200" s="21"/>
      <c r="G200" s="21"/>
      <c r="H200" s="159"/>
      <c r="L200" s="21"/>
      <c r="M200" s="113"/>
      <c r="N200" s="113"/>
      <c r="O200" s="113"/>
      <c r="P200" s="113"/>
      <c r="Q200" s="113"/>
      <c r="R200" s="113"/>
      <c r="W200"/>
      <c r="X200"/>
      <c r="Y200"/>
    </row>
    <row r="201" spans="1:25" s="1" customFormat="1" ht="19.5" x14ac:dyDescent="0.25">
      <c r="A201" s="21"/>
      <c r="B201" s="21"/>
      <c r="C201" s="21"/>
      <c r="D201" s="21"/>
      <c r="E201" s="21"/>
      <c r="F201" s="21"/>
      <c r="G201" s="21"/>
      <c r="H201" s="4"/>
      <c r="L201" s="21"/>
      <c r="M201" s="113"/>
      <c r="N201" s="113"/>
      <c r="O201" s="113"/>
      <c r="P201" s="113"/>
      <c r="Q201" s="113"/>
      <c r="R201" s="113"/>
      <c r="W201"/>
      <c r="X201"/>
      <c r="Y201"/>
    </row>
    <row r="202" spans="1:25" s="1" customFormat="1" x14ac:dyDescent="0.25">
      <c r="A202" s="21"/>
      <c r="B202" s="21"/>
      <c r="C202" s="21"/>
      <c r="D202" s="21"/>
      <c r="E202" s="21"/>
      <c r="F202" s="21"/>
      <c r="G202" s="21"/>
      <c r="W202"/>
      <c r="X202"/>
      <c r="Y202"/>
    </row>
    <row r="203" spans="1:25" s="1" customFormat="1" x14ac:dyDescent="0.25">
      <c r="A203" s="21"/>
      <c r="B203" s="21"/>
      <c r="C203" s="21"/>
      <c r="D203" s="21"/>
      <c r="E203" s="21"/>
      <c r="F203" s="21"/>
      <c r="G203" s="21"/>
      <c r="U203"/>
      <c r="W203"/>
      <c r="X203"/>
      <c r="Y203"/>
    </row>
    <row r="204" spans="1:25" s="1" customFormat="1" x14ac:dyDescent="0.25">
      <c r="A204" s="21"/>
      <c r="B204" s="21"/>
      <c r="C204" s="21"/>
      <c r="D204" s="21"/>
      <c r="E204" s="21"/>
      <c r="F204" s="21"/>
      <c r="G204" s="21"/>
      <c r="U204"/>
      <c r="W204"/>
      <c r="X204"/>
      <c r="Y204"/>
    </row>
    <row r="205" spans="1:25" s="1" customFormat="1" x14ac:dyDescent="0.25">
      <c r="A205" s="21"/>
      <c r="B205" s="21"/>
      <c r="C205" s="21"/>
      <c r="D205" s="21"/>
      <c r="E205" s="21"/>
      <c r="F205" s="21"/>
      <c r="G205" s="21"/>
      <c r="U205"/>
      <c r="W205"/>
      <c r="X205"/>
      <c r="Y205"/>
    </row>
    <row r="206" spans="1:25" s="1" customFormat="1" x14ac:dyDescent="0.25">
      <c r="A206" s="21"/>
      <c r="B206" s="21"/>
      <c r="C206" s="21"/>
      <c r="D206" s="21"/>
      <c r="E206" s="21"/>
      <c r="F206" s="21"/>
      <c r="G206" s="21"/>
      <c r="U206"/>
      <c r="W206"/>
      <c r="X206"/>
      <c r="Y206"/>
    </row>
    <row r="207" spans="1:25" s="1" customFormat="1" x14ac:dyDescent="0.25">
      <c r="A207" s="21"/>
      <c r="B207" s="21"/>
      <c r="C207" s="21"/>
      <c r="D207" s="21"/>
      <c r="E207" s="21"/>
      <c r="F207" s="21"/>
      <c r="G207" s="21"/>
      <c r="U207"/>
      <c r="W207"/>
      <c r="X207"/>
      <c r="Y207"/>
    </row>
    <row r="208" spans="1:25" s="1" customFormat="1" x14ac:dyDescent="0.25">
      <c r="A208" s="21"/>
      <c r="B208" s="21"/>
      <c r="C208" s="21"/>
      <c r="D208" s="21"/>
      <c r="E208" s="21"/>
      <c r="F208" s="21"/>
      <c r="G208" s="21"/>
      <c r="U208"/>
      <c r="W208"/>
      <c r="X208"/>
      <c r="Y208"/>
    </row>
    <row r="209" spans="1:25" s="1" customFormat="1" x14ac:dyDescent="0.25">
      <c r="A209" s="21"/>
      <c r="B209" s="21"/>
      <c r="C209" s="21"/>
      <c r="D209" s="21"/>
      <c r="E209" s="21"/>
      <c r="F209" s="21"/>
      <c r="G209" s="21"/>
      <c r="U209"/>
      <c r="W209"/>
      <c r="X209"/>
      <c r="Y209"/>
    </row>
    <row r="210" spans="1:25" s="1" customFormat="1" x14ac:dyDescent="0.25">
      <c r="A210" s="21"/>
      <c r="B210" s="21"/>
      <c r="C210" s="21"/>
      <c r="D210" s="21"/>
      <c r="E210" s="21"/>
      <c r="F210" s="21"/>
      <c r="G210" s="21"/>
      <c r="U210"/>
      <c r="W210"/>
      <c r="X210"/>
      <c r="Y210"/>
    </row>
    <row r="211" spans="1:25" s="1" customFormat="1" x14ac:dyDescent="0.25">
      <c r="A211" s="21"/>
      <c r="B211" s="21"/>
      <c r="C211" s="21"/>
      <c r="D211" s="21"/>
      <c r="E211" s="21"/>
      <c r="F211" s="21"/>
      <c r="G211" s="21"/>
      <c r="U211"/>
      <c r="W211"/>
      <c r="X211"/>
      <c r="Y211"/>
    </row>
  </sheetData>
  <mergeCells count="80">
    <mergeCell ref="G148:G150"/>
    <mergeCell ref="D167:R167"/>
    <mergeCell ref="D168:R168"/>
    <mergeCell ref="H186:H187"/>
    <mergeCell ref="A148:A150"/>
    <mergeCell ref="B148:B150"/>
    <mergeCell ref="C148:C150"/>
    <mergeCell ref="D148:D150"/>
    <mergeCell ref="E148:E150"/>
    <mergeCell ref="F148:F150"/>
    <mergeCell ref="A146:G146"/>
    <mergeCell ref="A134:E134"/>
    <mergeCell ref="A135:E135"/>
    <mergeCell ref="A136:E136"/>
    <mergeCell ref="A137:E137"/>
    <mergeCell ref="A138:E138"/>
    <mergeCell ref="A139:E139"/>
    <mergeCell ref="A140:E140"/>
    <mergeCell ref="A141:E141"/>
    <mergeCell ref="A142:E142"/>
    <mergeCell ref="A143:E143"/>
    <mergeCell ref="B145:G145"/>
    <mergeCell ref="A133:E133"/>
    <mergeCell ref="K120:K122"/>
    <mergeCell ref="A123:E123"/>
    <mergeCell ref="A124:E124"/>
    <mergeCell ref="A125:E125"/>
    <mergeCell ref="A126:E126"/>
    <mergeCell ref="A127:E127"/>
    <mergeCell ref="A128:E128"/>
    <mergeCell ref="A129:E129"/>
    <mergeCell ref="A130:E130"/>
    <mergeCell ref="A131:E131"/>
    <mergeCell ref="A132:E132"/>
    <mergeCell ref="A111:R111"/>
    <mergeCell ref="A114:V115"/>
    <mergeCell ref="A117:J117"/>
    <mergeCell ref="A118:J118"/>
    <mergeCell ref="A120:E122"/>
    <mergeCell ref="F120:F122"/>
    <mergeCell ref="G120:G122"/>
    <mergeCell ref="H120:H122"/>
    <mergeCell ref="I120:I122"/>
    <mergeCell ref="J120:J122"/>
    <mergeCell ref="A110:R110"/>
    <mergeCell ref="A90:H90"/>
    <mergeCell ref="Q90:V90"/>
    <mergeCell ref="A91:H91"/>
    <mergeCell ref="Q91:U91"/>
    <mergeCell ref="A92:A94"/>
    <mergeCell ref="B92:B94"/>
    <mergeCell ref="C92:D93"/>
    <mergeCell ref="E92:F93"/>
    <mergeCell ref="G92:H93"/>
    <mergeCell ref="Q92:Q94"/>
    <mergeCell ref="R92:R94"/>
    <mergeCell ref="S92:S94"/>
    <mergeCell ref="T92:T94"/>
    <mergeCell ref="U92:U94"/>
    <mergeCell ref="A109:R109"/>
    <mergeCell ref="A88:V88"/>
    <mergeCell ref="A29:E29"/>
    <mergeCell ref="L29:O29"/>
    <mergeCell ref="A47:N47"/>
    <mergeCell ref="A48:N48"/>
    <mergeCell ref="A50:A51"/>
    <mergeCell ref="B50:B51"/>
    <mergeCell ref="C50:F50"/>
    <mergeCell ref="G50:J50"/>
    <mergeCell ref="K50:N50"/>
    <mergeCell ref="A65:V66"/>
    <mergeCell ref="A69:F69"/>
    <mergeCell ref="L69:V69"/>
    <mergeCell ref="A70:F70"/>
    <mergeCell ref="L70:V70"/>
    <mergeCell ref="A21:V21"/>
    <mergeCell ref="A23:V23"/>
    <mergeCell ref="A26:V26"/>
    <mergeCell ref="A28:E28"/>
    <mergeCell ref="L28:O28"/>
  </mergeCells>
  <conditionalFormatting sqref="B64">
    <cfRule type="cellIs" dxfId="7" priority="8" operator="notEqual">
      <formula>$M$44</formula>
    </cfRule>
  </conditionalFormatting>
  <conditionalFormatting sqref="B107">
    <cfRule type="expression" dxfId="6" priority="7">
      <formula>$B$107&lt;&gt;$M$44</formula>
    </cfRule>
  </conditionalFormatting>
  <conditionalFormatting sqref="B44">
    <cfRule type="expression" dxfId="5" priority="6">
      <formula>$B$44&lt;&gt;$M$44</formula>
    </cfRule>
  </conditionalFormatting>
  <conditionalFormatting sqref="B84">
    <cfRule type="expression" dxfId="4" priority="5">
      <formula>$B$84&lt;&gt;$M$44</formula>
    </cfRule>
  </conditionalFormatting>
  <conditionalFormatting sqref="R107">
    <cfRule type="expression" dxfId="3" priority="4">
      <formula>$R$107&lt;&gt;$M$44</formula>
    </cfRule>
  </conditionalFormatting>
  <conditionalFormatting sqref="F123">
    <cfRule type="cellIs" dxfId="2" priority="3" operator="notEqual">
      <formula>$M$44</formula>
    </cfRule>
  </conditionalFormatting>
  <conditionalFormatting sqref="F130">
    <cfRule type="expression" dxfId="1" priority="2">
      <formula>$F$130&lt;&gt;$H$130+$K$130</formula>
    </cfRule>
  </conditionalFormatting>
  <conditionalFormatting sqref="B163">
    <cfRule type="expression" dxfId="0" priority="1">
      <formula>$B$163&lt;&gt;$F$142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21" man="1"/>
    <brk id="66" max="21" man="1"/>
    <brk id="112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16"/>
  <sheetViews>
    <sheetView view="pageBreakPreview" zoomScale="70" zoomScaleNormal="80" zoomScaleSheetLayoutView="70" workbookViewId="0">
      <selection activeCell="A9" sqref="A9:AB9"/>
    </sheetView>
  </sheetViews>
  <sheetFormatPr baseColWidth="10" defaultColWidth="11.42578125" defaultRowHeight="16.5" x14ac:dyDescent="0.3"/>
  <cols>
    <col min="1" max="1" width="14.42578125" style="224" customWidth="1"/>
    <col min="2" max="3" width="13.7109375" style="224" customWidth="1"/>
    <col min="4" max="4" width="10.7109375" style="224" customWidth="1"/>
    <col min="5" max="15" width="15.140625" style="224" customWidth="1"/>
    <col min="16" max="16" width="14.28515625" style="224" customWidth="1"/>
    <col min="17" max="18" width="10.7109375" style="224" customWidth="1"/>
    <col min="19" max="19" width="2.85546875" style="224" customWidth="1"/>
    <col min="20" max="20" width="2.42578125" style="224" customWidth="1"/>
    <col min="21" max="21" width="12.5703125" style="224" customWidth="1"/>
    <col min="22" max="23" width="12.140625" style="224" customWidth="1"/>
    <col min="24" max="28" width="10.7109375" style="224" customWidth="1"/>
    <col min="29" max="34" width="3.7109375" style="224" customWidth="1"/>
    <col min="35" max="35" width="11.42578125" style="224"/>
    <col min="36" max="36" width="10" style="224" customWidth="1"/>
    <col min="37" max="37" width="11.28515625" style="224" customWidth="1"/>
    <col min="38" max="38" width="14.28515625" style="224" customWidth="1"/>
    <col min="39" max="47" width="7.140625" style="224" customWidth="1"/>
    <col min="48" max="16384" width="11.42578125" style="224"/>
  </cols>
  <sheetData>
    <row r="5" spans="1:48" s="223" customFormat="1" ht="26.25" customHeight="1" x14ac:dyDescent="0.35">
      <c r="A5" s="220"/>
      <c r="B5" s="221"/>
      <c r="C5" s="221"/>
      <c r="D5" s="221"/>
      <c r="E5" s="221"/>
      <c r="F5" s="221"/>
      <c r="G5" s="221"/>
      <c r="H5" s="221"/>
      <c r="I5" s="221"/>
      <c r="J5" s="222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</row>
    <row r="6" spans="1:48" ht="7.5" customHeight="1" x14ac:dyDescent="0.3"/>
    <row r="7" spans="1:48" ht="7.5" customHeight="1" x14ac:dyDescent="0.3">
      <c r="A7" s="225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</row>
    <row r="8" spans="1:48" ht="27.75" customHeight="1" x14ac:dyDescent="0.3">
      <c r="A8" s="227" t="s">
        <v>125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</row>
    <row r="9" spans="1:48" ht="23.25" customHeight="1" x14ac:dyDescent="0.3">
      <c r="A9" s="229" t="s">
        <v>126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</row>
    <row r="10" spans="1:48" ht="7.5" customHeight="1" x14ac:dyDescent="0.3">
      <c r="A10" s="231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3"/>
      <c r="O10" s="233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</row>
    <row r="11" spans="1:48" ht="20.25" customHeight="1" x14ac:dyDescent="0.3"/>
    <row r="12" spans="1:48" ht="23.25" customHeight="1" thickBot="1" x14ac:dyDescent="0.35">
      <c r="A12" s="234" t="s">
        <v>127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5"/>
      <c r="S12" s="235"/>
      <c r="T12" s="236"/>
      <c r="U12" s="237" t="s">
        <v>128</v>
      </c>
      <c r="V12" s="237"/>
      <c r="W12" s="237"/>
      <c r="X12" s="237"/>
      <c r="Y12" s="237"/>
      <c r="Z12" s="237"/>
      <c r="AA12" s="237"/>
    </row>
    <row r="13" spans="1:48" ht="12.75" customHeight="1" x14ac:dyDescent="0.3">
      <c r="A13" s="238"/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6"/>
      <c r="S13" s="236"/>
      <c r="T13" s="236"/>
      <c r="U13" s="238"/>
    </row>
    <row r="14" spans="1:48" ht="22.5" customHeight="1" x14ac:dyDescent="0.3">
      <c r="A14" s="239" t="s">
        <v>129</v>
      </c>
      <c r="B14" s="240" t="s">
        <v>130</v>
      </c>
      <c r="C14" s="241"/>
      <c r="D14" s="242" t="s">
        <v>4</v>
      </c>
      <c r="E14" s="242" t="s">
        <v>5</v>
      </c>
      <c r="F14" s="242" t="s">
        <v>6</v>
      </c>
      <c r="G14" s="242" t="s">
        <v>7</v>
      </c>
      <c r="H14" s="242" t="s">
        <v>8</v>
      </c>
      <c r="I14" s="242" t="s">
        <v>9</v>
      </c>
      <c r="J14" s="242" t="s">
        <v>10</v>
      </c>
      <c r="K14" s="242" t="s">
        <v>11</v>
      </c>
      <c r="L14" s="242" t="s">
        <v>16</v>
      </c>
      <c r="M14" s="242" t="s">
        <v>13</v>
      </c>
      <c r="N14" s="242" t="s">
        <v>14</v>
      </c>
      <c r="O14" s="243" t="s">
        <v>15</v>
      </c>
      <c r="P14" s="244" t="s">
        <v>2</v>
      </c>
      <c r="Q14" s="245" t="s">
        <v>131</v>
      </c>
      <c r="S14" s="246"/>
      <c r="T14" s="246"/>
      <c r="U14" s="239" t="s">
        <v>132</v>
      </c>
      <c r="V14" s="242"/>
      <c r="W14" s="242"/>
      <c r="X14" s="242" t="s">
        <v>133</v>
      </c>
      <c r="Y14" s="242"/>
      <c r="Z14" s="242" t="s">
        <v>131</v>
      </c>
      <c r="AA14" s="247"/>
      <c r="AB14" s="246"/>
    </row>
    <row r="15" spans="1:48" ht="23.25" customHeight="1" x14ac:dyDescent="0.3">
      <c r="A15" s="248"/>
      <c r="B15" s="249"/>
      <c r="C15" s="250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2"/>
      <c r="P15" s="253"/>
      <c r="Q15" s="254"/>
      <c r="S15" s="246"/>
      <c r="T15" s="246"/>
      <c r="U15" s="255"/>
      <c r="V15" s="251"/>
      <c r="W15" s="251"/>
      <c r="X15" s="251"/>
      <c r="Y15" s="251"/>
      <c r="Z15" s="251"/>
      <c r="AA15" s="256"/>
      <c r="AB15" s="246"/>
    </row>
    <row r="16" spans="1:48" ht="23.25" customHeight="1" x14ac:dyDescent="0.3">
      <c r="A16" s="257">
        <v>1</v>
      </c>
      <c r="B16" s="258" t="s">
        <v>134</v>
      </c>
      <c r="C16" s="259"/>
      <c r="D16" s="260">
        <v>264</v>
      </c>
      <c r="E16" s="260">
        <v>231</v>
      </c>
      <c r="F16" s="260">
        <v>562</v>
      </c>
      <c r="G16" s="260">
        <v>698</v>
      </c>
      <c r="H16" s="260">
        <v>324</v>
      </c>
      <c r="I16" s="260">
        <v>305</v>
      </c>
      <c r="J16" s="260">
        <v>310</v>
      </c>
      <c r="K16" s="260">
        <v>226</v>
      </c>
      <c r="L16" s="260">
        <v>316</v>
      </c>
      <c r="M16" s="260">
        <v>425</v>
      </c>
      <c r="N16" s="260">
        <v>434</v>
      </c>
      <c r="O16" s="261">
        <v>152</v>
      </c>
      <c r="P16" s="262">
        <f t="shared" ref="P16:P47" si="0">SUM(D16:O16)</f>
        <v>4247</v>
      </c>
      <c r="Q16" s="263">
        <f t="shared" ref="Q16:Q67" si="1">+P16/$P$68</f>
        <v>3.6355698608091222E-2</v>
      </c>
      <c r="S16" s="264"/>
      <c r="T16" s="265"/>
      <c r="U16" s="266" t="s">
        <v>135</v>
      </c>
      <c r="V16" s="267"/>
      <c r="W16" s="268" t="s">
        <v>136</v>
      </c>
      <c r="X16" s="269">
        <v>2068</v>
      </c>
      <c r="Y16" s="270"/>
      <c r="Z16" s="271">
        <f t="shared" ref="Z16:Z23" si="2">+X16/$X$24</f>
        <v>1.7702751288328853E-2</v>
      </c>
      <c r="AA16" s="272"/>
      <c r="AB16" s="273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</row>
    <row r="17" spans="1:47" ht="23.25" customHeight="1" x14ac:dyDescent="0.3">
      <c r="A17" s="257">
        <v>2</v>
      </c>
      <c r="B17" s="258" t="s">
        <v>137</v>
      </c>
      <c r="C17" s="259"/>
      <c r="D17" s="260">
        <v>110</v>
      </c>
      <c r="E17" s="260">
        <v>84</v>
      </c>
      <c r="F17" s="260">
        <v>322</v>
      </c>
      <c r="G17" s="260">
        <v>241</v>
      </c>
      <c r="H17" s="260">
        <v>199</v>
      </c>
      <c r="I17" s="260">
        <v>927</v>
      </c>
      <c r="J17" s="260">
        <v>728</v>
      </c>
      <c r="K17" s="260">
        <v>317</v>
      </c>
      <c r="L17" s="260">
        <v>389</v>
      </c>
      <c r="M17" s="260">
        <v>417</v>
      </c>
      <c r="N17" s="260">
        <v>624</v>
      </c>
      <c r="O17" s="261">
        <v>51</v>
      </c>
      <c r="P17" s="262">
        <f t="shared" si="0"/>
        <v>4409</v>
      </c>
      <c r="Q17" s="263">
        <f t="shared" si="1"/>
        <v>3.7742471194507694E-2</v>
      </c>
      <c r="S17" s="264"/>
      <c r="T17" s="265"/>
      <c r="U17" s="266" t="s">
        <v>138</v>
      </c>
      <c r="V17" s="267"/>
      <c r="W17" s="268" t="s">
        <v>139</v>
      </c>
      <c r="X17" s="275">
        <v>14963</v>
      </c>
      <c r="Y17" s="276"/>
      <c r="Z17" s="277">
        <f t="shared" si="2"/>
        <v>0.12808813710215891</v>
      </c>
      <c r="AA17" s="278"/>
      <c r="AB17" s="273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</row>
    <row r="18" spans="1:47" ht="23.25" customHeight="1" x14ac:dyDescent="0.3">
      <c r="A18" s="257">
        <v>3</v>
      </c>
      <c r="B18" s="258" t="s">
        <v>140</v>
      </c>
      <c r="C18" s="259"/>
      <c r="D18" s="260">
        <v>35</v>
      </c>
      <c r="E18" s="260">
        <v>76</v>
      </c>
      <c r="F18" s="260">
        <v>94</v>
      </c>
      <c r="G18" s="260">
        <v>140</v>
      </c>
      <c r="H18" s="260">
        <v>210</v>
      </c>
      <c r="I18" s="260">
        <v>187</v>
      </c>
      <c r="J18" s="260">
        <v>55</v>
      </c>
      <c r="K18" s="260">
        <v>94</v>
      </c>
      <c r="L18" s="260">
        <v>346</v>
      </c>
      <c r="M18" s="260">
        <v>387</v>
      </c>
      <c r="N18" s="260">
        <v>264</v>
      </c>
      <c r="O18" s="261">
        <v>111</v>
      </c>
      <c r="P18" s="262">
        <f t="shared" si="0"/>
        <v>1999</v>
      </c>
      <c r="Q18" s="263">
        <f t="shared" si="1"/>
        <v>1.7112088890410725E-2</v>
      </c>
      <c r="S18" s="264"/>
      <c r="T18" s="265"/>
      <c r="U18" s="266" t="s">
        <v>141</v>
      </c>
      <c r="V18" s="267"/>
      <c r="W18" s="268" t="s">
        <v>142</v>
      </c>
      <c r="X18" s="275">
        <v>11599</v>
      </c>
      <c r="Y18" s="276"/>
      <c r="Z18" s="277">
        <f t="shared" si="2"/>
        <v>9.9291205122498241E-2</v>
      </c>
      <c r="AA18" s="278"/>
      <c r="AB18" s="273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</row>
    <row r="19" spans="1:47" ht="23.25" customHeight="1" x14ac:dyDescent="0.3">
      <c r="A19" s="257">
        <v>4</v>
      </c>
      <c r="B19" s="258" t="s">
        <v>143</v>
      </c>
      <c r="C19" s="259"/>
      <c r="D19" s="260">
        <v>50</v>
      </c>
      <c r="E19" s="260">
        <v>37</v>
      </c>
      <c r="F19" s="260">
        <v>499</v>
      </c>
      <c r="G19" s="260">
        <v>390</v>
      </c>
      <c r="H19" s="260">
        <v>160</v>
      </c>
      <c r="I19" s="260">
        <v>277</v>
      </c>
      <c r="J19" s="260">
        <v>77</v>
      </c>
      <c r="K19" s="260">
        <v>145</v>
      </c>
      <c r="L19" s="260">
        <v>145</v>
      </c>
      <c r="M19" s="260">
        <v>698</v>
      </c>
      <c r="N19" s="260">
        <v>158</v>
      </c>
      <c r="O19" s="261">
        <v>22</v>
      </c>
      <c r="P19" s="262">
        <f t="shared" si="0"/>
        <v>2658</v>
      </c>
      <c r="Q19" s="263">
        <f t="shared" si="1"/>
        <v>2.2753342806759232E-2</v>
      </c>
      <c r="S19" s="264"/>
      <c r="T19" s="265"/>
      <c r="U19" s="266" t="s">
        <v>144</v>
      </c>
      <c r="V19" s="267"/>
      <c r="W19" s="268" t="s">
        <v>145</v>
      </c>
      <c r="X19" s="275">
        <v>10928</v>
      </c>
      <c r="Y19" s="276"/>
      <c r="Z19" s="277">
        <f t="shared" si="2"/>
        <v>9.3547227310859626E-2</v>
      </c>
      <c r="AA19" s="278"/>
      <c r="AB19" s="273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4"/>
      <c r="AU19" s="274"/>
    </row>
    <row r="20" spans="1:47" ht="23.25" customHeight="1" x14ac:dyDescent="0.3">
      <c r="A20" s="257">
        <v>5</v>
      </c>
      <c r="B20" s="258" t="s">
        <v>146</v>
      </c>
      <c r="C20" s="259"/>
      <c r="D20" s="260">
        <v>9</v>
      </c>
      <c r="E20" s="260">
        <v>14</v>
      </c>
      <c r="F20" s="260">
        <v>522</v>
      </c>
      <c r="G20" s="260">
        <v>141</v>
      </c>
      <c r="H20" s="260">
        <v>88</v>
      </c>
      <c r="I20" s="260">
        <v>58</v>
      </c>
      <c r="J20" s="260">
        <v>325</v>
      </c>
      <c r="K20" s="260">
        <v>197</v>
      </c>
      <c r="L20" s="260">
        <v>192</v>
      </c>
      <c r="M20" s="260">
        <v>1053</v>
      </c>
      <c r="N20" s="260">
        <v>1224</v>
      </c>
      <c r="O20" s="261">
        <v>136</v>
      </c>
      <c r="P20" s="262">
        <f t="shared" si="0"/>
        <v>3959</v>
      </c>
      <c r="Q20" s="263">
        <f t="shared" si="1"/>
        <v>3.3890325121128592E-2</v>
      </c>
      <c r="S20" s="264"/>
      <c r="T20" s="265"/>
      <c r="U20" s="266" t="s">
        <v>147</v>
      </c>
      <c r="V20" s="267"/>
      <c r="W20" s="268" t="s">
        <v>148</v>
      </c>
      <c r="X20" s="275">
        <v>17265</v>
      </c>
      <c r="Y20" s="276"/>
      <c r="Z20" s="277">
        <f t="shared" si="2"/>
        <v>0.1477940043486449</v>
      </c>
      <c r="AA20" s="278"/>
      <c r="AB20" s="273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</row>
    <row r="21" spans="1:47" ht="23.25" customHeight="1" x14ac:dyDescent="0.3">
      <c r="A21" s="257">
        <v>6</v>
      </c>
      <c r="B21" s="258" t="s">
        <v>149</v>
      </c>
      <c r="C21" s="259"/>
      <c r="D21" s="260">
        <v>255</v>
      </c>
      <c r="E21" s="260">
        <v>256</v>
      </c>
      <c r="F21" s="260">
        <v>210</v>
      </c>
      <c r="G21" s="260">
        <v>572</v>
      </c>
      <c r="H21" s="260">
        <v>209</v>
      </c>
      <c r="I21" s="260">
        <v>309</v>
      </c>
      <c r="J21" s="260">
        <v>604</v>
      </c>
      <c r="K21" s="260">
        <v>421</v>
      </c>
      <c r="L21" s="260">
        <v>258</v>
      </c>
      <c r="M21" s="260">
        <v>546</v>
      </c>
      <c r="N21" s="260">
        <v>527</v>
      </c>
      <c r="O21" s="261">
        <v>206</v>
      </c>
      <c r="P21" s="262">
        <f t="shared" si="0"/>
        <v>4373</v>
      </c>
      <c r="Q21" s="263">
        <f t="shared" si="1"/>
        <v>3.7434299508637366E-2</v>
      </c>
      <c r="S21" s="264"/>
      <c r="T21" s="265"/>
      <c r="U21" s="266" t="s">
        <v>150</v>
      </c>
      <c r="V21" s="267"/>
      <c r="W21" s="268" t="s">
        <v>151</v>
      </c>
      <c r="X21" s="275">
        <v>49971</v>
      </c>
      <c r="Y21" s="276"/>
      <c r="Z21" s="277">
        <f t="shared" si="2"/>
        <v>0.42776798096183805</v>
      </c>
      <c r="AA21" s="278"/>
      <c r="AB21" s="273"/>
      <c r="AJ21" s="274"/>
      <c r="AK21" s="274"/>
      <c r="AL21" s="274"/>
      <c r="AM21" s="274"/>
      <c r="AN21" s="274"/>
      <c r="AO21" s="274"/>
      <c r="AP21" s="274"/>
      <c r="AQ21" s="274"/>
      <c r="AR21" s="274"/>
      <c r="AS21" s="274"/>
      <c r="AT21" s="274"/>
      <c r="AU21" s="274"/>
    </row>
    <row r="22" spans="1:47" ht="23.25" customHeight="1" x14ac:dyDescent="0.3">
      <c r="A22" s="257">
        <v>7</v>
      </c>
      <c r="B22" s="258" t="s">
        <v>152</v>
      </c>
      <c r="C22" s="259"/>
      <c r="D22" s="260">
        <v>82</v>
      </c>
      <c r="E22" s="260">
        <v>122</v>
      </c>
      <c r="F22" s="260">
        <v>201</v>
      </c>
      <c r="G22" s="260">
        <v>113</v>
      </c>
      <c r="H22" s="260">
        <v>237</v>
      </c>
      <c r="I22" s="260">
        <v>325</v>
      </c>
      <c r="J22" s="260">
        <v>93</v>
      </c>
      <c r="K22" s="260">
        <v>254</v>
      </c>
      <c r="L22" s="260">
        <v>167</v>
      </c>
      <c r="M22" s="260">
        <v>372</v>
      </c>
      <c r="N22" s="260">
        <v>227</v>
      </c>
      <c r="O22" s="261">
        <v>119</v>
      </c>
      <c r="P22" s="262">
        <f t="shared" si="0"/>
        <v>2312</v>
      </c>
      <c r="Q22" s="263">
        <f t="shared" si="1"/>
        <v>1.9791470492561077E-2</v>
      </c>
      <c r="S22" s="264"/>
      <c r="T22" s="265"/>
      <c r="U22" s="266" t="s">
        <v>153</v>
      </c>
      <c r="V22" s="267"/>
      <c r="W22" s="268" t="s">
        <v>154</v>
      </c>
      <c r="X22" s="275">
        <v>9000</v>
      </c>
      <c r="Y22" s="276"/>
      <c r="Z22" s="277">
        <f t="shared" si="2"/>
        <v>7.7042921467582057E-2</v>
      </c>
      <c r="AA22" s="278"/>
      <c r="AB22" s="273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T22" s="274"/>
      <c r="AU22" s="274"/>
    </row>
    <row r="23" spans="1:47" ht="23.25" customHeight="1" x14ac:dyDescent="0.3">
      <c r="A23" s="257">
        <v>8</v>
      </c>
      <c r="B23" s="258" t="s">
        <v>155</v>
      </c>
      <c r="C23" s="259"/>
      <c r="D23" s="260">
        <v>33</v>
      </c>
      <c r="E23" s="260">
        <v>25</v>
      </c>
      <c r="F23" s="260">
        <v>160</v>
      </c>
      <c r="G23" s="260">
        <v>19</v>
      </c>
      <c r="H23" s="260">
        <v>303</v>
      </c>
      <c r="I23" s="260">
        <v>88</v>
      </c>
      <c r="J23" s="260">
        <v>136</v>
      </c>
      <c r="K23" s="260">
        <v>143</v>
      </c>
      <c r="L23" s="260">
        <v>121</v>
      </c>
      <c r="M23" s="260">
        <v>362</v>
      </c>
      <c r="N23" s="260">
        <v>289</v>
      </c>
      <c r="O23" s="261">
        <v>101</v>
      </c>
      <c r="P23" s="262">
        <f t="shared" si="0"/>
        <v>1780</v>
      </c>
      <c r="Q23" s="263">
        <f t="shared" si="1"/>
        <v>1.5237377801366228E-2</v>
      </c>
      <c r="S23" s="264"/>
      <c r="T23" s="265"/>
      <c r="U23" s="266" t="s">
        <v>156</v>
      </c>
      <c r="V23" s="267"/>
      <c r="W23" s="268"/>
      <c r="X23" s="275">
        <v>1024</v>
      </c>
      <c r="Y23" s="276"/>
      <c r="Z23" s="277">
        <f t="shared" si="2"/>
        <v>8.7657723980893356E-3</v>
      </c>
      <c r="AA23" s="278"/>
      <c r="AB23" s="273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4"/>
    </row>
    <row r="24" spans="1:47" ht="23.25" customHeight="1" x14ac:dyDescent="0.3">
      <c r="A24" s="257">
        <v>9</v>
      </c>
      <c r="B24" s="258" t="s">
        <v>157</v>
      </c>
      <c r="C24" s="259"/>
      <c r="D24" s="260">
        <v>46</v>
      </c>
      <c r="E24" s="260">
        <v>18</v>
      </c>
      <c r="F24" s="260">
        <v>238</v>
      </c>
      <c r="G24" s="260">
        <v>126</v>
      </c>
      <c r="H24" s="260">
        <v>193</v>
      </c>
      <c r="I24" s="260">
        <v>95</v>
      </c>
      <c r="J24" s="260">
        <v>103</v>
      </c>
      <c r="K24" s="260">
        <v>79</v>
      </c>
      <c r="L24" s="260">
        <v>38</v>
      </c>
      <c r="M24" s="260">
        <v>241</v>
      </c>
      <c r="N24" s="260">
        <v>124</v>
      </c>
      <c r="O24" s="261">
        <v>69</v>
      </c>
      <c r="P24" s="262">
        <f t="shared" si="0"/>
        <v>1370</v>
      </c>
      <c r="Q24" s="263">
        <f t="shared" si="1"/>
        <v>1.172764471228749E-2</v>
      </c>
      <c r="S24" s="264"/>
      <c r="T24" s="265"/>
      <c r="U24" s="279" t="s">
        <v>2</v>
      </c>
      <c r="V24" s="280"/>
      <c r="W24" s="281"/>
      <c r="X24" s="282">
        <f>+SUM(X16:X23)</f>
        <v>116818</v>
      </c>
      <c r="Y24" s="282"/>
      <c r="Z24" s="283">
        <v>1</v>
      </c>
      <c r="AA24" s="284"/>
      <c r="AB24" s="273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</row>
    <row r="25" spans="1:47" ht="23.25" customHeight="1" x14ac:dyDescent="0.3">
      <c r="A25" s="257">
        <v>10</v>
      </c>
      <c r="B25" s="258" t="s">
        <v>158</v>
      </c>
      <c r="C25" s="259"/>
      <c r="D25" s="260">
        <v>100</v>
      </c>
      <c r="E25" s="260">
        <v>255</v>
      </c>
      <c r="F25" s="260">
        <v>220</v>
      </c>
      <c r="G25" s="260">
        <v>138</v>
      </c>
      <c r="H25" s="260">
        <v>529</v>
      </c>
      <c r="I25" s="260">
        <v>258</v>
      </c>
      <c r="J25" s="260">
        <v>744</v>
      </c>
      <c r="K25" s="260">
        <v>850</v>
      </c>
      <c r="L25" s="260">
        <v>151</v>
      </c>
      <c r="M25" s="260">
        <v>289</v>
      </c>
      <c r="N25" s="260">
        <v>204</v>
      </c>
      <c r="O25" s="261">
        <v>26</v>
      </c>
      <c r="P25" s="262">
        <f t="shared" si="0"/>
        <v>3764</v>
      </c>
      <c r="Q25" s="263">
        <f t="shared" si="1"/>
        <v>3.2221061822664314E-2</v>
      </c>
      <c r="S25" s="264"/>
      <c r="T25" s="265"/>
      <c r="AB25" s="273"/>
      <c r="AJ25" s="274"/>
      <c r="AK25" s="274"/>
      <c r="AL25" s="274"/>
      <c r="AM25" s="274"/>
      <c r="AN25" s="274"/>
      <c r="AO25" s="274"/>
      <c r="AP25" s="274"/>
      <c r="AQ25" s="274"/>
      <c r="AR25" s="274"/>
      <c r="AS25" s="274"/>
      <c r="AT25" s="274"/>
      <c r="AU25" s="274"/>
    </row>
    <row r="26" spans="1:47" ht="23.25" customHeight="1" x14ac:dyDescent="0.3">
      <c r="A26" s="257">
        <v>11</v>
      </c>
      <c r="B26" s="258" t="s">
        <v>159</v>
      </c>
      <c r="C26" s="259"/>
      <c r="D26" s="260">
        <v>9</v>
      </c>
      <c r="E26" s="260">
        <v>24</v>
      </c>
      <c r="F26" s="260">
        <v>263</v>
      </c>
      <c r="G26" s="260">
        <v>158</v>
      </c>
      <c r="H26" s="260">
        <v>137</v>
      </c>
      <c r="I26" s="260">
        <v>221</v>
      </c>
      <c r="J26" s="260">
        <v>109</v>
      </c>
      <c r="K26" s="260">
        <v>86</v>
      </c>
      <c r="L26" s="260">
        <v>63</v>
      </c>
      <c r="M26" s="260">
        <v>249</v>
      </c>
      <c r="N26" s="260">
        <v>325</v>
      </c>
      <c r="O26" s="261">
        <v>31</v>
      </c>
      <c r="P26" s="262">
        <f t="shared" si="0"/>
        <v>1675</v>
      </c>
      <c r="Q26" s="263">
        <f t="shared" si="1"/>
        <v>1.433854371757777E-2</v>
      </c>
      <c r="S26" s="264"/>
      <c r="T26" s="265"/>
      <c r="AB26" s="273"/>
      <c r="AJ26" s="274"/>
      <c r="AK26" s="274"/>
      <c r="AL26" s="274"/>
      <c r="AM26" s="274"/>
      <c r="AN26" s="274"/>
      <c r="AO26" s="274"/>
      <c r="AP26" s="274"/>
      <c r="AQ26" s="274"/>
      <c r="AR26" s="274"/>
      <c r="AS26" s="274"/>
      <c r="AT26" s="274"/>
      <c r="AU26" s="274"/>
    </row>
    <row r="27" spans="1:47" ht="23.25" customHeight="1" x14ac:dyDescent="0.3">
      <c r="A27" s="257">
        <v>12</v>
      </c>
      <c r="B27" s="258" t="s">
        <v>160</v>
      </c>
      <c r="C27" s="259"/>
      <c r="D27" s="260">
        <v>65</v>
      </c>
      <c r="E27" s="260">
        <v>244</v>
      </c>
      <c r="F27" s="260">
        <v>227</v>
      </c>
      <c r="G27" s="260">
        <v>257</v>
      </c>
      <c r="H27" s="260">
        <v>388</v>
      </c>
      <c r="I27" s="260">
        <v>331</v>
      </c>
      <c r="J27" s="260">
        <v>501</v>
      </c>
      <c r="K27" s="260">
        <v>611</v>
      </c>
      <c r="L27" s="260">
        <v>590</v>
      </c>
      <c r="M27" s="260">
        <v>683</v>
      </c>
      <c r="N27" s="260">
        <v>1152</v>
      </c>
      <c r="O27" s="261">
        <v>147</v>
      </c>
      <c r="P27" s="262">
        <f t="shared" si="0"/>
        <v>5196</v>
      </c>
      <c r="Q27" s="263">
        <f t="shared" si="1"/>
        <v>4.4479446660617372E-2</v>
      </c>
      <c r="S27" s="264"/>
      <c r="T27" s="265"/>
      <c r="V27" s="285"/>
      <c r="W27" s="285"/>
      <c r="X27" s="285"/>
      <c r="Y27" s="285"/>
      <c r="Z27" s="285"/>
      <c r="AA27" s="285"/>
      <c r="AB27" s="273"/>
      <c r="AJ27" s="274"/>
      <c r="AK27" s="274"/>
      <c r="AL27" s="274"/>
      <c r="AM27" s="274"/>
      <c r="AN27" s="274"/>
      <c r="AO27" s="274"/>
      <c r="AP27" s="274"/>
      <c r="AQ27" s="274"/>
      <c r="AR27" s="274"/>
      <c r="AS27" s="274"/>
      <c r="AT27" s="274"/>
      <c r="AU27" s="274"/>
    </row>
    <row r="28" spans="1:47" ht="23.25" customHeight="1" x14ac:dyDescent="0.3">
      <c r="A28" s="257">
        <v>13</v>
      </c>
      <c r="B28" s="258" t="s">
        <v>161</v>
      </c>
      <c r="C28" s="259"/>
      <c r="D28" s="260">
        <v>74</v>
      </c>
      <c r="E28" s="260">
        <v>43</v>
      </c>
      <c r="F28" s="260">
        <v>115</v>
      </c>
      <c r="G28" s="260">
        <v>271</v>
      </c>
      <c r="H28" s="260">
        <v>122</v>
      </c>
      <c r="I28" s="260">
        <v>202</v>
      </c>
      <c r="J28" s="260">
        <v>255</v>
      </c>
      <c r="K28" s="260">
        <v>89</v>
      </c>
      <c r="L28" s="260">
        <v>139</v>
      </c>
      <c r="M28" s="260">
        <v>551</v>
      </c>
      <c r="N28" s="260">
        <v>551</v>
      </c>
      <c r="O28" s="261">
        <v>46</v>
      </c>
      <c r="P28" s="262">
        <f t="shared" si="0"/>
        <v>2458</v>
      </c>
      <c r="Q28" s="263">
        <f t="shared" si="1"/>
        <v>2.104127788525741E-2</v>
      </c>
      <c r="S28" s="264"/>
      <c r="T28" s="265"/>
      <c r="V28" s="286"/>
      <c r="W28" s="286"/>
      <c r="X28" s="286"/>
      <c r="Y28" s="286"/>
      <c r="Z28" s="285"/>
      <c r="AA28" s="285"/>
      <c r="AB28" s="273"/>
      <c r="AJ28" s="274"/>
      <c r="AK28" s="274"/>
      <c r="AL28" s="274"/>
      <c r="AM28" s="274"/>
      <c r="AN28" s="274"/>
      <c r="AO28" s="274"/>
      <c r="AP28" s="274"/>
      <c r="AQ28" s="274"/>
      <c r="AR28" s="274"/>
      <c r="AS28" s="274"/>
      <c r="AT28" s="274"/>
      <c r="AU28" s="274"/>
    </row>
    <row r="29" spans="1:47" ht="23.25" customHeight="1" x14ac:dyDescent="0.3">
      <c r="A29" s="257">
        <v>14</v>
      </c>
      <c r="B29" s="258" t="s">
        <v>162</v>
      </c>
      <c r="C29" s="259"/>
      <c r="D29" s="260">
        <v>72</v>
      </c>
      <c r="E29" s="260">
        <v>57</v>
      </c>
      <c r="F29" s="260">
        <v>275</v>
      </c>
      <c r="G29" s="260">
        <v>85</v>
      </c>
      <c r="H29" s="260">
        <v>269</v>
      </c>
      <c r="I29" s="260">
        <v>248</v>
      </c>
      <c r="J29" s="260">
        <v>363</v>
      </c>
      <c r="K29" s="260">
        <v>109</v>
      </c>
      <c r="L29" s="260">
        <v>227</v>
      </c>
      <c r="M29" s="260">
        <v>150</v>
      </c>
      <c r="N29" s="260">
        <v>134</v>
      </c>
      <c r="O29" s="261">
        <v>5</v>
      </c>
      <c r="P29" s="262">
        <f t="shared" si="0"/>
        <v>1994</v>
      </c>
      <c r="Q29" s="263">
        <f t="shared" si="1"/>
        <v>1.7069287267373178E-2</v>
      </c>
      <c r="S29" s="287"/>
      <c r="T29" s="288"/>
      <c r="U29" s="289"/>
      <c r="V29" s="289"/>
      <c r="W29" s="289"/>
      <c r="X29" s="289"/>
      <c r="Y29" s="289"/>
      <c r="AB29" s="290"/>
      <c r="AJ29" s="274"/>
      <c r="AK29" s="274"/>
      <c r="AL29" s="274"/>
      <c r="AM29" s="274"/>
      <c r="AN29" s="274"/>
      <c r="AO29" s="274"/>
      <c r="AP29" s="274"/>
      <c r="AQ29" s="274"/>
      <c r="AR29" s="274"/>
      <c r="AS29" s="274"/>
      <c r="AT29" s="274"/>
      <c r="AU29" s="274"/>
    </row>
    <row r="30" spans="1:47" ht="23.25" customHeight="1" x14ac:dyDescent="0.3">
      <c r="A30" s="257">
        <v>15</v>
      </c>
      <c r="B30" s="258" t="s">
        <v>163</v>
      </c>
      <c r="C30" s="259"/>
      <c r="D30" s="260">
        <v>66</v>
      </c>
      <c r="E30" s="260">
        <v>48</v>
      </c>
      <c r="F30" s="260">
        <v>369</v>
      </c>
      <c r="G30" s="260">
        <v>318</v>
      </c>
      <c r="H30" s="260">
        <v>237</v>
      </c>
      <c r="I30" s="260">
        <v>150</v>
      </c>
      <c r="J30" s="260">
        <v>262</v>
      </c>
      <c r="K30" s="260">
        <v>188</v>
      </c>
      <c r="L30" s="260">
        <v>83</v>
      </c>
      <c r="M30" s="260">
        <v>215</v>
      </c>
      <c r="N30" s="260">
        <v>427</v>
      </c>
      <c r="O30" s="261">
        <v>26</v>
      </c>
      <c r="P30" s="262">
        <f t="shared" si="0"/>
        <v>2389</v>
      </c>
      <c r="Q30" s="263">
        <f t="shared" si="1"/>
        <v>2.0450615487339278E-2</v>
      </c>
      <c r="S30" s="291"/>
      <c r="T30" s="292"/>
      <c r="U30" s="289"/>
      <c r="V30" s="289"/>
      <c r="W30" s="289"/>
      <c r="X30" s="289"/>
      <c r="Y30" s="289"/>
      <c r="AB30" s="293"/>
      <c r="AJ30" s="274"/>
      <c r="AK30" s="274"/>
      <c r="AL30" s="274"/>
      <c r="AM30" s="274"/>
      <c r="AN30" s="274"/>
      <c r="AO30" s="274"/>
      <c r="AP30" s="274"/>
      <c r="AQ30" s="274"/>
      <c r="AR30" s="274"/>
      <c r="AS30" s="274"/>
      <c r="AT30" s="274"/>
      <c r="AU30" s="274"/>
    </row>
    <row r="31" spans="1:47" ht="23.25" customHeight="1" x14ac:dyDescent="0.3">
      <c r="A31" s="257">
        <v>16</v>
      </c>
      <c r="B31" s="258" t="s">
        <v>164</v>
      </c>
      <c r="C31" s="259"/>
      <c r="D31" s="260">
        <v>9</v>
      </c>
      <c r="E31" s="260">
        <v>66</v>
      </c>
      <c r="F31" s="260">
        <v>356</v>
      </c>
      <c r="G31" s="260">
        <v>250</v>
      </c>
      <c r="H31" s="260">
        <v>617</v>
      </c>
      <c r="I31" s="260">
        <v>129</v>
      </c>
      <c r="J31" s="260">
        <v>267</v>
      </c>
      <c r="K31" s="260">
        <v>125</v>
      </c>
      <c r="L31" s="260">
        <v>101</v>
      </c>
      <c r="M31" s="260">
        <v>250</v>
      </c>
      <c r="N31" s="260">
        <v>314</v>
      </c>
      <c r="O31" s="261">
        <v>123</v>
      </c>
      <c r="P31" s="262">
        <f t="shared" si="0"/>
        <v>2607</v>
      </c>
      <c r="Q31" s="263">
        <f t="shared" si="1"/>
        <v>2.2316766251776268E-2</v>
      </c>
      <c r="S31" s="236"/>
      <c r="T31" s="236"/>
      <c r="AB31" s="236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T31" s="274"/>
      <c r="AU31" s="274"/>
    </row>
    <row r="32" spans="1:47" ht="23.25" customHeight="1" x14ac:dyDescent="0.3">
      <c r="A32" s="257">
        <v>17</v>
      </c>
      <c r="B32" s="258" t="s">
        <v>165</v>
      </c>
      <c r="C32" s="259"/>
      <c r="D32" s="260">
        <v>29</v>
      </c>
      <c r="E32" s="260">
        <v>205</v>
      </c>
      <c r="F32" s="260">
        <v>100</v>
      </c>
      <c r="G32" s="260">
        <v>50</v>
      </c>
      <c r="H32" s="260">
        <v>335</v>
      </c>
      <c r="I32" s="260">
        <v>163</v>
      </c>
      <c r="J32" s="260">
        <v>182</v>
      </c>
      <c r="K32" s="260">
        <v>182</v>
      </c>
      <c r="L32" s="260">
        <v>458</v>
      </c>
      <c r="M32" s="260">
        <v>634</v>
      </c>
      <c r="N32" s="260">
        <v>221</v>
      </c>
      <c r="O32" s="261">
        <v>144</v>
      </c>
      <c r="P32" s="262">
        <f t="shared" si="0"/>
        <v>2703</v>
      </c>
      <c r="Q32" s="263">
        <f t="shared" si="1"/>
        <v>2.3138557414097143E-2</v>
      </c>
      <c r="S32" s="236"/>
      <c r="T32" s="236"/>
      <c r="AB32" s="236"/>
      <c r="AJ32" s="274"/>
      <c r="AK32" s="274"/>
      <c r="AL32" s="274"/>
      <c r="AM32" s="274"/>
      <c r="AN32" s="274"/>
      <c r="AO32" s="274"/>
      <c r="AP32" s="274"/>
      <c r="AQ32" s="274"/>
      <c r="AR32" s="274"/>
      <c r="AS32" s="274"/>
      <c r="AT32" s="274"/>
      <c r="AU32" s="274"/>
    </row>
    <row r="33" spans="1:47" ht="23.25" customHeight="1" x14ac:dyDescent="0.3">
      <c r="A33" s="257">
        <v>18</v>
      </c>
      <c r="B33" s="258" t="s">
        <v>166</v>
      </c>
      <c r="C33" s="259"/>
      <c r="D33" s="260">
        <v>20</v>
      </c>
      <c r="E33" s="260">
        <v>45</v>
      </c>
      <c r="F33" s="260">
        <v>242</v>
      </c>
      <c r="G33" s="260">
        <v>60</v>
      </c>
      <c r="H33" s="260">
        <v>179</v>
      </c>
      <c r="I33" s="260">
        <v>48</v>
      </c>
      <c r="J33" s="260">
        <v>305</v>
      </c>
      <c r="K33" s="260">
        <v>194</v>
      </c>
      <c r="L33" s="260">
        <v>212</v>
      </c>
      <c r="M33" s="260">
        <v>240</v>
      </c>
      <c r="N33" s="260">
        <v>225</v>
      </c>
      <c r="O33" s="261">
        <v>58</v>
      </c>
      <c r="P33" s="262">
        <f t="shared" si="0"/>
        <v>1828</v>
      </c>
      <c r="Q33" s="263">
        <f t="shared" si="1"/>
        <v>1.5648273382526664E-2</v>
      </c>
      <c r="AJ33" s="274"/>
      <c r="AK33" s="274"/>
      <c r="AL33" s="274"/>
      <c r="AM33" s="274"/>
      <c r="AN33" s="274"/>
      <c r="AO33" s="274"/>
      <c r="AP33" s="274"/>
      <c r="AQ33" s="274"/>
      <c r="AR33" s="274"/>
      <c r="AS33" s="274"/>
      <c r="AT33" s="274"/>
      <c r="AU33" s="274"/>
    </row>
    <row r="34" spans="1:47" ht="23.25" customHeight="1" x14ac:dyDescent="0.3">
      <c r="A34" s="257">
        <v>19</v>
      </c>
      <c r="B34" s="258" t="s">
        <v>167</v>
      </c>
      <c r="C34" s="259"/>
      <c r="D34" s="260">
        <v>129</v>
      </c>
      <c r="E34" s="260">
        <v>136</v>
      </c>
      <c r="F34" s="260">
        <v>176</v>
      </c>
      <c r="G34" s="260">
        <v>222</v>
      </c>
      <c r="H34" s="260">
        <v>387</v>
      </c>
      <c r="I34" s="260">
        <v>654</v>
      </c>
      <c r="J34" s="260">
        <v>425</v>
      </c>
      <c r="K34" s="260">
        <v>537</v>
      </c>
      <c r="L34" s="260">
        <v>220</v>
      </c>
      <c r="M34" s="260">
        <v>262</v>
      </c>
      <c r="N34" s="260">
        <v>523</v>
      </c>
      <c r="O34" s="261">
        <v>115</v>
      </c>
      <c r="P34" s="262">
        <f t="shared" si="0"/>
        <v>3786</v>
      </c>
      <c r="Q34" s="263">
        <f t="shared" si="1"/>
        <v>3.2409388964029513E-2</v>
      </c>
      <c r="AJ34" s="274"/>
      <c r="AK34" s="274"/>
      <c r="AL34" s="274"/>
      <c r="AM34" s="274"/>
      <c r="AN34" s="274"/>
      <c r="AO34" s="274"/>
      <c r="AP34" s="274"/>
      <c r="AQ34" s="274"/>
      <c r="AR34" s="274"/>
      <c r="AS34" s="274"/>
      <c r="AT34" s="274"/>
      <c r="AU34" s="274"/>
    </row>
    <row r="35" spans="1:47" ht="23.25" customHeight="1" x14ac:dyDescent="0.3">
      <c r="A35" s="257">
        <v>20</v>
      </c>
      <c r="B35" s="258" t="s">
        <v>168</v>
      </c>
      <c r="C35" s="259"/>
      <c r="D35" s="260">
        <v>47</v>
      </c>
      <c r="E35" s="260">
        <v>83</v>
      </c>
      <c r="F35" s="260">
        <v>226</v>
      </c>
      <c r="G35" s="260">
        <v>125</v>
      </c>
      <c r="H35" s="260">
        <v>126</v>
      </c>
      <c r="I35" s="260">
        <v>53</v>
      </c>
      <c r="J35" s="260">
        <v>268</v>
      </c>
      <c r="K35" s="260">
        <v>19</v>
      </c>
      <c r="L35" s="260">
        <v>114</v>
      </c>
      <c r="M35" s="260">
        <v>81</v>
      </c>
      <c r="N35" s="260">
        <v>43</v>
      </c>
      <c r="O35" s="261">
        <v>0</v>
      </c>
      <c r="P35" s="262">
        <f t="shared" si="0"/>
        <v>1185</v>
      </c>
      <c r="Q35" s="263">
        <f t="shared" si="1"/>
        <v>1.0143984659898303E-2</v>
      </c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</row>
    <row r="36" spans="1:47" ht="23.25" customHeight="1" x14ac:dyDescent="0.3">
      <c r="A36" s="257">
        <v>21</v>
      </c>
      <c r="B36" s="258" t="s">
        <v>169</v>
      </c>
      <c r="C36" s="259"/>
      <c r="D36" s="260">
        <v>0</v>
      </c>
      <c r="E36" s="260">
        <v>77</v>
      </c>
      <c r="F36" s="260">
        <v>62</v>
      </c>
      <c r="G36" s="260">
        <v>0</v>
      </c>
      <c r="H36" s="260">
        <v>47</v>
      </c>
      <c r="I36" s="260">
        <v>90</v>
      </c>
      <c r="J36" s="260">
        <v>106</v>
      </c>
      <c r="K36" s="260">
        <v>311</v>
      </c>
      <c r="L36" s="260">
        <v>49</v>
      </c>
      <c r="M36" s="260">
        <v>105</v>
      </c>
      <c r="N36" s="260">
        <v>181</v>
      </c>
      <c r="O36" s="261">
        <v>33</v>
      </c>
      <c r="P36" s="262">
        <f t="shared" si="0"/>
        <v>1061</v>
      </c>
      <c r="Q36" s="263">
        <f t="shared" si="1"/>
        <v>9.0825044085671731E-3</v>
      </c>
      <c r="AJ36" s="274"/>
      <c r="AK36" s="274"/>
      <c r="AL36" s="274"/>
      <c r="AM36" s="274"/>
      <c r="AN36" s="274"/>
      <c r="AO36" s="274"/>
      <c r="AP36" s="274"/>
      <c r="AQ36" s="274"/>
      <c r="AR36" s="274"/>
      <c r="AS36" s="274"/>
      <c r="AT36" s="274"/>
      <c r="AU36" s="274"/>
    </row>
    <row r="37" spans="1:47" ht="23.25" customHeight="1" x14ac:dyDescent="0.3">
      <c r="A37" s="257">
        <v>22</v>
      </c>
      <c r="B37" s="258" t="s">
        <v>170</v>
      </c>
      <c r="C37" s="259"/>
      <c r="D37" s="260">
        <v>74</v>
      </c>
      <c r="E37" s="260">
        <v>118</v>
      </c>
      <c r="F37" s="260">
        <v>246</v>
      </c>
      <c r="G37" s="260">
        <v>248</v>
      </c>
      <c r="H37" s="260">
        <v>74</v>
      </c>
      <c r="I37" s="260">
        <v>171</v>
      </c>
      <c r="J37" s="260">
        <v>228</v>
      </c>
      <c r="K37" s="260">
        <v>376</v>
      </c>
      <c r="L37" s="260">
        <v>227</v>
      </c>
      <c r="M37" s="260">
        <v>252</v>
      </c>
      <c r="N37" s="260">
        <v>266</v>
      </c>
      <c r="O37" s="261">
        <v>45</v>
      </c>
      <c r="P37" s="262">
        <f t="shared" si="0"/>
        <v>2325</v>
      </c>
      <c r="Q37" s="263">
        <f t="shared" si="1"/>
        <v>1.9902754712458698E-2</v>
      </c>
      <c r="AJ37" s="274"/>
      <c r="AK37" s="274"/>
      <c r="AL37" s="274"/>
      <c r="AM37" s="274"/>
      <c r="AN37" s="274"/>
      <c r="AO37" s="274"/>
      <c r="AP37" s="274"/>
      <c r="AQ37" s="274"/>
      <c r="AR37" s="274"/>
      <c r="AS37" s="274"/>
      <c r="AT37" s="274"/>
      <c r="AU37" s="274"/>
    </row>
    <row r="38" spans="1:47" ht="23.25" customHeight="1" x14ac:dyDescent="0.3">
      <c r="A38" s="257">
        <v>23</v>
      </c>
      <c r="B38" s="258" t="s">
        <v>171</v>
      </c>
      <c r="C38" s="259"/>
      <c r="D38" s="294" t="s">
        <v>172</v>
      </c>
      <c r="E38" s="294" t="s">
        <v>172</v>
      </c>
      <c r="F38" s="294" t="s">
        <v>172</v>
      </c>
      <c r="G38" s="294" t="s">
        <v>172</v>
      </c>
      <c r="H38" s="294" t="s">
        <v>172</v>
      </c>
      <c r="I38" s="260">
        <v>122</v>
      </c>
      <c r="J38" s="260">
        <v>0</v>
      </c>
      <c r="K38" s="260">
        <v>50</v>
      </c>
      <c r="L38" s="260">
        <v>28</v>
      </c>
      <c r="M38" s="260">
        <v>37</v>
      </c>
      <c r="N38" s="260">
        <v>88</v>
      </c>
      <c r="O38" s="261">
        <v>8</v>
      </c>
      <c r="P38" s="262">
        <f t="shared" si="0"/>
        <v>333</v>
      </c>
      <c r="Q38" s="263">
        <f t="shared" si="1"/>
        <v>2.8505880943005359E-3</v>
      </c>
      <c r="AJ38" s="274"/>
      <c r="AK38" s="274"/>
      <c r="AL38" s="274"/>
      <c r="AM38" s="274"/>
      <c r="AN38" s="274"/>
      <c r="AO38" s="274"/>
      <c r="AP38" s="274"/>
      <c r="AQ38" s="274"/>
      <c r="AR38" s="274"/>
      <c r="AS38" s="274"/>
      <c r="AT38" s="274"/>
      <c r="AU38" s="274"/>
    </row>
    <row r="39" spans="1:47" ht="23.25" customHeight="1" x14ac:dyDescent="0.3">
      <c r="A39" s="257">
        <v>24</v>
      </c>
      <c r="B39" s="258" t="s">
        <v>173</v>
      </c>
      <c r="C39" s="259"/>
      <c r="D39" s="260">
        <v>99</v>
      </c>
      <c r="E39" s="260">
        <v>79</v>
      </c>
      <c r="F39" s="260">
        <v>155</v>
      </c>
      <c r="G39" s="260">
        <v>46</v>
      </c>
      <c r="H39" s="260">
        <v>96</v>
      </c>
      <c r="I39" s="260">
        <v>125</v>
      </c>
      <c r="J39" s="260">
        <v>134</v>
      </c>
      <c r="K39" s="260">
        <v>137</v>
      </c>
      <c r="L39" s="260">
        <v>153</v>
      </c>
      <c r="M39" s="260">
        <v>197</v>
      </c>
      <c r="N39" s="260">
        <v>210</v>
      </c>
      <c r="O39" s="261">
        <v>109</v>
      </c>
      <c r="P39" s="262">
        <f t="shared" si="0"/>
        <v>1540</v>
      </c>
      <c r="Q39" s="263">
        <f t="shared" si="1"/>
        <v>1.3182899895564039E-2</v>
      </c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4"/>
      <c r="AU39" s="274"/>
    </row>
    <row r="40" spans="1:47" ht="23.25" customHeight="1" x14ac:dyDescent="0.3">
      <c r="A40" s="257">
        <v>25</v>
      </c>
      <c r="B40" s="258" t="s">
        <v>174</v>
      </c>
      <c r="C40" s="259"/>
      <c r="D40" s="260">
        <v>18</v>
      </c>
      <c r="E40" s="260">
        <v>102</v>
      </c>
      <c r="F40" s="260">
        <v>114</v>
      </c>
      <c r="G40" s="260">
        <v>95</v>
      </c>
      <c r="H40" s="260">
        <v>36</v>
      </c>
      <c r="I40" s="260">
        <v>275</v>
      </c>
      <c r="J40" s="260">
        <v>43</v>
      </c>
      <c r="K40" s="260">
        <v>56</v>
      </c>
      <c r="L40" s="260">
        <v>285</v>
      </c>
      <c r="M40" s="260">
        <v>184</v>
      </c>
      <c r="N40" s="260">
        <v>162</v>
      </c>
      <c r="O40" s="261">
        <v>73</v>
      </c>
      <c r="P40" s="262">
        <f t="shared" si="0"/>
        <v>1443</v>
      </c>
      <c r="Q40" s="263">
        <f t="shared" si="1"/>
        <v>1.2352548408635656E-2</v>
      </c>
      <c r="AJ40" s="274"/>
      <c r="AK40" s="274"/>
      <c r="AL40" s="274"/>
      <c r="AM40" s="274"/>
      <c r="AN40" s="274"/>
      <c r="AO40" s="274"/>
      <c r="AP40" s="274"/>
      <c r="AQ40" s="274"/>
      <c r="AR40" s="274"/>
      <c r="AS40" s="274"/>
      <c r="AT40" s="274"/>
      <c r="AU40" s="274"/>
    </row>
    <row r="41" spans="1:47" ht="23.25" customHeight="1" x14ac:dyDescent="0.3">
      <c r="A41" s="257">
        <v>26</v>
      </c>
      <c r="B41" s="258" t="s">
        <v>175</v>
      </c>
      <c r="C41" s="259"/>
      <c r="D41" s="260">
        <v>15</v>
      </c>
      <c r="E41" s="260">
        <v>40</v>
      </c>
      <c r="F41" s="260">
        <v>146</v>
      </c>
      <c r="G41" s="260">
        <v>195</v>
      </c>
      <c r="H41" s="260">
        <v>90</v>
      </c>
      <c r="I41" s="260">
        <v>209</v>
      </c>
      <c r="J41" s="260">
        <v>207</v>
      </c>
      <c r="K41" s="260">
        <v>91</v>
      </c>
      <c r="L41" s="260">
        <v>23</v>
      </c>
      <c r="M41" s="260">
        <v>206</v>
      </c>
      <c r="N41" s="260">
        <v>261</v>
      </c>
      <c r="O41" s="261">
        <v>39</v>
      </c>
      <c r="P41" s="262">
        <f t="shared" si="0"/>
        <v>1522</v>
      </c>
      <c r="Q41" s="263">
        <f t="shared" si="1"/>
        <v>1.3028814052628875E-2</v>
      </c>
      <c r="AJ41" s="274"/>
      <c r="AK41" s="274"/>
      <c r="AL41" s="274"/>
      <c r="AM41" s="274"/>
      <c r="AN41" s="274"/>
      <c r="AO41" s="274"/>
      <c r="AP41" s="274"/>
      <c r="AQ41" s="274"/>
      <c r="AR41" s="274"/>
      <c r="AS41" s="274"/>
      <c r="AT41" s="274"/>
      <c r="AU41" s="274"/>
    </row>
    <row r="42" spans="1:47" ht="23.25" customHeight="1" x14ac:dyDescent="0.3">
      <c r="A42" s="257">
        <v>27</v>
      </c>
      <c r="B42" s="258" t="s">
        <v>176</v>
      </c>
      <c r="C42" s="259"/>
      <c r="D42" s="260">
        <v>61</v>
      </c>
      <c r="E42" s="260">
        <v>141</v>
      </c>
      <c r="F42" s="260">
        <v>179</v>
      </c>
      <c r="G42" s="260">
        <v>8</v>
      </c>
      <c r="H42" s="260">
        <v>130</v>
      </c>
      <c r="I42" s="260">
        <v>153</v>
      </c>
      <c r="J42" s="260">
        <v>130</v>
      </c>
      <c r="K42" s="294" t="s">
        <v>172</v>
      </c>
      <c r="L42" s="294" t="s">
        <v>172</v>
      </c>
      <c r="M42" s="294" t="s">
        <v>172</v>
      </c>
      <c r="N42" s="294" t="s">
        <v>172</v>
      </c>
      <c r="O42" s="261">
        <v>36</v>
      </c>
      <c r="P42" s="262">
        <f t="shared" si="0"/>
        <v>838</v>
      </c>
      <c r="Q42" s="263">
        <f t="shared" si="1"/>
        <v>7.1735520210926395E-3</v>
      </c>
      <c r="AJ42" s="274"/>
      <c r="AK42" s="274"/>
      <c r="AL42" s="274"/>
      <c r="AM42" s="274"/>
      <c r="AN42" s="274"/>
      <c r="AO42" s="274"/>
      <c r="AP42" s="274"/>
      <c r="AQ42" s="274"/>
      <c r="AR42" s="274"/>
      <c r="AS42" s="274"/>
      <c r="AT42" s="274"/>
      <c r="AU42" s="274"/>
    </row>
    <row r="43" spans="1:47" ht="23.25" customHeight="1" x14ac:dyDescent="0.3">
      <c r="A43" s="257">
        <v>28</v>
      </c>
      <c r="B43" s="258" t="s">
        <v>177</v>
      </c>
      <c r="C43" s="259"/>
      <c r="D43" s="260">
        <v>0</v>
      </c>
      <c r="E43" s="260">
        <v>0</v>
      </c>
      <c r="F43" s="260">
        <v>1251</v>
      </c>
      <c r="G43" s="260">
        <v>302</v>
      </c>
      <c r="H43" s="260">
        <v>0</v>
      </c>
      <c r="I43" s="260">
        <v>222</v>
      </c>
      <c r="J43" s="260">
        <v>691</v>
      </c>
      <c r="K43" s="260">
        <v>77</v>
      </c>
      <c r="L43" s="260">
        <v>1090</v>
      </c>
      <c r="M43" s="260">
        <v>921</v>
      </c>
      <c r="N43" s="260">
        <v>891</v>
      </c>
      <c r="O43" s="261">
        <v>800</v>
      </c>
      <c r="P43" s="262">
        <f t="shared" si="0"/>
        <v>6245</v>
      </c>
      <c r="Q43" s="263">
        <f t="shared" si="1"/>
        <v>5.3459227173894432E-2</v>
      </c>
      <c r="AJ43" s="274"/>
      <c r="AK43" s="274"/>
      <c r="AL43" s="274"/>
      <c r="AM43" s="274"/>
      <c r="AN43" s="274"/>
      <c r="AO43" s="274"/>
      <c r="AP43" s="274"/>
      <c r="AQ43" s="274"/>
      <c r="AR43" s="274"/>
      <c r="AS43" s="274"/>
      <c r="AT43" s="274"/>
      <c r="AU43" s="274"/>
    </row>
    <row r="44" spans="1:47" ht="23.25" customHeight="1" x14ac:dyDescent="0.3">
      <c r="A44" s="257">
        <v>29</v>
      </c>
      <c r="B44" s="258" t="s">
        <v>178</v>
      </c>
      <c r="C44" s="259"/>
      <c r="D44" s="260">
        <v>0</v>
      </c>
      <c r="E44" s="260">
        <v>0</v>
      </c>
      <c r="F44" s="260">
        <v>978</v>
      </c>
      <c r="G44" s="260">
        <v>507</v>
      </c>
      <c r="H44" s="260">
        <v>0</v>
      </c>
      <c r="I44" s="260">
        <v>408</v>
      </c>
      <c r="J44" s="260">
        <v>107</v>
      </c>
      <c r="K44" s="260">
        <v>740</v>
      </c>
      <c r="L44" s="260">
        <v>198</v>
      </c>
      <c r="M44" s="260">
        <v>627</v>
      </c>
      <c r="N44" s="260">
        <v>306</v>
      </c>
      <c r="O44" s="261">
        <v>506</v>
      </c>
      <c r="P44" s="262">
        <f t="shared" si="0"/>
        <v>4377</v>
      </c>
      <c r="Q44" s="263">
        <f t="shared" si="1"/>
        <v>3.7468540807067401E-2</v>
      </c>
      <c r="AJ44" s="274"/>
      <c r="AK44" s="274"/>
      <c r="AL44" s="274"/>
      <c r="AM44" s="274"/>
      <c r="AN44" s="274"/>
      <c r="AO44" s="274"/>
      <c r="AP44" s="274"/>
      <c r="AQ44" s="274"/>
      <c r="AR44" s="274"/>
      <c r="AS44" s="274"/>
      <c r="AT44" s="274"/>
      <c r="AU44" s="274"/>
    </row>
    <row r="45" spans="1:47" ht="23.25" customHeight="1" x14ac:dyDescent="0.3">
      <c r="A45" s="257">
        <v>30</v>
      </c>
      <c r="B45" s="258" t="s">
        <v>179</v>
      </c>
      <c r="C45" s="259"/>
      <c r="D45" s="260">
        <v>24</v>
      </c>
      <c r="E45" s="260">
        <v>0</v>
      </c>
      <c r="F45" s="260">
        <v>714</v>
      </c>
      <c r="G45" s="260">
        <v>400</v>
      </c>
      <c r="H45" s="260">
        <v>0</v>
      </c>
      <c r="I45" s="260">
        <v>251</v>
      </c>
      <c r="J45" s="260">
        <v>24</v>
      </c>
      <c r="K45" s="260">
        <v>628</v>
      </c>
      <c r="L45" s="260">
        <v>60</v>
      </c>
      <c r="M45" s="260">
        <v>1061</v>
      </c>
      <c r="N45" s="260">
        <v>358</v>
      </c>
      <c r="O45" s="261">
        <v>583</v>
      </c>
      <c r="P45" s="262">
        <f t="shared" si="0"/>
        <v>4103</v>
      </c>
      <c r="Q45" s="263">
        <f t="shared" si="1"/>
        <v>3.5123011864609907E-2</v>
      </c>
      <c r="AJ45" s="274"/>
      <c r="AK45" s="274"/>
      <c r="AL45" s="274"/>
      <c r="AM45" s="274"/>
      <c r="AN45" s="274"/>
      <c r="AO45" s="274"/>
      <c r="AP45" s="274"/>
      <c r="AQ45" s="274"/>
      <c r="AR45" s="274"/>
      <c r="AS45" s="274"/>
      <c r="AT45" s="274"/>
      <c r="AU45" s="274"/>
    </row>
    <row r="46" spans="1:47" ht="23.25" customHeight="1" x14ac:dyDescent="0.3">
      <c r="A46" s="257">
        <v>31</v>
      </c>
      <c r="B46" s="258" t="s">
        <v>180</v>
      </c>
      <c r="C46" s="259"/>
      <c r="D46" s="260">
        <v>0</v>
      </c>
      <c r="E46" s="260">
        <v>0</v>
      </c>
      <c r="F46" s="260">
        <v>1283</v>
      </c>
      <c r="G46" s="260">
        <v>306</v>
      </c>
      <c r="H46" s="260">
        <v>0</v>
      </c>
      <c r="I46" s="260">
        <v>736</v>
      </c>
      <c r="J46" s="260">
        <v>251</v>
      </c>
      <c r="K46" s="260">
        <v>830</v>
      </c>
      <c r="L46" s="260">
        <v>293</v>
      </c>
      <c r="M46" s="260">
        <v>749</v>
      </c>
      <c r="N46" s="260">
        <v>575</v>
      </c>
      <c r="O46" s="261">
        <v>763</v>
      </c>
      <c r="P46" s="262">
        <f t="shared" si="0"/>
        <v>5786</v>
      </c>
      <c r="Q46" s="263">
        <f t="shared" si="1"/>
        <v>4.9530038179047747E-2</v>
      </c>
      <c r="AJ46" s="274"/>
      <c r="AK46" s="274"/>
      <c r="AL46" s="274"/>
      <c r="AM46" s="274"/>
      <c r="AN46" s="274"/>
      <c r="AO46" s="274"/>
      <c r="AP46" s="274"/>
      <c r="AQ46" s="274"/>
      <c r="AR46" s="274"/>
      <c r="AS46" s="274"/>
      <c r="AT46" s="274"/>
      <c r="AU46" s="274"/>
    </row>
    <row r="47" spans="1:47" ht="23.25" customHeight="1" x14ac:dyDescent="0.3">
      <c r="A47" s="257">
        <v>32</v>
      </c>
      <c r="B47" s="258" t="s">
        <v>181</v>
      </c>
      <c r="C47" s="259"/>
      <c r="D47" s="260">
        <v>13</v>
      </c>
      <c r="E47" s="260">
        <v>5</v>
      </c>
      <c r="F47" s="260">
        <v>315</v>
      </c>
      <c r="G47" s="260">
        <v>98</v>
      </c>
      <c r="H47" s="260">
        <v>153</v>
      </c>
      <c r="I47" s="260">
        <v>142</v>
      </c>
      <c r="J47" s="260">
        <v>141</v>
      </c>
      <c r="K47" s="260">
        <v>220</v>
      </c>
      <c r="L47" s="260">
        <v>73</v>
      </c>
      <c r="M47" s="260">
        <v>199</v>
      </c>
      <c r="N47" s="260">
        <v>156</v>
      </c>
      <c r="O47" s="261">
        <v>30</v>
      </c>
      <c r="P47" s="262">
        <f t="shared" si="0"/>
        <v>1545</v>
      </c>
      <c r="Q47" s="263">
        <f t="shared" si="1"/>
        <v>1.3225701518601585E-2</v>
      </c>
      <c r="AJ47" s="274"/>
      <c r="AK47" s="274"/>
      <c r="AL47" s="274"/>
      <c r="AM47" s="274"/>
      <c r="AN47" s="274"/>
      <c r="AO47" s="274"/>
      <c r="AP47" s="274"/>
      <c r="AQ47" s="274"/>
      <c r="AR47" s="274"/>
      <c r="AS47" s="274"/>
      <c r="AT47" s="274"/>
      <c r="AU47" s="274"/>
    </row>
    <row r="48" spans="1:47" ht="23.25" customHeight="1" x14ac:dyDescent="0.3">
      <c r="A48" s="257">
        <v>33</v>
      </c>
      <c r="B48" s="258" t="s">
        <v>182</v>
      </c>
      <c r="C48" s="259"/>
      <c r="D48" s="260">
        <v>112</v>
      </c>
      <c r="E48" s="260">
        <v>123</v>
      </c>
      <c r="F48" s="260">
        <v>508</v>
      </c>
      <c r="G48" s="260">
        <v>167</v>
      </c>
      <c r="H48" s="260">
        <v>280</v>
      </c>
      <c r="I48" s="260">
        <v>154</v>
      </c>
      <c r="J48" s="260">
        <v>271</v>
      </c>
      <c r="K48" s="260">
        <v>236</v>
      </c>
      <c r="L48" s="260">
        <v>199</v>
      </c>
      <c r="M48" s="260">
        <v>204</v>
      </c>
      <c r="N48" s="260">
        <v>309</v>
      </c>
      <c r="O48" s="261">
        <v>160</v>
      </c>
      <c r="P48" s="262">
        <f t="shared" ref="P48:P67" si="3">SUM(D48:O48)</f>
        <v>2723</v>
      </c>
      <c r="Q48" s="263">
        <f t="shared" si="1"/>
        <v>2.3309763906247324E-2</v>
      </c>
      <c r="AJ48" s="274"/>
      <c r="AK48" s="274"/>
      <c r="AL48" s="274"/>
      <c r="AM48" s="274"/>
      <c r="AN48" s="274"/>
      <c r="AO48" s="274"/>
      <c r="AP48" s="274"/>
      <c r="AQ48" s="274"/>
      <c r="AR48" s="274"/>
      <c r="AS48" s="274"/>
      <c r="AT48" s="274"/>
      <c r="AU48" s="274"/>
    </row>
    <row r="49" spans="1:47" ht="23.25" customHeight="1" x14ac:dyDescent="0.3">
      <c r="A49" s="257">
        <v>34</v>
      </c>
      <c r="B49" s="258" t="s">
        <v>183</v>
      </c>
      <c r="C49" s="259"/>
      <c r="D49" s="260">
        <v>31</v>
      </c>
      <c r="E49" s="260">
        <v>59</v>
      </c>
      <c r="F49" s="260">
        <v>80</v>
      </c>
      <c r="G49" s="260">
        <v>54</v>
      </c>
      <c r="H49" s="260">
        <v>215</v>
      </c>
      <c r="I49" s="260">
        <v>208</v>
      </c>
      <c r="J49" s="260">
        <v>165</v>
      </c>
      <c r="K49" s="260">
        <v>123</v>
      </c>
      <c r="L49" s="260">
        <v>31</v>
      </c>
      <c r="M49" s="260">
        <v>246</v>
      </c>
      <c r="N49" s="260">
        <v>154</v>
      </c>
      <c r="O49" s="261">
        <v>50</v>
      </c>
      <c r="P49" s="262">
        <f t="shared" si="3"/>
        <v>1416</v>
      </c>
      <c r="Q49" s="263">
        <f t="shared" si="1"/>
        <v>1.212141964423291E-2</v>
      </c>
      <c r="AJ49" s="274"/>
      <c r="AK49" s="274"/>
      <c r="AL49" s="274"/>
      <c r="AM49" s="274"/>
      <c r="AN49" s="274"/>
      <c r="AO49" s="274"/>
      <c r="AP49" s="274"/>
      <c r="AQ49" s="274"/>
      <c r="AR49" s="274"/>
      <c r="AS49" s="274"/>
      <c r="AT49" s="274"/>
      <c r="AU49" s="274"/>
    </row>
    <row r="50" spans="1:47" ht="23.25" customHeight="1" x14ac:dyDescent="0.3">
      <c r="A50" s="257">
        <v>35</v>
      </c>
      <c r="B50" s="258" t="s">
        <v>184</v>
      </c>
      <c r="C50" s="259"/>
      <c r="D50" s="260">
        <v>24</v>
      </c>
      <c r="E50" s="260">
        <v>52</v>
      </c>
      <c r="F50" s="260">
        <v>99</v>
      </c>
      <c r="G50" s="260">
        <v>134</v>
      </c>
      <c r="H50" s="260">
        <v>38</v>
      </c>
      <c r="I50" s="260">
        <v>241</v>
      </c>
      <c r="J50" s="260">
        <v>121</v>
      </c>
      <c r="K50" s="260">
        <v>224</v>
      </c>
      <c r="L50" s="260">
        <v>182</v>
      </c>
      <c r="M50" s="260">
        <v>438</v>
      </c>
      <c r="N50" s="260">
        <v>108</v>
      </c>
      <c r="O50" s="261">
        <v>102</v>
      </c>
      <c r="P50" s="262">
        <f t="shared" si="3"/>
        <v>1763</v>
      </c>
      <c r="Q50" s="263">
        <f t="shared" si="1"/>
        <v>1.5091852283038573E-2</v>
      </c>
      <c r="AJ50" s="274"/>
      <c r="AK50" s="274"/>
      <c r="AL50" s="274"/>
      <c r="AM50" s="274"/>
      <c r="AN50" s="274"/>
      <c r="AO50" s="274"/>
      <c r="AP50" s="274"/>
      <c r="AQ50" s="274"/>
      <c r="AR50" s="274"/>
      <c r="AS50" s="274"/>
      <c r="AT50" s="274"/>
      <c r="AU50" s="274"/>
    </row>
    <row r="51" spans="1:47" ht="23.25" customHeight="1" x14ac:dyDescent="0.3">
      <c r="A51" s="257">
        <v>36</v>
      </c>
      <c r="B51" s="258" t="s">
        <v>185</v>
      </c>
      <c r="C51" s="259"/>
      <c r="D51" s="260">
        <v>94</v>
      </c>
      <c r="E51" s="260">
        <v>41</v>
      </c>
      <c r="F51" s="260">
        <v>187</v>
      </c>
      <c r="G51" s="260">
        <v>276</v>
      </c>
      <c r="H51" s="260">
        <v>214</v>
      </c>
      <c r="I51" s="260">
        <v>251</v>
      </c>
      <c r="J51" s="260">
        <v>289</v>
      </c>
      <c r="K51" s="260">
        <v>162</v>
      </c>
      <c r="L51" s="260">
        <v>297</v>
      </c>
      <c r="M51" s="260">
        <v>231</v>
      </c>
      <c r="N51" s="260">
        <v>253</v>
      </c>
      <c r="O51" s="261">
        <v>241</v>
      </c>
      <c r="P51" s="262">
        <f t="shared" si="3"/>
        <v>2536</v>
      </c>
      <c r="Q51" s="263">
        <f t="shared" si="1"/>
        <v>2.170898320464312E-2</v>
      </c>
      <c r="AJ51" s="274"/>
      <c r="AK51" s="274"/>
      <c r="AL51" s="274"/>
      <c r="AM51" s="274"/>
      <c r="AN51" s="274"/>
      <c r="AO51" s="274"/>
      <c r="AP51" s="274"/>
      <c r="AQ51" s="274"/>
      <c r="AR51" s="274"/>
      <c r="AS51" s="274"/>
      <c r="AT51" s="274"/>
      <c r="AU51" s="274"/>
    </row>
    <row r="52" spans="1:47" ht="23.25" customHeight="1" x14ac:dyDescent="0.3">
      <c r="A52" s="257">
        <v>37</v>
      </c>
      <c r="B52" s="258" t="s">
        <v>186</v>
      </c>
      <c r="C52" s="259"/>
      <c r="D52" s="260">
        <v>55</v>
      </c>
      <c r="E52" s="260">
        <v>190</v>
      </c>
      <c r="F52" s="260">
        <v>63</v>
      </c>
      <c r="G52" s="260">
        <v>127</v>
      </c>
      <c r="H52" s="260">
        <v>110</v>
      </c>
      <c r="I52" s="260">
        <v>86</v>
      </c>
      <c r="J52" s="260">
        <v>67</v>
      </c>
      <c r="K52" s="260">
        <v>92</v>
      </c>
      <c r="L52" s="260">
        <v>194</v>
      </c>
      <c r="M52" s="260">
        <v>397</v>
      </c>
      <c r="N52" s="260">
        <v>184</v>
      </c>
      <c r="O52" s="261">
        <v>4</v>
      </c>
      <c r="P52" s="262">
        <f t="shared" si="3"/>
        <v>1569</v>
      </c>
      <c r="Q52" s="263">
        <f t="shared" si="1"/>
        <v>1.3431149309181805E-2</v>
      </c>
      <c r="AJ52" s="274"/>
      <c r="AK52" s="274"/>
      <c r="AL52" s="274"/>
      <c r="AM52" s="274"/>
      <c r="AN52" s="274"/>
      <c r="AO52" s="274"/>
      <c r="AP52" s="274"/>
      <c r="AQ52" s="274"/>
      <c r="AR52" s="274"/>
      <c r="AS52" s="274"/>
      <c r="AT52" s="274"/>
      <c r="AU52" s="274"/>
    </row>
    <row r="53" spans="1:47" ht="23.25" customHeight="1" x14ac:dyDescent="0.3">
      <c r="A53" s="257">
        <v>38</v>
      </c>
      <c r="B53" s="258" t="s">
        <v>187</v>
      </c>
      <c r="C53" s="259"/>
      <c r="D53" s="260">
        <v>5</v>
      </c>
      <c r="E53" s="260">
        <v>109</v>
      </c>
      <c r="F53" s="260">
        <v>196</v>
      </c>
      <c r="G53" s="260">
        <v>207</v>
      </c>
      <c r="H53" s="260">
        <v>167</v>
      </c>
      <c r="I53" s="260">
        <v>270</v>
      </c>
      <c r="J53" s="260">
        <v>339</v>
      </c>
      <c r="K53" s="260">
        <v>411</v>
      </c>
      <c r="L53" s="260">
        <v>83</v>
      </c>
      <c r="M53" s="260">
        <v>116</v>
      </c>
      <c r="N53" s="260">
        <v>242</v>
      </c>
      <c r="O53" s="261">
        <v>52</v>
      </c>
      <c r="P53" s="262">
        <f t="shared" si="3"/>
        <v>2197</v>
      </c>
      <c r="Q53" s="263">
        <f t="shared" si="1"/>
        <v>1.880703316269753E-2</v>
      </c>
      <c r="AJ53" s="274"/>
      <c r="AK53" s="274"/>
      <c r="AL53" s="274"/>
      <c r="AM53" s="274"/>
      <c r="AN53" s="274"/>
      <c r="AO53" s="274"/>
      <c r="AP53" s="274"/>
      <c r="AQ53" s="274"/>
      <c r="AR53" s="274"/>
      <c r="AS53" s="274"/>
      <c r="AT53" s="274"/>
      <c r="AU53" s="274"/>
    </row>
    <row r="54" spans="1:47" ht="21" customHeight="1" x14ac:dyDescent="0.3">
      <c r="A54" s="257">
        <v>39</v>
      </c>
      <c r="B54" s="258" t="s">
        <v>188</v>
      </c>
      <c r="C54" s="259"/>
      <c r="D54" s="260">
        <v>105</v>
      </c>
      <c r="E54" s="260">
        <v>83</v>
      </c>
      <c r="F54" s="260">
        <v>170</v>
      </c>
      <c r="G54" s="260">
        <v>97</v>
      </c>
      <c r="H54" s="260">
        <v>84</v>
      </c>
      <c r="I54" s="260">
        <v>87</v>
      </c>
      <c r="J54" s="260">
        <v>149</v>
      </c>
      <c r="K54" s="260">
        <v>119</v>
      </c>
      <c r="L54" s="260">
        <v>92</v>
      </c>
      <c r="M54" s="260">
        <v>194</v>
      </c>
      <c r="N54" s="260">
        <v>158</v>
      </c>
      <c r="O54" s="261">
        <v>0</v>
      </c>
      <c r="P54" s="262">
        <f t="shared" si="3"/>
        <v>1338</v>
      </c>
      <c r="Q54" s="263">
        <f t="shared" si="1"/>
        <v>1.1453714324847198E-2</v>
      </c>
      <c r="AJ54" s="274"/>
      <c r="AK54" s="274"/>
      <c r="AL54" s="274"/>
      <c r="AM54" s="274"/>
      <c r="AN54" s="274"/>
      <c r="AO54" s="274"/>
      <c r="AP54" s="274"/>
      <c r="AQ54" s="274"/>
      <c r="AR54" s="274"/>
      <c r="AS54" s="274"/>
      <c r="AT54" s="274"/>
      <c r="AU54" s="274"/>
    </row>
    <row r="55" spans="1:47" ht="21" customHeight="1" x14ac:dyDescent="0.3">
      <c r="A55" s="257">
        <v>40</v>
      </c>
      <c r="B55" s="258" t="s">
        <v>189</v>
      </c>
      <c r="C55" s="259"/>
      <c r="D55" s="260">
        <v>161</v>
      </c>
      <c r="E55" s="260">
        <v>109</v>
      </c>
      <c r="F55" s="260">
        <v>351</v>
      </c>
      <c r="G55" s="260">
        <v>484</v>
      </c>
      <c r="H55" s="260">
        <v>507</v>
      </c>
      <c r="I55" s="260">
        <v>149</v>
      </c>
      <c r="J55" s="260">
        <v>339</v>
      </c>
      <c r="K55" s="260">
        <v>151</v>
      </c>
      <c r="L55" s="260">
        <v>284</v>
      </c>
      <c r="M55" s="260">
        <v>556</v>
      </c>
      <c r="N55" s="260">
        <v>942</v>
      </c>
      <c r="O55" s="261">
        <v>18</v>
      </c>
      <c r="P55" s="262">
        <f t="shared" si="3"/>
        <v>4051</v>
      </c>
      <c r="Q55" s="263">
        <f t="shared" si="1"/>
        <v>3.4677874985019431E-2</v>
      </c>
      <c r="AJ55" s="274"/>
      <c r="AK55" s="274"/>
      <c r="AL55" s="274"/>
      <c r="AM55" s="274"/>
      <c r="AN55" s="274"/>
      <c r="AO55" s="274"/>
      <c r="AP55" s="274"/>
      <c r="AQ55" s="274"/>
      <c r="AR55" s="274"/>
      <c r="AS55" s="274"/>
      <c r="AT55" s="274"/>
      <c r="AU55" s="274"/>
    </row>
    <row r="56" spans="1:47" ht="21" customHeight="1" x14ac:dyDescent="0.3">
      <c r="A56" s="257">
        <v>41</v>
      </c>
      <c r="B56" s="258" t="s">
        <v>190</v>
      </c>
      <c r="C56" s="259"/>
      <c r="D56" s="260">
        <v>21</v>
      </c>
      <c r="E56" s="260">
        <v>32</v>
      </c>
      <c r="F56" s="260">
        <v>261</v>
      </c>
      <c r="G56" s="260">
        <v>164</v>
      </c>
      <c r="H56" s="260">
        <v>107</v>
      </c>
      <c r="I56" s="260">
        <v>135</v>
      </c>
      <c r="J56" s="260">
        <v>61</v>
      </c>
      <c r="K56" s="260">
        <v>24</v>
      </c>
      <c r="L56" s="260">
        <v>13</v>
      </c>
      <c r="M56" s="260">
        <v>278</v>
      </c>
      <c r="N56" s="260">
        <v>193</v>
      </c>
      <c r="O56" s="261">
        <v>88</v>
      </c>
      <c r="P56" s="262">
        <f t="shared" si="3"/>
        <v>1377</v>
      </c>
      <c r="Q56" s="263">
        <f t="shared" si="1"/>
        <v>1.1787566984540053E-2</v>
      </c>
      <c r="AJ56" s="274"/>
      <c r="AK56" s="274"/>
      <c r="AL56" s="274"/>
      <c r="AM56" s="274"/>
      <c r="AN56" s="274"/>
      <c r="AO56" s="274"/>
      <c r="AP56" s="274"/>
      <c r="AQ56" s="274"/>
      <c r="AR56" s="274"/>
      <c r="AS56" s="274"/>
      <c r="AT56" s="274"/>
      <c r="AU56" s="274"/>
    </row>
    <row r="57" spans="1:47" ht="21" customHeight="1" x14ac:dyDescent="0.3">
      <c r="A57" s="257">
        <v>42</v>
      </c>
      <c r="B57" s="258" t="s">
        <v>191</v>
      </c>
      <c r="C57" s="259"/>
      <c r="D57" s="260">
        <v>116</v>
      </c>
      <c r="E57" s="260">
        <v>138</v>
      </c>
      <c r="F57" s="260">
        <v>528</v>
      </c>
      <c r="G57" s="260">
        <v>278</v>
      </c>
      <c r="H57" s="260">
        <v>437</v>
      </c>
      <c r="I57" s="260">
        <v>371</v>
      </c>
      <c r="J57" s="260">
        <v>396</v>
      </c>
      <c r="K57" s="260">
        <v>300</v>
      </c>
      <c r="L57" s="260">
        <v>247</v>
      </c>
      <c r="M57" s="260">
        <v>269</v>
      </c>
      <c r="N57" s="260">
        <v>432</v>
      </c>
      <c r="O57" s="261">
        <v>179</v>
      </c>
      <c r="P57" s="262">
        <f t="shared" si="3"/>
        <v>3691</v>
      </c>
      <c r="Q57" s="263">
        <f t="shared" si="1"/>
        <v>3.1596158126316151E-2</v>
      </c>
      <c r="AJ57" s="274"/>
      <c r="AK57" s="274"/>
      <c r="AL57" s="274"/>
      <c r="AM57" s="274"/>
      <c r="AN57" s="274"/>
      <c r="AO57" s="274"/>
      <c r="AP57" s="274"/>
      <c r="AQ57" s="274"/>
      <c r="AR57" s="274"/>
      <c r="AS57" s="274"/>
      <c r="AT57" s="274"/>
      <c r="AU57" s="274"/>
    </row>
    <row r="58" spans="1:47" ht="21" customHeight="1" x14ac:dyDescent="0.3">
      <c r="A58" s="257">
        <v>43</v>
      </c>
      <c r="B58" s="258" t="s">
        <v>192</v>
      </c>
      <c r="C58" s="259"/>
      <c r="D58" s="294"/>
      <c r="E58" s="294"/>
      <c r="F58" s="294"/>
      <c r="G58" s="294"/>
      <c r="H58" s="294"/>
      <c r="I58" s="294"/>
      <c r="J58" s="260">
        <v>24</v>
      </c>
      <c r="K58" s="260">
        <v>115</v>
      </c>
      <c r="L58" s="260">
        <v>151</v>
      </c>
      <c r="M58" s="260">
        <v>145</v>
      </c>
      <c r="N58" s="260">
        <v>51</v>
      </c>
      <c r="O58" s="261">
        <v>12</v>
      </c>
      <c r="P58" s="262">
        <f t="shared" si="3"/>
        <v>498</v>
      </c>
      <c r="Q58" s="263">
        <f t="shared" si="1"/>
        <v>4.2630416545395402E-3</v>
      </c>
      <c r="AJ58" s="274"/>
      <c r="AK58" s="274"/>
      <c r="AL58" s="274"/>
      <c r="AM58" s="274"/>
      <c r="AN58" s="274"/>
      <c r="AO58" s="274"/>
      <c r="AP58" s="274"/>
      <c r="AQ58" s="274"/>
      <c r="AR58" s="274"/>
      <c r="AS58" s="274"/>
      <c r="AT58" s="274"/>
      <c r="AU58" s="274"/>
    </row>
    <row r="59" spans="1:47" ht="21" customHeight="1" x14ac:dyDescent="0.3">
      <c r="A59" s="257">
        <v>44</v>
      </c>
      <c r="B59" s="258" t="s">
        <v>193</v>
      </c>
      <c r="C59" s="259"/>
      <c r="D59" s="294"/>
      <c r="E59" s="294"/>
      <c r="F59" s="294"/>
      <c r="G59" s="294"/>
      <c r="H59" s="294"/>
      <c r="I59" s="294"/>
      <c r="J59" s="260">
        <v>50</v>
      </c>
      <c r="K59" s="260">
        <v>123</v>
      </c>
      <c r="L59" s="260">
        <v>60</v>
      </c>
      <c r="M59" s="260">
        <v>20</v>
      </c>
      <c r="N59" s="260">
        <v>315</v>
      </c>
      <c r="O59" s="261">
        <v>90</v>
      </c>
      <c r="P59" s="262">
        <f t="shared" si="3"/>
        <v>658</v>
      </c>
      <c r="Q59" s="263">
        <f t="shared" si="1"/>
        <v>5.6326935917409985E-3</v>
      </c>
      <c r="AJ59" s="274"/>
      <c r="AK59" s="274"/>
      <c r="AL59" s="274"/>
      <c r="AM59" s="274"/>
      <c r="AN59" s="274"/>
      <c r="AO59" s="274"/>
      <c r="AP59" s="274"/>
      <c r="AQ59" s="274"/>
      <c r="AR59" s="274"/>
      <c r="AS59" s="274"/>
      <c r="AT59" s="274"/>
      <c r="AU59" s="274"/>
    </row>
    <row r="60" spans="1:47" ht="21" customHeight="1" x14ac:dyDescent="0.3">
      <c r="A60" s="257">
        <v>45</v>
      </c>
      <c r="B60" s="258" t="s">
        <v>194</v>
      </c>
      <c r="C60" s="259"/>
      <c r="D60" s="294"/>
      <c r="E60" s="294"/>
      <c r="F60" s="294"/>
      <c r="G60" s="294"/>
      <c r="H60" s="294"/>
      <c r="I60" s="294"/>
      <c r="J60" s="260">
        <v>277</v>
      </c>
      <c r="K60" s="260">
        <v>150</v>
      </c>
      <c r="L60" s="260">
        <v>12</v>
      </c>
      <c r="M60" s="260">
        <v>39</v>
      </c>
      <c r="N60" s="260">
        <v>430</v>
      </c>
      <c r="O60" s="261">
        <v>70</v>
      </c>
      <c r="P60" s="262">
        <f t="shared" si="3"/>
        <v>978</v>
      </c>
      <c r="Q60" s="263">
        <f t="shared" si="1"/>
        <v>8.3719974661439159E-3</v>
      </c>
      <c r="AJ60" s="274"/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</row>
    <row r="61" spans="1:47" ht="21" customHeight="1" x14ac:dyDescent="0.3">
      <c r="A61" s="257">
        <v>46</v>
      </c>
      <c r="B61" s="258" t="s">
        <v>195</v>
      </c>
      <c r="C61" s="259"/>
      <c r="D61" s="294"/>
      <c r="E61" s="294"/>
      <c r="F61" s="294"/>
      <c r="G61" s="294"/>
      <c r="H61" s="294"/>
      <c r="I61" s="294"/>
      <c r="J61" s="260">
        <v>0</v>
      </c>
      <c r="K61" s="260">
        <v>69</v>
      </c>
      <c r="L61" s="260">
        <v>108</v>
      </c>
      <c r="M61" s="260">
        <v>363</v>
      </c>
      <c r="N61" s="260">
        <v>253</v>
      </c>
      <c r="O61" s="261">
        <v>42</v>
      </c>
      <c r="P61" s="262">
        <f t="shared" si="3"/>
        <v>835</v>
      </c>
      <c r="Q61" s="263">
        <f t="shared" si="1"/>
        <v>7.1478710472701124E-3</v>
      </c>
      <c r="AJ61" s="274"/>
      <c r="AK61" s="274"/>
      <c r="AL61" s="274"/>
      <c r="AM61" s="274"/>
      <c r="AN61" s="274"/>
      <c r="AO61" s="274"/>
      <c r="AP61" s="274"/>
      <c r="AQ61" s="274"/>
      <c r="AR61" s="274"/>
      <c r="AS61" s="274"/>
      <c r="AT61" s="274"/>
      <c r="AU61" s="274"/>
    </row>
    <row r="62" spans="1:47" ht="21" customHeight="1" x14ac:dyDescent="0.3">
      <c r="A62" s="257">
        <v>47</v>
      </c>
      <c r="B62" s="258" t="s">
        <v>196</v>
      </c>
      <c r="C62" s="259"/>
      <c r="D62" s="294"/>
      <c r="E62" s="294"/>
      <c r="F62" s="294"/>
      <c r="G62" s="294"/>
      <c r="H62" s="294"/>
      <c r="I62" s="294"/>
      <c r="J62" s="260">
        <v>32</v>
      </c>
      <c r="K62" s="260">
        <v>187</v>
      </c>
      <c r="L62" s="260">
        <v>100</v>
      </c>
      <c r="M62" s="260">
        <v>77</v>
      </c>
      <c r="N62" s="260">
        <v>193</v>
      </c>
      <c r="O62" s="261">
        <v>127</v>
      </c>
      <c r="P62" s="262">
        <f t="shared" si="3"/>
        <v>716</v>
      </c>
      <c r="Q62" s="263">
        <f t="shared" si="1"/>
        <v>6.1291924189765274E-3</v>
      </c>
      <c r="AJ62" s="274"/>
      <c r="AK62" s="274"/>
      <c r="AL62" s="274"/>
      <c r="AM62" s="274"/>
      <c r="AN62" s="274"/>
      <c r="AO62" s="274"/>
      <c r="AP62" s="274"/>
      <c r="AQ62" s="274"/>
      <c r="AR62" s="274"/>
      <c r="AS62" s="274"/>
      <c r="AT62" s="274"/>
      <c r="AU62" s="274"/>
    </row>
    <row r="63" spans="1:47" ht="21" customHeight="1" x14ac:dyDescent="0.3">
      <c r="A63" s="257">
        <v>48</v>
      </c>
      <c r="B63" s="258" t="s">
        <v>197</v>
      </c>
      <c r="C63" s="259"/>
      <c r="D63" s="294"/>
      <c r="E63" s="294"/>
      <c r="F63" s="294"/>
      <c r="G63" s="294"/>
      <c r="H63" s="294"/>
      <c r="I63" s="294"/>
      <c r="J63" s="260">
        <v>0</v>
      </c>
      <c r="K63" s="260">
        <v>57</v>
      </c>
      <c r="L63" s="260">
        <v>125</v>
      </c>
      <c r="M63" s="260">
        <v>9</v>
      </c>
      <c r="N63" s="260">
        <v>126</v>
      </c>
      <c r="O63" s="261">
        <v>8</v>
      </c>
      <c r="P63" s="262">
        <f t="shared" si="3"/>
        <v>325</v>
      </c>
      <c r="Q63" s="263">
        <f t="shared" si="1"/>
        <v>2.7821054974404629E-3</v>
      </c>
      <c r="AJ63" s="274"/>
      <c r="AK63" s="274"/>
      <c r="AL63" s="274"/>
      <c r="AM63" s="274"/>
      <c r="AN63" s="274"/>
      <c r="AO63" s="274"/>
      <c r="AP63" s="274"/>
      <c r="AQ63" s="274"/>
      <c r="AR63" s="274"/>
      <c r="AS63" s="274"/>
      <c r="AT63" s="274"/>
      <c r="AU63" s="274"/>
    </row>
    <row r="64" spans="1:47" ht="21" customHeight="1" x14ac:dyDescent="0.3">
      <c r="A64" s="257">
        <v>49</v>
      </c>
      <c r="B64" s="258" t="s">
        <v>198</v>
      </c>
      <c r="C64" s="259"/>
      <c r="D64" s="294"/>
      <c r="E64" s="294"/>
      <c r="F64" s="294"/>
      <c r="G64" s="294"/>
      <c r="H64" s="294"/>
      <c r="I64" s="294"/>
      <c r="J64" s="260">
        <v>37</v>
      </c>
      <c r="K64" s="260">
        <v>139</v>
      </c>
      <c r="L64" s="260">
        <v>18</v>
      </c>
      <c r="M64" s="260">
        <v>219</v>
      </c>
      <c r="N64" s="260">
        <v>82</v>
      </c>
      <c r="O64" s="261">
        <v>40</v>
      </c>
      <c r="P64" s="262">
        <f t="shared" si="3"/>
        <v>535</v>
      </c>
      <c r="Q64" s="263">
        <f t="shared" si="1"/>
        <v>4.5797736650173776E-3</v>
      </c>
      <c r="AJ64" s="274"/>
      <c r="AK64" s="274"/>
      <c r="AL64" s="274"/>
      <c r="AM64" s="274"/>
      <c r="AN64" s="274"/>
      <c r="AO64" s="274"/>
      <c r="AP64" s="274"/>
      <c r="AQ64" s="274"/>
      <c r="AR64" s="274"/>
      <c r="AS64" s="274"/>
      <c r="AT64" s="274"/>
      <c r="AU64" s="274"/>
    </row>
    <row r="65" spans="1:47" ht="21" customHeight="1" x14ac:dyDescent="0.3">
      <c r="A65" s="257">
        <v>50</v>
      </c>
      <c r="B65" s="258" t="s">
        <v>199</v>
      </c>
      <c r="C65" s="259"/>
      <c r="D65" s="294"/>
      <c r="E65" s="294"/>
      <c r="F65" s="294"/>
      <c r="G65" s="294"/>
      <c r="H65" s="294"/>
      <c r="I65" s="294"/>
      <c r="J65" s="260">
        <v>64</v>
      </c>
      <c r="K65" s="260">
        <v>57</v>
      </c>
      <c r="L65" s="260">
        <v>65</v>
      </c>
      <c r="M65" s="260">
        <v>936</v>
      </c>
      <c r="N65" s="260">
        <v>52</v>
      </c>
      <c r="O65" s="261">
        <v>22</v>
      </c>
      <c r="P65" s="262">
        <f t="shared" si="3"/>
        <v>1196</v>
      </c>
      <c r="Q65" s="263">
        <f>+P65/$P$68</f>
        <v>1.0238148230580904E-2</v>
      </c>
      <c r="AJ65" s="274"/>
      <c r="AK65" s="274"/>
      <c r="AL65" s="274"/>
      <c r="AM65" s="274"/>
      <c r="AN65" s="274"/>
      <c r="AO65" s="274"/>
      <c r="AP65" s="274"/>
      <c r="AQ65" s="274"/>
      <c r="AR65" s="274"/>
      <c r="AS65" s="274"/>
      <c r="AT65" s="274"/>
      <c r="AU65" s="274"/>
    </row>
    <row r="66" spans="1:47" ht="21" customHeight="1" x14ac:dyDescent="0.3">
      <c r="A66" s="257">
        <v>51</v>
      </c>
      <c r="B66" s="258" t="s">
        <v>200</v>
      </c>
      <c r="C66" s="259"/>
      <c r="D66" s="294"/>
      <c r="E66" s="294"/>
      <c r="F66" s="294"/>
      <c r="G66" s="294"/>
      <c r="H66" s="294"/>
      <c r="I66" s="294"/>
      <c r="J66" s="294"/>
      <c r="K66" s="260">
        <v>0</v>
      </c>
      <c r="L66" s="260">
        <v>122</v>
      </c>
      <c r="M66" s="260">
        <v>85</v>
      </c>
      <c r="N66" s="260">
        <v>89</v>
      </c>
      <c r="O66" s="261">
        <v>112</v>
      </c>
      <c r="P66" s="262">
        <f t="shared" si="3"/>
        <v>408</v>
      </c>
      <c r="Q66" s="263">
        <f t="shared" si="1"/>
        <v>3.4926124398637196E-3</v>
      </c>
      <c r="AJ66" s="274"/>
      <c r="AK66" s="274"/>
      <c r="AL66" s="274"/>
      <c r="AM66" s="274"/>
      <c r="AN66" s="274"/>
      <c r="AO66" s="274"/>
      <c r="AP66" s="274"/>
      <c r="AQ66" s="274"/>
      <c r="AR66" s="274"/>
      <c r="AS66" s="274"/>
      <c r="AT66" s="274"/>
      <c r="AU66" s="274"/>
    </row>
    <row r="67" spans="1:47" ht="21" customHeight="1" x14ac:dyDescent="0.3">
      <c r="A67" s="257">
        <v>52</v>
      </c>
      <c r="B67" s="258" t="s">
        <v>201</v>
      </c>
      <c r="C67" s="259"/>
      <c r="D67" s="294"/>
      <c r="E67" s="294"/>
      <c r="F67" s="294"/>
      <c r="G67" s="294"/>
      <c r="H67" s="294"/>
      <c r="I67" s="294"/>
      <c r="J67" s="294"/>
      <c r="K67" s="260">
        <v>0</v>
      </c>
      <c r="L67" s="260">
        <v>46</v>
      </c>
      <c r="M67" s="260">
        <v>92</v>
      </c>
      <c r="N67" s="260">
        <v>30</v>
      </c>
      <c r="O67" s="261">
        <v>30</v>
      </c>
      <c r="P67" s="262">
        <f t="shared" si="3"/>
        <v>198</v>
      </c>
      <c r="Q67" s="263">
        <f t="shared" si="1"/>
        <v>1.6949442722868052E-3</v>
      </c>
      <c r="AJ67" s="274"/>
      <c r="AK67" s="274"/>
      <c r="AL67" s="274"/>
      <c r="AM67" s="274"/>
      <c r="AN67" s="274"/>
      <c r="AO67" s="274"/>
      <c r="AP67" s="274"/>
      <c r="AQ67" s="274"/>
      <c r="AR67" s="274"/>
      <c r="AS67" s="274"/>
      <c r="AT67" s="274"/>
      <c r="AU67" s="274"/>
    </row>
    <row r="68" spans="1:47" ht="21" customHeight="1" x14ac:dyDescent="0.3">
      <c r="A68" s="295" t="s">
        <v>2</v>
      </c>
      <c r="B68" s="296"/>
      <c r="C68" s="296"/>
      <c r="D68" s="297">
        <f>+SUM(D16:D67)</f>
        <v>2532</v>
      </c>
      <c r="E68" s="297">
        <f t="shared" ref="E68:O68" si="4">+SUM(E16:E67)</f>
        <v>3567</v>
      </c>
      <c r="F68" s="297">
        <f t="shared" si="4"/>
        <v>13263</v>
      </c>
      <c r="G68" s="297">
        <f t="shared" si="4"/>
        <v>8567</v>
      </c>
      <c r="H68" s="297">
        <f t="shared" si="4"/>
        <v>8034</v>
      </c>
      <c r="I68" s="297">
        <f t="shared" si="4"/>
        <v>9884</v>
      </c>
      <c r="J68" s="297">
        <f t="shared" si="4"/>
        <v>10855</v>
      </c>
      <c r="K68" s="297">
        <f t="shared" si="4"/>
        <v>11121</v>
      </c>
      <c r="L68" s="297">
        <f t="shared" si="4"/>
        <v>9238</v>
      </c>
      <c r="M68" s="297">
        <f t="shared" si="4"/>
        <v>17557</v>
      </c>
      <c r="N68" s="297">
        <f t="shared" si="4"/>
        <v>16040</v>
      </c>
      <c r="O68" s="297">
        <f t="shared" si="4"/>
        <v>6160</v>
      </c>
      <c r="P68" s="298">
        <f>+SUM(P16:P67)</f>
        <v>116818</v>
      </c>
      <c r="Q68" s="299">
        <v>1</v>
      </c>
    </row>
    <row r="69" spans="1:47" ht="3.75" customHeight="1" x14ac:dyDescent="0.3">
      <c r="A69" s="300"/>
      <c r="B69" s="300"/>
      <c r="C69" s="300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2"/>
    </row>
    <row r="70" spans="1:47" ht="21" customHeight="1" x14ac:dyDescent="0.3">
      <c r="A70" s="303" t="s">
        <v>202</v>
      </c>
      <c r="B70" s="300"/>
      <c r="C70" s="300"/>
      <c r="D70" s="301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2"/>
    </row>
    <row r="71" spans="1:47" ht="21" customHeight="1" x14ac:dyDescent="0.3">
      <c r="A71" s="303"/>
      <c r="B71" s="300"/>
      <c r="C71" s="300"/>
      <c r="D71" s="301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2"/>
    </row>
    <row r="72" spans="1:47" ht="21" customHeight="1" x14ac:dyDescent="0.3">
      <c r="A72" s="300"/>
      <c r="B72" s="300"/>
      <c r="C72" s="300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2"/>
    </row>
    <row r="73" spans="1:47" ht="21" customHeight="1" x14ac:dyDescent="0.3">
      <c r="L73" s="304"/>
      <c r="M73" s="304"/>
      <c r="V73" s="304"/>
      <c r="W73" s="304"/>
      <c r="X73" s="304"/>
      <c r="Y73" s="304"/>
      <c r="Z73" s="304"/>
    </row>
    <row r="74" spans="1:47" ht="27" customHeight="1" thickBot="1" x14ac:dyDescent="0.35">
      <c r="A74" s="305" t="s">
        <v>203</v>
      </c>
      <c r="B74" s="305"/>
      <c r="C74" s="305"/>
      <c r="D74" s="305"/>
      <c r="E74" s="305"/>
      <c r="F74" s="305"/>
      <c r="G74" s="305"/>
      <c r="H74" s="305"/>
      <c r="U74" s="234" t="s">
        <v>204</v>
      </c>
      <c r="V74" s="234"/>
      <c r="W74" s="234"/>
      <c r="X74" s="234"/>
      <c r="Y74" s="234"/>
      <c r="Z74" s="234"/>
    </row>
    <row r="75" spans="1:47" ht="11.25" customHeight="1" thickBot="1" x14ac:dyDescent="0.35">
      <c r="A75" s="238"/>
      <c r="B75" s="238"/>
      <c r="C75" s="238"/>
      <c r="D75" s="238"/>
      <c r="E75" s="238"/>
      <c r="F75" s="238"/>
      <c r="G75" s="238"/>
      <c r="H75" s="238"/>
      <c r="U75" s="234"/>
      <c r="V75" s="234"/>
      <c r="W75" s="234"/>
      <c r="X75" s="234"/>
      <c r="Y75" s="234"/>
      <c r="Z75" s="234"/>
    </row>
    <row r="76" spans="1:47" ht="27" customHeight="1" x14ac:dyDescent="0.3">
      <c r="A76" s="306" t="s">
        <v>1</v>
      </c>
      <c r="B76" s="306" t="s">
        <v>2</v>
      </c>
      <c r="C76" s="306" t="s">
        <v>205</v>
      </c>
      <c r="D76" s="306"/>
      <c r="E76" s="306" t="s">
        <v>206</v>
      </c>
      <c r="F76" s="306"/>
      <c r="G76" s="306" t="s">
        <v>207</v>
      </c>
      <c r="H76" s="306"/>
      <c r="K76" s="304"/>
      <c r="L76" s="304"/>
      <c r="M76" s="304"/>
      <c r="U76" s="238"/>
      <c r="V76" s="238"/>
      <c r="W76" s="238"/>
      <c r="X76" s="238"/>
      <c r="Y76" s="238"/>
      <c r="Z76" s="238"/>
    </row>
    <row r="77" spans="1:47" ht="57.75" customHeight="1" x14ac:dyDescent="0.3">
      <c r="A77" s="307"/>
      <c r="B77" s="307"/>
      <c r="C77" s="307"/>
      <c r="D77" s="307"/>
      <c r="E77" s="307"/>
      <c r="F77" s="307"/>
      <c r="G77" s="307"/>
      <c r="H77" s="307"/>
      <c r="K77" s="304"/>
      <c r="L77" s="304"/>
      <c r="M77" s="304"/>
      <c r="U77" s="308" t="s">
        <v>1</v>
      </c>
      <c r="V77" s="308" t="s">
        <v>2</v>
      </c>
      <c r="W77" s="306" t="s">
        <v>208</v>
      </c>
      <c r="X77" s="306"/>
      <c r="Y77" s="306" t="s">
        <v>3</v>
      </c>
      <c r="Z77" s="306"/>
    </row>
    <row r="78" spans="1:47" ht="23.25" customHeight="1" x14ac:dyDescent="0.3">
      <c r="A78" s="309" t="s">
        <v>4</v>
      </c>
      <c r="B78" s="310">
        <f>+SUM(C78:J78)</f>
        <v>2532</v>
      </c>
      <c r="C78" s="311">
        <f t="shared" ref="C78:C89" si="5">C98</f>
        <v>1226</v>
      </c>
      <c r="D78" s="311"/>
      <c r="E78" s="311">
        <f t="shared" ref="E78:E89" si="6">E98+G98+I98</f>
        <v>772</v>
      </c>
      <c r="F78" s="311"/>
      <c r="G78" s="311">
        <f t="shared" ref="G78:G89" si="7">K98+M98</f>
        <v>534</v>
      </c>
      <c r="H78" s="311"/>
      <c r="K78" s="304"/>
      <c r="L78" s="304"/>
      <c r="M78" s="304"/>
      <c r="U78" s="309" t="s">
        <v>4</v>
      </c>
      <c r="V78" s="310">
        <f>+W78+Y78</f>
        <v>2532</v>
      </c>
      <c r="W78" s="312">
        <v>1224</v>
      </c>
      <c r="X78" s="312"/>
      <c r="Y78" s="312">
        <v>1308</v>
      </c>
      <c r="Z78" s="313"/>
    </row>
    <row r="79" spans="1:47" ht="23.25" customHeight="1" x14ac:dyDescent="0.3">
      <c r="A79" s="314" t="s">
        <v>5</v>
      </c>
      <c r="B79" s="310">
        <f t="shared" ref="B79:B88" si="8">+SUM(C79:J79)</f>
        <v>3567</v>
      </c>
      <c r="C79" s="311">
        <f t="shared" si="5"/>
        <v>1122</v>
      </c>
      <c r="D79" s="311"/>
      <c r="E79" s="311">
        <f t="shared" si="6"/>
        <v>1903</v>
      </c>
      <c r="F79" s="311"/>
      <c r="G79" s="311">
        <f t="shared" si="7"/>
        <v>542</v>
      </c>
      <c r="H79" s="311"/>
      <c r="K79" s="304"/>
      <c r="L79" s="304"/>
      <c r="M79" s="304"/>
      <c r="U79" s="314" t="s">
        <v>5</v>
      </c>
      <c r="V79" s="310">
        <f t="shared" ref="V79:V89" si="9">+W79+Y79</f>
        <v>3567</v>
      </c>
      <c r="W79" s="312">
        <v>1970</v>
      </c>
      <c r="X79" s="312"/>
      <c r="Y79" s="315">
        <v>1597</v>
      </c>
      <c r="Z79" s="316"/>
    </row>
    <row r="80" spans="1:47" ht="23.25" customHeight="1" x14ac:dyDescent="0.3">
      <c r="A80" s="314" t="s">
        <v>6</v>
      </c>
      <c r="B80" s="310">
        <f t="shared" si="8"/>
        <v>13263</v>
      </c>
      <c r="C80" s="311">
        <f t="shared" si="5"/>
        <v>2525</v>
      </c>
      <c r="D80" s="311"/>
      <c r="E80" s="311">
        <f t="shared" si="6"/>
        <v>8973</v>
      </c>
      <c r="F80" s="311"/>
      <c r="G80" s="311">
        <f t="shared" si="7"/>
        <v>1765</v>
      </c>
      <c r="H80" s="311"/>
      <c r="K80" s="304"/>
      <c r="L80" s="304"/>
      <c r="M80" s="304"/>
      <c r="U80" s="314" t="s">
        <v>6</v>
      </c>
      <c r="V80" s="310">
        <f t="shared" si="9"/>
        <v>13263</v>
      </c>
      <c r="W80" s="315">
        <v>8580</v>
      </c>
      <c r="X80" s="316"/>
      <c r="Y80" s="315">
        <v>4683</v>
      </c>
      <c r="Z80" s="316"/>
    </row>
    <row r="81" spans="1:26" ht="23.25" customHeight="1" x14ac:dyDescent="0.3">
      <c r="A81" s="314" t="s">
        <v>7</v>
      </c>
      <c r="B81" s="310">
        <f t="shared" si="8"/>
        <v>8567</v>
      </c>
      <c r="C81" s="311">
        <f t="shared" si="5"/>
        <v>1004</v>
      </c>
      <c r="D81" s="311"/>
      <c r="E81" s="311">
        <f t="shared" si="6"/>
        <v>5910</v>
      </c>
      <c r="F81" s="311"/>
      <c r="G81" s="311">
        <f t="shared" si="7"/>
        <v>1653</v>
      </c>
      <c r="H81" s="311"/>
      <c r="K81" s="304"/>
      <c r="L81" s="304"/>
      <c r="M81" s="304"/>
      <c r="U81" s="314" t="s">
        <v>7</v>
      </c>
      <c r="V81" s="310">
        <f t="shared" si="9"/>
        <v>8567</v>
      </c>
      <c r="W81" s="315">
        <v>4902</v>
      </c>
      <c r="X81" s="316"/>
      <c r="Y81" s="315">
        <v>3665</v>
      </c>
      <c r="Z81" s="316"/>
    </row>
    <row r="82" spans="1:26" ht="23.25" customHeight="1" x14ac:dyDescent="0.3">
      <c r="A82" s="314" t="s">
        <v>8</v>
      </c>
      <c r="B82" s="310">
        <f t="shared" si="8"/>
        <v>8034</v>
      </c>
      <c r="C82" s="311">
        <f>C102</f>
        <v>1604</v>
      </c>
      <c r="D82" s="311"/>
      <c r="E82" s="311">
        <f t="shared" si="6"/>
        <v>3987</v>
      </c>
      <c r="F82" s="311"/>
      <c r="G82" s="311">
        <f t="shared" si="7"/>
        <v>2443</v>
      </c>
      <c r="H82" s="311"/>
      <c r="K82" s="304"/>
      <c r="L82" s="304"/>
      <c r="M82" s="304"/>
      <c r="U82" s="314" t="s">
        <v>8</v>
      </c>
      <c r="V82" s="310">
        <f t="shared" si="9"/>
        <v>8034</v>
      </c>
      <c r="W82" s="315">
        <v>4389</v>
      </c>
      <c r="X82" s="316"/>
      <c r="Y82" s="315">
        <v>3645</v>
      </c>
      <c r="Z82" s="316"/>
    </row>
    <row r="83" spans="1:26" ht="23.25" customHeight="1" x14ac:dyDescent="0.3">
      <c r="A83" s="314" t="s">
        <v>9</v>
      </c>
      <c r="B83" s="310">
        <f t="shared" si="8"/>
        <v>9884</v>
      </c>
      <c r="C83" s="311">
        <f t="shared" si="5"/>
        <v>1363</v>
      </c>
      <c r="D83" s="311"/>
      <c r="E83" s="311">
        <f t="shared" si="6"/>
        <v>6477</v>
      </c>
      <c r="F83" s="311"/>
      <c r="G83" s="311">
        <f t="shared" si="7"/>
        <v>2044</v>
      </c>
      <c r="H83" s="311"/>
      <c r="K83" s="304"/>
      <c r="L83" s="304"/>
      <c r="M83" s="304"/>
      <c r="U83" s="314" t="s">
        <v>9</v>
      </c>
      <c r="V83" s="310">
        <f t="shared" si="9"/>
        <v>9884</v>
      </c>
      <c r="W83" s="315">
        <v>5718</v>
      </c>
      <c r="X83" s="316"/>
      <c r="Y83" s="315">
        <v>4166</v>
      </c>
      <c r="Z83" s="316"/>
    </row>
    <row r="84" spans="1:26" ht="23.25" customHeight="1" x14ac:dyDescent="0.3">
      <c r="A84" s="314" t="s">
        <v>10</v>
      </c>
      <c r="B84" s="310">
        <f t="shared" si="8"/>
        <v>10855</v>
      </c>
      <c r="C84" s="311">
        <f t="shared" si="5"/>
        <v>1603</v>
      </c>
      <c r="D84" s="311"/>
      <c r="E84" s="311">
        <f t="shared" si="6"/>
        <v>6517</v>
      </c>
      <c r="F84" s="311"/>
      <c r="G84" s="311">
        <f t="shared" si="7"/>
        <v>2735</v>
      </c>
      <c r="H84" s="311"/>
      <c r="K84" s="304"/>
      <c r="L84" s="304"/>
      <c r="M84" s="304"/>
      <c r="U84" s="314" t="s">
        <v>10</v>
      </c>
      <c r="V84" s="310">
        <f t="shared" si="9"/>
        <v>10855</v>
      </c>
      <c r="W84" s="315">
        <v>6221</v>
      </c>
      <c r="X84" s="316"/>
      <c r="Y84" s="315">
        <v>4634</v>
      </c>
      <c r="Z84" s="316"/>
    </row>
    <row r="85" spans="1:26" ht="23.25" customHeight="1" x14ac:dyDescent="0.3">
      <c r="A85" s="314" t="s">
        <v>11</v>
      </c>
      <c r="B85" s="310">
        <f t="shared" si="8"/>
        <v>11121</v>
      </c>
      <c r="C85" s="311">
        <f t="shared" si="5"/>
        <v>2067</v>
      </c>
      <c r="D85" s="311"/>
      <c r="E85" s="311">
        <f t="shared" si="6"/>
        <v>6969</v>
      </c>
      <c r="F85" s="311"/>
      <c r="G85" s="311">
        <f t="shared" si="7"/>
        <v>2085</v>
      </c>
      <c r="H85" s="311"/>
      <c r="K85" s="304"/>
      <c r="L85" s="304"/>
      <c r="M85" s="304"/>
      <c r="U85" s="314" t="s">
        <v>11</v>
      </c>
      <c r="V85" s="310">
        <f t="shared" si="9"/>
        <v>11121</v>
      </c>
      <c r="W85" s="315">
        <v>6551</v>
      </c>
      <c r="X85" s="316"/>
      <c r="Y85" s="315">
        <v>4570</v>
      </c>
      <c r="Z85" s="316"/>
    </row>
    <row r="86" spans="1:26" ht="23.25" customHeight="1" x14ac:dyDescent="0.3">
      <c r="A86" s="314" t="s">
        <v>12</v>
      </c>
      <c r="B86" s="310">
        <f t="shared" si="8"/>
        <v>9238</v>
      </c>
      <c r="C86" s="311">
        <f t="shared" si="5"/>
        <v>1479</v>
      </c>
      <c r="D86" s="311"/>
      <c r="E86" s="311">
        <f t="shared" si="6"/>
        <v>6005</v>
      </c>
      <c r="F86" s="311"/>
      <c r="G86" s="311">
        <f t="shared" si="7"/>
        <v>1754</v>
      </c>
      <c r="H86" s="311"/>
      <c r="K86" s="304"/>
      <c r="L86" s="304"/>
      <c r="M86" s="304"/>
      <c r="U86" s="314" t="s">
        <v>12</v>
      </c>
      <c r="V86" s="310">
        <f t="shared" si="9"/>
        <v>9238</v>
      </c>
      <c r="W86" s="315">
        <v>5260</v>
      </c>
      <c r="X86" s="316"/>
      <c r="Y86" s="315">
        <v>3978</v>
      </c>
      <c r="Z86" s="316"/>
    </row>
    <row r="87" spans="1:26" ht="23.25" customHeight="1" x14ac:dyDescent="0.3">
      <c r="A87" s="314" t="s">
        <v>13</v>
      </c>
      <c r="B87" s="310">
        <f t="shared" si="8"/>
        <v>17557</v>
      </c>
      <c r="C87" s="311">
        <f t="shared" si="5"/>
        <v>1367</v>
      </c>
      <c r="D87" s="311"/>
      <c r="E87" s="311">
        <f t="shared" si="6"/>
        <v>13835</v>
      </c>
      <c r="F87" s="311"/>
      <c r="G87" s="311">
        <f t="shared" si="7"/>
        <v>2355</v>
      </c>
      <c r="H87" s="311"/>
      <c r="K87" s="304"/>
      <c r="L87" s="304"/>
      <c r="M87" s="304"/>
      <c r="U87" s="314" t="s">
        <v>13</v>
      </c>
      <c r="V87" s="310">
        <f t="shared" si="9"/>
        <v>17557</v>
      </c>
      <c r="W87" s="315">
        <v>11179</v>
      </c>
      <c r="X87" s="316"/>
      <c r="Y87" s="315">
        <v>6378</v>
      </c>
      <c r="Z87" s="316"/>
    </row>
    <row r="88" spans="1:26" ht="23.25" customHeight="1" x14ac:dyDescent="0.3">
      <c r="A88" s="314" t="s">
        <v>14</v>
      </c>
      <c r="B88" s="310">
        <f t="shared" si="8"/>
        <v>16040</v>
      </c>
      <c r="C88" s="311">
        <f t="shared" si="5"/>
        <v>1416</v>
      </c>
      <c r="D88" s="311"/>
      <c r="E88" s="311">
        <f t="shared" si="6"/>
        <v>12288</v>
      </c>
      <c r="F88" s="311"/>
      <c r="G88" s="311">
        <f t="shared" si="7"/>
        <v>2336</v>
      </c>
      <c r="H88" s="311"/>
      <c r="K88" s="304"/>
      <c r="L88" s="304"/>
      <c r="M88" s="304"/>
      <c r="U88" s="314" t="s">
        <v>14</v>
      </c>
      <c r="V88" s="310">
        <f t="shared" si="9"/>
        <v>16040</v>
      </c>
      <c r="W88" s="315">
        <v>9224</v>
      </c>
      <c r="X88" s="316"/>
      <c r="Y88" s="315">
        <v>6816</v>
      </c>
      <c r="Z88" s="316"/>
    </row>
    <row r="89" spans="1:26" ht="23.25" customHeight="1" x14ac:dyDescent="0.3">
      <c r="A89" s="317" t="s">
        <v>15</v>
      </c>
      <c r="B89" s="310">
        <f>+SUM(C89:J89)</f>
        <v>6160</v>
      </c>
      <c r="C89" s="311">
        <f t="shared" si="5"/>
        <v>773</v>
      </c>
      <c r="D89" s="311"/>
      <c r="E89" s="311">
        <f t="shared" si="6"/>
        <v>4040</v>
      </c>
      <c r="F89" s="311"/>
      <c r="G89" s="311">
        <f t="shared" si="7"/>
        <v>1347</v>
      </c>
      <c r="H89" s="311"/>
      <c r="K89" s="304"/>
      <c r="L89" s="304"/>
      <c r="M89" s="304"/>
      <c r="U89" s="317" t="s">
        <v>15</v>
      </c>
      <c r="V89" s="318">
        <f t="shared" si="9"/>
        <v>6160</v>
      </c>
      <c r="W89" s="315">
        <v>3775</v>
      </c>
      <c r="X89" s="316"/>
      <c r="Y89" s="315">
        <v>2385</v>
      </c>
      <c r="Z89" s="316"/>
    </row>
    <row r="90" spans="1:26" ht="23.25" customHeight="1" x14ac:dyDescent="0.3">
      <c r="A90" s="319" t="s">
        <v>2</v>
      </c>
      <c r="B90" s="320">
        <f>+SUM(B78:B89)</f>
        <v>116818</v>
      </c>
      <c r="C90" s="321">
        <f>+SUM(C78:C89)</f>
        <v>17549</v>
      </c>
      <c r="D90" s="321"/>
      <c r="E90" s="321">
        <f>+SUM(E78:E89)</f>
        <v>77676</v>
      </c>
      <c r="F90" s="321"/>
      <c r="G90" s="321">
        <f>+SUM(G78:G89)</f>
        <v>21593</v>
      </c>
      <c r="H90" s="321"/>
      <c r="K90" s="304"/>
      <c r="L90" s="304"/>
      <c r="M90" s="304"/>
      <c r="U90" s="319" t="s">
        <v>2</v>
      </c>
      <c r="V90" s="320">
        <f>+SUM(V78:V89)</f>
        <v>116818</v>
      </c>
      <c r="W90" s="321">
        <f>+SUM(W78:W89)</f>
        <v>68993</v>
      </c>
      <c r="X90" s="321"/>
      <c r="Y90" s="321">
        <f>+SUM(Y78:Y89)</f>
        <v>47825</v>
      </c>
      <c r="Z90" s="322"/>
    </row>
    <row r="91" spans="1:26" ht="15.75" customHeight="1" x14ac:dyDescent="0.3">
      <c r="A91" s="323" t="s">
        <v>209</v>
      </c>
      <c r="B91" s="324">
        <v>1</v>
      </c>
      <c r="C91" s="325">
        <f>+C90/B90</f>
        <v>0.15022513653717748</v>
      </c>
      <c r="D91" s="325"/>
      <c r="E91" s="325">
        <f>+E90/B90</f>
        <v>0.66493177421287819</v>
      </c>
      <c r="F91" s="325"/>
      <c r="G91" s="325">
        <f>+G90/B90</f>
        <v>0.18484308924994436</v>
      </c>
      <c r="H91" s="325"/>
      <c r="K91" s="304"/>
      <c r="L91" s="304"/>
      <c r="M91" s="304"/>
      <c r="U91" s="323" t="s">
        <v>210</v>
      </c>
      <c r="V91" s="324">
        <v>1</v>
      </c>
      <c r="W91" s="325">
        <f>+W90/V90</f>
        <v>0.59060247564587653</v>
      </c>
      <c r="X91" s="325"/>
      <c r="Y91" s="325">
        <f>+Y90/V90</f>
        <v>0.40939752435412352</v>
      </c>
      <c r="Z91" s="326"/>
    </row>
    <row r="92" spans="1:26" ht="23.25" customHeight="1" x14ac:dyDescent="0.3">
      <c r="A92" s="327"/>
      <c r="B92" s="328"/>
      <c r="C92" s="328"/>
      <c r="D92" s="328"/>
      <c r="E92" s="328"/>
      <c r="F92" s="328"/>
      <c r="G92" s="328"/>
      <c r="H92" s="328"/>
      <c r="I92" s="328"/>
      <c r="J92" s="328"/>
      <c r="K92" s="304"/>
      <c r="L92" s="304"/>
      <c r="M92" s="304"/>
      <c r="U92" s="327"/>
      <c r="V92" s="328"/>
      <c r="W92" s="328"/>
      <c r="X92" s="328"/>
      <c r="Y92" s="328"/>
      <c r="Z92" s="328"/>
    </row>
    <row r="93" spans="1:26" ht="23.25" customHeight="1" x14ac:dyDescent="0.3">
      <c r="A93" s="327"/>
      <c r="B93" s="328"/>
      <c r="C93" s="328"/>
      <c r="D93" s="328"/>
      <c r="E93" s="328"/>
      <c r="F93" s="328"/>
      <c r="G93" s="328"/>
      <c r="H93" s="328"/>
      <c r="I93" s="328"/>
      <c r="J93" s="328"/>
      <c r="K93" s="304"/>
      <c r="L93" s="304"/>
      <c r="M93" s="304"/>
      <c r="U93" s="327"/>
      <c r="V93" s="328"/>
      <c r="W93" s="328"/>
      <c r="X93" s="328"/>
      <c r="Y93" s="328"/>
      <c r="Z93" s="328"/>
    </row>
    <row r="94" spans="1:26" ht="23.25" customHeight="1" x14ac:dyDescent="0.3">
      <c r="A94" s="329"/>
    </row>
    <row r="95" spans="1:26" ht="23.25" customHeight="1" thickBot="1" x14ac:dyDescent="0.35">
      <c r="A95" s="330" t="s">
        <v>211</v>
      </c>
      <c r="B95" s="330"/>
      <c r="C95" s="330"/>
      <c r="D95" s="330"/>
      <c r="E95" s="330"/>
      <c r="F95" s="330"/>
      <c r="G95" s="330"/>
      <c r="H95" s="330"/>
      <c r="I95" s="330"/>
      <c r="J95" s="330"/>
      <c r="K95" s="330"/>
      <c r="L95" s="330"/>
      <c r="M95" s="330"/>
      <c r="N95" s="330"/>
    </row>
    <row r="96" spans="1:26" ht="23.25" customHeight="1" thickTop="1" x14ac:dyDescent="0.3">
      <c r="A96" s="329"/>
      <c r="N96" s="331"/>
    </row>
    <row r="97" spans="1:28" ht="94.5" customHeight="1" x14ac:dyDescent="0.3">
      <c r="A97" s="332" t="s">
        <v>1</v>
      </c>
      <c r="B97" s="333" t="s">
        <v>2</v>
      </c>
      <c r="C97" s="334" t="s">
        <v>212</v>
      </c>
      <c r="D97" s="335"/>
      <c r="E97" s="334" t="s">
        <v>213</v>
      </c>
      <c r="F97" s="335"/>
      <c r="G97" s="334" t="s">
        <v>214</v>
      </c>
      <c r="H97" s="335"/>
      <c r="I97" s="334" t="s">
        <v>215</v>
      </c>
      <c r="J97" s="335"/>
      <c r="K97" s="334" t="s">
        <v>216</v>
      </c>
      <c r="L97" s="335"/>
      <c r="M97" s="334" t="s">
        <v>217</v>
      </c>
      <c r="N97" s="335"/>
      <c r="O97" s="336"/>
      <c r="W97" s="337"/>
      <c r="X97" s="337"/>
      <c r="Y97" s="337"/>
      <c r="Z97" s="337"/>
      <c r="AA97" s="337"/>
      <c r="AB97" s="70"/>
    </row>
    <row r="98" spans="1:28" ht="23.25" customHeight="1" x14ac:dyDescent="0.3">
      <c r="A98" s="309" t="s">
        <v>4</v>
      </c>
      <c r="B98" s="338">
        <f>+SUM(C98:N98)</f>
        <v>2532</v>
      </c>
      <c r="C98" s="315">
        <v>1226</v>
      </c>
      <c r="D98" s="315"/>
      <c r="E98" s="315">
        <v>430</v>
      </c>
      <c r="F98" s="315"/>
      <c r="G98" s="315">
        <v>261</v>
      </c>
      <c r="H98" s="315"/>
      <c r="I98" s="315">
        <v>81</v>
      </c>
      <c r="J98" s="315"/>
      <c r="K98" s="315">
        <v>338</v>
      </c>
      <c r="L98" s="315"/>
      <c r="M98" s="315">
        <v>196</v>
      </c>
      <c r="N98" s="315"/>
      <c r="W98" s="337"/>
      <c r="X98" s="337"/>
      <c r="Y98" s="337"/>
      <c r="Z98" s="337"/>
      <c r="AA98" s="337"/>
      <c r="AB98" s="70"/>
    </row>
    <row r="99" spans="1:28" ht="23.25" customHeight="1" x14ac:dyDescent="0.3">
      <c r="A99" s="314" t="s">
        <v>5</v>
      </c>
      <c r="B99" s="338">
        <f t="shared" ref="B99:B109" si="10">+SUM(C99:N99)</f>
        <v>3567</v>
      </c>
      <c r="C99" s="315">
        <v>1122</v>
      </c>
      <c r="D99" s="315"/>
      <c r="E99" s="315">
        <v>1424</v>
      </c>
      <c r="F99" s="315"/>
      <c r="G99" s="315">
        <v>373</v>
      </c>
      <c r="H99" s="315"/>
      <c r="I99" s="315">
        <v>106</v>
      </c>
      <c r="J99" s="315"/>
      <c r="K99" s="315">
        <v>313</v>
      </c>
      <c r="L99" s="315"/>
      <c r="M99" s="315">
        <v>229</v>
      </c>
      <c r="N99" s="315"/>
      <c r="W99" s="337"/>
      <c r="X99" s="337"/>
      <c r="Y99" s="337"/>
      <c r="Z99" s="337"/>
      <c r="AA99" s="337"/>
      <c r="AB99" s="70"/>
    </row>
    <row r="100" spans="1:28" ht="23.25" customHeight="1" x14ac:dyDescent="0.3">
      <c r="A100" s="314" t="s">
        <v>6</v>
      </c>
      <c r="B100" s="338">
        <f t="shared" si="10"/>
        <v>13263</v>
      </c>
      <c r="C100" s="315">
        <v>2525</v>
      </c>
      <c r="D100" s="315"/>
      <c r="E100" s="315">
        <v>6066</v>
      </c>
      <c r="F100" s="315"/>
      <c r="G100" s="315">
        <v>2758</v>
      </c>
      <c r="H100" s="315"/>
      <c r="I100" s="315">
        <v>149</v>
      </c>
      <c r="J100" s="315"/>
      <c r="K100" s="315">
        <v>1418</v>
      </c>
      <c r="L100" s="315"/>
      <c r="M100" s="315">
        <v>347</v>
      </c>
      <c r="N100" s="315"/>
      <c r="W100" s="337"/>
      <c r="X100" s="337"/>
      <c r="Y100" s="337"/>
      <c r="Z100" s="337"/>
      <c r="AA100" s="337"/>
      <c r="AB100" s="70"/>
    </row>
    <row r="101" spans="1:28" ht="23.25" customHeight="1" x14ac:dyDescent="0.3">
      <c r="A101" s="314" t="s">
        <v>7</v>
      </c>
      <c r="B101" s="338">
        <f t="shared" si="10"/>
        <v>8567</v>
      </c>
      <c r="C101" s="315">
        <v>1004</v>
      </c>
      <c r="D101" s="315"/>
      <c r="E101" s="315">
        <v>2494</v>
      </c>
      <c r="F101" s="315"/>
      <c r="G101" s="315">
        <v>3178</v>
      </c>
      <c r="H101" s="315"/>
      <c r="I101" s="315">
        <v>238</v>
      </c>
      <c r="J101" s="315"/>
      <c r="K101" s="315">
        <v>1291</v>
      </c>
      <c r="L101" s="315"/>
      <c r="M101" s="315">
        <v>362</v>
      </c>
      <c r="N101" s="315"/>
      <c r="W101" s="337"/>
      <c r="X101" s="337"/>
      <c r="Y101" s="337"/>
      <c r="Z101" s="337"/>
      <c r="AA101" s="337"/>
      <c r="AB101" s="70"/>
    </row>
    <row r="102" spans="1:28" ht="23.25" customHeight="1" x14ac:dyDescent="0.3">
      <c r="A102" s="314" t="s">
        <v>8</v>
      </c>
      <c r="B102" s="338">
        <f t="shared" si="10"/>
        <v>8034</v>
      </c>
      <c r="C102" s="315">
        <v>1604</v>
      </c>
      <c r="D102" s="315"/>
      <c r="E102" s="315">
        <v>2179</v>
      </c>
      <c r="F102" s="315"/>
      <c r="G102" s="315">
        <v>1622</v>
      </c>
      <c r="H102" s="315"/>
      <c r="I102" s="315">
        <v>186</v>
      </c>
      <c r="J102" s="315"/>
      <c r="K102" s="315">
        <v>1798</v>
      </c>
      <c r="L102" s="315"/>
      <c r="M102" s="315">
        <v>645</v>
      </c>
      <c r="N102" s="315"/>
      <c r="W102" s="337"/>
      <c r="X102" s="337"/>
      <c r="Y102" s="337"/>
      <c r="Z102" s="337"/>
      <c r="AA102" s="337"/>
      <c r="AB102" s="70"/>
    </row>
    <row r="103" spans="1:28" ht="23.25" customHeight="1" x14ac:dyDescent="0.3">
      <c r="A103" s="314" t="s">
        <v>9</v>
      </c>
      <c r="B103" s="338">
        <f t="shared" si="10"/>
        <v>9884</v>
      </c>
      <c r="C103" s="315">
        <v>1363</v>
      </c>
      <c r="D103" s="315"/>
      <c r="E103" s="315">
        <v>2572</v>
      </c>
      <c r="F103" s="315"/>
      <c r="G103" s="315">
        <v>3646</v>
      </c>
      <c r="H103" s="315"/>
      <c r="I103" s="315">
        <v>259</v>
      </c>
      <c r="J103" s="315"/>
      <c r="K103" s="315">
        <v>1636</v>
      </c>
      <c r="L103" s="315"/>
      <c r="M103" s="315">
        <v>408</v>
      </c>
      <c r="N103" s="315"/>
      <c r="W103" s="337"/>
      <c r="X103" s="337"/>
      <c r="Y103" s="337"/>
      <c r="Z103" s="337"/>
      <c r="AA103" s="337"/>
      <c r="AB103" s="70"/>
    </row>
    <row r="104" spans="1:28" ht="23.25" customHeight="1" x14ac:dyDescent="0.3">
      <c r="A104" s="314" t="s">
        <v>10</v>
      </c>
      <c r="B104" s="338">
        <f t="shared" si="10"/>
        <v>10855</v>
      </c>
      <c r="C104" s="315">
        <v>1603</v>
      </c>
      <c r="D104" s="315"/>
      <c r="E104" s="315">
        <v>3437</v>
      </c>
      <c r="F104" s="315"/>
      <c r="G104" s="315">
        <v>2943</v>
      </c>
      <c r="H104" s="315"/>
      <c r="I104" s="315">
        <v>137</v>
      </c>
      <c r="J104" s="315"/>
      <c r="K104" s="315">
        <v>2242</v>
      </c>
      <c r="L104" s="315"/>
      <c r="M104" s="315">
        <v>493</v>
      </c>
      <c r="N104" s="315"/>
      <c r="W104" s="337"/>
      <c r="X104" s="337"/>
      <c r="Y104" s="337"/>
      <c r="Z104" s="337"/>
      <c r="AA104" s="337"/>
      <c r="AB104" s="70"/>
    </row>
    <row r="105" spans="1:28" ht="23.25" customHeight="1" x14ac:dyDescent="0.3">
      <c r="A105" s="314" t="s">
        <v>11</v>
      </c>
      <c r="B105" s="338">
        <f t="shared" si="10"/>
        <v>11121</v>
      </c>
      <c r="C105" s="315">
        <v>2067</v>
      </c>
      <c r="D105" s="315"/>
      <c r="E105" s="315">
        <v>3622</v>
      </c>
      <c r="F105" s="315"/>
      <c r="G105" s="315">
        <v>3198</v>
      </c>
      <c r="H105" s="315"/>
      <c r="I105" s="315">
        <v>149</v>
      </c>
      <c r="J105" s="315"/>
      <c r="K105" s="315">
        <v>1711</v>
      </c>
      <c r="L105" s="315"/>
      <c r="M105" s="315">
        <v>374</v>
      </c>
      <c r="N105" s="315"/>
      <c r="W105" s="337"/>
      <c r="X105" s="337"/>
      <c r="Y105" s="337"/>
      <c r="Z105" s="337"/>
      <c r="AA105" s="337"/>
      <c r="AB105" s="70"/>
    </row>
    <row r="106" spans="1:28" ht="23.25" customHeight="1" x14ac:dyDescent="0.3">
      <c r="A106" s="314" t="s">
        <v>12</v>
      </c>
      <c r="B106" s="338">
        <f t="shared" si="10"/>
        <v>9238</v>
      </c>
      <c r="C106" s="315">
        <v>1479</v>
      </c>
      <c r="D106" s="315"/>
      <c r="E106" s="315">
        <v>2964</v>
      </c>
      <c r="F106" s="315"/>
      <c r="G106" s="315">
        <v>2969</v>
      </c>
      <c r="H106" s="315"/>
      <c r="I106" s="315">
        <v>72</v>
      </c>
      <c r="J106" s="315"/>
      <c r="K106" s="315">
        <v>1382</v>
      </c>
      <c r="L106" s="315"/>
      <c r="M106" s="315">
        <v>372</v>
      </c>
      <c r="N106" s="315"/>
      <c r="W106" s="337"/>
      <c r="X106" s="337"/>
      <c r="Y106" s="337"/>
      <c r="Z106" s="337"/>
      <c r="AA106" s="337"/>
      <c r="AB106" s="70"/>
    </row>
    <row r="107" spans="1:28" ht="23.25" customHeight="1" x14ac:dyDescent="0.3">
      <c r="A107" s="314" t="s">
        <v>13</v>
      </c>
      <c r="B107" s="338">
        <f t="shared" si="10"/>
        <v>17557</v>
      </c>
      <c r="C107" s="315">
        <v>1367</v>
      </c>
      <c r="D107" s="315"/>
      <c r="E107" s="315">
        <v>10108</v>
      </c>
      <c r="F107" s="315"/>
      <c r="G107" s="315">
        <v>3544</v>
      </c>
      <c r="H107" s="315"/>
      <c r="I107" s="315">
        <v>183</v>
      </c>
      <c r="J107" s="315"/>
      <c r="K107" s="315">
        <v>1916</v>
      </c>
      <c r="L107" s="315"/>
      <c r="M107" s="315">
        <v>439</v>
      </c>
      <c r="N107" s="315"/>
      <c r="W107" s="337"/>
      <c r="X107" s="337"/>
      <c r="Y107" s="337"/>
      <c r="Z107" s="337"/>
      <c r="AA107" s="337"/>
      <c r="AB107" s="70"/>
    </row>
    <row r="108" spans="1:28" ht="23.25" customHeight="1" x14ac:dyDescent="0.3">
      <c r="A108" s="314" t="s">
        <v>14</v>
      </c>
      <c r="B108" s="338">
        <f t="shared" si="10"/>
        <v>16040</v>
      </c>
      <c r="C108" s="315">
        <v>1416</v>
      </c>
      <c r="D108" s="315"/>
      <c r="E108" s="315">
        <v>9947</v>
      </c>
      <c r="F108" s="315"/>
      <c r="G108" s="315">
        <v>2252</v>
      </c>
      <c r="H108" s="315"/>
      <c r="I108" s="315">
        <v>89</v>
      </c>
      <c r="J108" s="315"/>
      <c r="K108" s="315">
        <v>1785</v>
      </c>
      <c r="L108" s="315"/>
      <c r="M108" s="315">
        <v>551</v>
      </c>
      <c r="N108" s="315"/>
      <c r="W108" s="337"/>
      <c r="X108" s="337"/>
      <c r="Y108" s="337"/>
      <c r="Z108" s="337"/>
      <c r="AA108" s="337"/>
      <c r="AB108" s="70"/>
    </row>
    <row r="109" spans="1:28" ht="23.25" customHeight="1" x14ac:dyDescent="0.3">
      <c r="A109" s="317" t="s">
        <v>15</v>
      </c>
      <c r="B109" s="338">
        <f t="shared" si="10"/>
        <v>6160</v>
      </c>
      <c r="C109" s="315">
        <v>773</v>
      </c>
      <c r="D109" s="315"/>
      <c r="E109" s="315">
        <v>1550</v>
      </c>
      <c r="F109" s="315"/>
      <c r="G109" s="315">
        <v>2246</v>
      </c>
      <c r="H109" s="315"/>
      <c r="I109" s="315">
        <v>244</v>
      </c>
      <c r="J109" s="315"/>
      <c r="K109" s="315">
        <v>1034</v>
      </c>
      <c r="L109" s="315"/>
      <c r="M109" s="315">
        <v>313</v>
      </c>
      <c r="N109" s="315"/>
      <c r="W109" s="337"/>
      <c r="X109" s="337"/>
      <c r="Y109" s="337"/>
      <c r="Z109" s="337"/>
      <c r="AA109" s="337"/>
      <c r="AB109" s="70"/>
    </row>
    <row r="110" spans="1:28" ht="23.25" customHeight="1" x14ac:dyDescent="0.3">
      <c r="A110" s="319" t="s">
        <v>2</v>
      </c>
      <c r="B110" s="320">
        <f>+SUM(B98:B109)</f>
        <v>116818</v>
      </c>
      <c r="C110" s="321">
        <f>+SUM(C98:C109)</f>
        <v>17549</v>
      </c>
      <c r="D110" s="321"/>
      <c r="E110" s="321">
        <f>+SUM(E98:E109)</f>
        <v>46793</v>
      </c>
      <c r="F110" s="321"/>
      <c r="G110" s="321">
        <f>+SUM(G98:G109)</f>
        <v>28990</v>
      </c>
      <c r="H110" s="321"/>
      <c r="I110" s="321">
        <f>+SUM(I98:I109)</f>
        <v>1893</v>
      </c>
      <c r="J110" s="321"/>
      <c r="K110" s="321">
        <f>+SUM(K98:K109)</f>
        <v>16864</v>
      </c>
      <c r="L110" s="321"/>
      <c r="M110" s="321">
        <f>+SUM(M98:M109)</f>
        <v>4729</v>
      </c>
      <c r="N110" s="322"/>
      <c r="W110" s="339"/>
      <c r="X110" s="339"/>
      <c r="Y110" s="339"/>
      <c r="Z110" s="339"/>
      <c r="AA110" s="339"/>
    </row>
    <row r="111" spans="1:28" ht="23.25" customHeight="1" x14ac:dyDescent="0.3">
      <c r="A111" s="323" t="s">
        <v>209</v>
      </c>
      <c r="B111" s="324">
        <v>1</v>
      </c>
      <c r="C111" s="325">
        <f>+C110/$B$110</f>
        <v>0.15022513653717748</v>
      </c>
      <c r="D111" s="325"/>
      <c r="E111" s="325">
        <f>+E110/$B$110</f>
        <v>0.40056326935917408</v>
      </c>
      <c r="F111" s="325"/>
      <c r="G111" s="325">
        <f>+G110/$B$110</f>
        <v>0.2481638103716893</v>
      </c>
      <c r="H111" s="325"/>
      <c r="I111" s="325">
        <f>+I110/$B$110</f>
        <v>1.6204694482014757E-2</v>
      </c>
      <c r="J111" s="325"/>
      <c r="K111" s="325">
        <f>+K110/$B$110</f>
        <v>0.14436131418103373</v>
      </c>
      <c r="L111" s="325"/>
      <c r="M111" s="325">
        <f>+M110/$B$110</f>
        <v>4.0481775068910611E-2</v>
      </c>
      <c r="N111" s="326"/>
      <c r="W111" s="339"/>
      <c r="X111" s="339"/>
      <c r="Y111" s="339"/>
      <c r="Z111" s="339"/>
      <c r="AA111" s="339"/>
    </row>
    <row r="112" spans="1:28" ht="12.75" customHeight="1" x14ac:dyDescent="0.3">
      <c r="A112" s="327"/>
      <c r="B112" s="328"/>
      <c r="C112" s="328"/>
      <c r="D112" s="328"/>
      <c r="E112" s="328"/>
      <c r="F112" s="328"/>
      <c r="G112" s="328"/>
      <c r="H112" s="328"/>
      <c r="I112" s="328"/>
      <c r="J112" s="328"/>
      <c r="K112" s="328"/>
      <c r="L112" s="328"/>
      <c r="M112" s="328"/>
      <c r="N112" s="328"/>
      <c r="O112" s="328"/>
      <c r="P112" s="328"/>
      <c r="W112" s="339"/>
      <c r="X112" s="339"/>
      <c r="Y112" s="339"/>
      <c r="Z112" s="339"/>
      <c r="AA112" s="339"/>
    </row>
    <row r="113" spans="1:27" ht="12.75" customHeight="1" x14ac:dyDescent="0.3">
      <c r="K113" s="328"/>
      <c r="L113" s="328"/>
      <c r="M113" s="328"/>
      <c r="N113" s="328"/>
      <c r="O113" s="328"/>
      <c r="P113" s="328"/>
      <c r="W113" s="339"/>
      <c r="X113" s="339"/>
      <c r="Y113" s="339"/>
      <c r="Z113" s="339"/>
      <c r="AA113" s="339"/>
    </row>
    <row r="114" spans="1:27" ht="23.25" customHeight="1" x14ac:dyDescent="0.3">
      <c r="B114" s="328"/>
      <c r="C114" s="328"/>
      <c r="D114" s="328"/>
      <c r="E114" s="328"/>
      <c r="F114" s="328"/>
      <c r="G114" s="328"/>
      <c r="H114" s="328"/>
      <c r="I114" s="328"/>
      <c r="J114" s="328"/>
      <c r="K114" s="328"/>
      <c r="L114" s="328"/>
      <c r="M114" s="328"/>
      <c r="N114" s="328"/>
      <c r="O114" s="328"/>
      <c r="P114" s="328"/>
      <c r="W114" s="339"/>
      <c r="X114" s="339"/>
      <c r="Y114" s="339"/>
      <c r="Z114" s="339"/>
      <c r="AA114" s="339"/>
    </row>
    <row r="115" spans="1:27" ht="20.25" customHeight="1" x14ac:dyDescent="0.3">
      <c r="A115" s="340" t="s">
        <v>218</v>
      </c>
      <c r="B115" s="341"/>
      <c r="C115" s="341"/>
      <c r="D115" s="341"/>
      <c r="E115" s="341"/>
      <c r="F115" s="341"/>
      <c r="G115" s="341"/>
      <c r="H115" s="342"/>
    </row>
    <row r="116" spans="1:27" ht="20.25" customHeight="1" x14ac:dyDescent="0.3">
      <c r="A116" s="340" t="s">
        <v>219</v>
      </c>
      <c r="B116" s="341"/>
      <c r="C116" s="341"/>
      <c r="D116" s="341"/>
      <c r="E116" s="341"/>
      <c r="F116" s="341"/>
      <c r="G116" s="341"/>
      <c r="H116" s="342"/>
    </row>
  </sheetData>
  <mergeCells count="256">
    <mergeCell ref="C111:D111"/>
    <mergeCell ref="E111:F111"/>
    <mergeCell ref="G111:H111"/>
    <mergeCell ref="I111:J111"/>
    <mergeCell ref="K111:L111"/>
    <mergeCell ref="M111:N111"/>
    <mergeCell ref="C110:D110"/>
    <mergeCell ref="E110:F110"/>
    <mergeCell ref="G110:H110"/>
    <mergeCell ref="I110:J110"/>
    <mergeCell ref="K110:L110"/>
    <mergeCell ref="M110:N110"/>
    <mergeCell ref="C109:D109"/>
    <mergeCell ref="E109:F109"/>
    <mergeCell ref="G109:H109"/>
    <mergeCell ref="I109:J109"/>
    <mergeCell ref="K109:L109"/>
    <mergeCell ref="M109:N109"/>
    <mergeCell ref="C108:D108"/>
    <mergeCell ref="E108:F108"/>
    <mergeCell ref="G108:H108"/>
    <mergeCell ref="I108:J108"/>
    <mergeCell ref="K108:L108"/>
    <mergeCell ref="M108:N108"/>
    <mergeCell ref="C107:D107"/>
    <mergeCell ref="E107:F107"/>
    <mergeCell ref="G107:H107"/>
    <mergeCell ref="I107:J107"/>
    <mergeCell ref="K107:L107"/>
    <mergeCell ref="M107:N107"/>
    <mergeCell ref="C106:D106"/>
    <mergeCell ref="E106:F106"/>
    <mergeCell ref="G106:H106"/>
    <mergeCell ref="I106:J106"/>
    <mergeCell ref="K106:L106"/>
    <mergeCell ref="M106:N106"/>
    <mergeCell ref="C105:D105"/>
    <mergeCell ref="E105:F105"/>
    <mergeCell ref="G105:H105"/>
    <mergeCell ref="I105:J105"/>
    <mergeCell ref="K105:L105"/>
    <mergeCell ref="M105:N105"/>
    <mergeCell ref="C104:D104"/>
    <mergeCell ref="E104:F104"/>
    <mergeCell ref="G104:H104"/>
    <mergeCell ref="I104:J104"/>
    <mergeCell ref="K104:L104"/>
    <mergeCell ref="M104:N104"/>
    <mergeCell ref="C103:D103"/>
    <mergeCell ref="E103:F103"/>
    <mergeCell ref="G103:H103"/>
    <mergeCell ref="I103:J103"/>
    <mergeCell ref="K103:L103"/>
    <mergeCell ref="M103:N103"/>
    <mergeCell ref="C102:D102"/>
    <mergeCell ref="E102:F102"/>
    <mergeCell ref="G102:H102"/>
    <mergeCell ref="I102:J102"/>
    <mergeCell ref="K102:L102"/>
    <mergeCell ref="M102:N102"/>
    <mergeCell ref="C101:D101"/>
    <mergeCell ref="E101:F101"/>
    <mergeCell ref="G101:H101"/>
    <mergeCell ref="I101:J101"/>
    <mergeCell ref="K101:L101"/>
    <mergeCell ref="M101:N101"/>
    <mergeCell ref="C100:D100"/>
    <mergeCell ref="E100:F100"/>
    <mergeCell ref="G100:H100"/>
    <mergeCell ref="I100:J100"/>
    <mergeCell ref="K100:L100"/>
    <mergeCell ref="M100:N100"/>
    <mergeCell ref="C99:D99"/>
    <mergeCell ref="E99:F99"/>
    <mergeCell ref="G99:H99"/>
    <mergeCell ref="I99:J99"/>
    <mergeCell ref="K99:L99"/>
    <mergeCell ref="M99:N99"/>
    <mergeCell ref="C98:D98"/>
    <mergeCell ref="E98:F98"/>
    <mergeCell ref="G98:H98"/>
    <mergeCell ref="I98:J98"/>
    <mergeCell ref="K98:L98"/>
    <mergeCell ref="M98:N98"/>
    <mergeCell ref="C97:D97"/>
    <mergeCell ref="E97:F97"/>
    <mergeCell ref="G97:H97"/>
    <mergeCell ref="I97:J97"/>
    <mergeCell ref="K97:L97"/>
    <mergeCell ref="M97:N97"/>
    <mergeCell ref="C91:D91"/>
    <mergeCell ref="E91:F91"/>
    <mergeCell ref="G91:H91"/>
    <mergeCell ref="W91:X91"/>
    <mergeCell ref="Y91:Z91"/>
    <mergeCell ref="A95:N95"/>
    <mergeCell ref="C89:D89"/>
    <mergeCell ref="E89:F89"/>
    <mergeCell ref="G89:H89"/>
    <mergeCell ref="W89:X89"/>
    <mergeCell ref="Y89:Z89"/>
    <mergeCell ref="C90:D90"/>
    <mergeCell ref="E90:F90"/>
    <mergeCell ref="G90:H90"/>
    <mergeCell ref="W90:X90"/>
    <mergeCell ref="Y90:Z90"/>
    <mergeCell ref="C87:D87"/>
    <mergeCell ref="E87:F87"/>
    <mergeCell ref="G87:H87"/>
    <mergeCell ref="W87:X87"/>
    <mergeCell ref="Y87:Z87"/>
    <mergeCell ref="C88:D88"/>
    <mergeCell ref="E88:F88"/>
    <mergeCell ref="G88:H88"/>
    <mergeCell ref="W88:X88"/>
    <mergeCell ref="Y88:Z88"/>
    <mergeCell ref="C85:D85"/>
    <mergeCell ref="E85:F85"/>
    <mergeCell ref="G85:H85"/>
    <mergeCell ref="W85:X85"/>
    <mergeCell ref="Y85:Z85"/>
    <mergeCell ref="C86:D86"/>
    <mergeCell ref="E86:F86"/>
    <mergeCell ref="G86:H86"/>
    <mergeCell ref="W86:X86"/>
    <mergeCell ref="Y86:Z86"/>
    <mergeCell ref="C83:D83"/>
    <mergeCell ref="E83:F83"/>
    <mergeCell ref="G83:H83"/>
    <mergeCell ref="W83:X83"/>
    <mergeCell ref="Y83:Z83"/>
    <mergeCell ref="C84:D84"/>
    <mergeCell ref="E84:F84"/>
    <mergeCell ref="G84:H84"/>
    <mergeCell ref="W84:X84"/>
    <mergeCell ref="Y84:Z84"/>
    <mergeCell ref="C81:D81"/>
    <mergeCell ref="E81:F81"/>
    <mergeCell ref="G81:H81"/>
    <mergeCell ref="W81:X81"/>
    <mergeCell ref="Y81:Z81"/>
    <mergeCell ref="C82:D82"/>
    <mergeCell ref="E82:F82"/>
    <mergeCell ref="G82:H82"/>
    <mergeCell ref="W82:X82"/>
    <mergeCell ref="Y82:Z82"/>
    <mergeCell ref="C79:D79"/>
    <mergeCell ref="E79:F79"/>
    <mergeCell ref="G79:H79"/>
    <mergeCell ref="W79:X79"/>
    <mergeCell ref="Y79:Z79"/>
    <mergeCell ref="C80:D80"/>
    <mergeCell ref="E80:F80"/>
    <mergeCell ref="G80:H80"/>
    <mergeCell ref="W80:X80"/>
    <mergeCell ref="Y80:Z80"/>
    <mergeCell ref="Y77:Z77"/>
    <mergeCell ref="C78:D78"/>
    <mergeCell ref="E78:F78"/>
    <mergeCell ref="G78:H78"/>
    <mergeCell ref="W78:X78"/>
    <mergeCell ref="Y78:Z78"/>
    <mergeCell ref="A76:A77"/>
    <mergeCell ref="B76:B77"/>
    <mergeCell ref="C76:D77"/>
    <mergeCell ref="E76:F77"/>
    <mergeCell ref="G76:H77"/>
    <mergeCell ref="W77:X77"/>
    <mergeCell ref="B65:C65"/>
    <mergeCell ref="B66:C66"/>
    <mergeCell ref="B67:C67"/>
    <mergeCell ref="A68:C68"/>
    <mergeCell ref="A74:H74"/>
    <mergeCell ref="U74:Z75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4:C24"/>
    <mergeCell ref="Z24:AA24"/>
    <mergeCell ref="B25:C25"/>
    <mergeCell ref="B26:C26"/>
    <mergeCell ref="B27:C27"/>
    <mergeCell ref="B28:C28"/>
    <mergeCell ref="B21:C21"/>
    <mergeCell ref="Z21:AA21"/>
    <mergeCell ref="B22:C22"/>
    <mergeCell ref="Z22:AA22"/>
    <mergeCell ref="B23:C23"/>
    <mergeCell ref="Z23:AA23"/>
    <mergeCell ref="B18:C18"/>
    <mergeCell ref="Z18:AA18"/>
    <mergeCell ref="B19:C19"/>
    <mergeCell ref="Z19:AA19"/>
    <mergeCell ref="B20:C20"/>
    <mergeCell ref="Z20:AA20"/>
    <mergeCell ref="X14:Y15"/>
    <mergeCell ref="Z14:AA15"/>
    <mergeCell ref="B16:C16"/>
    <mergeCell ref="Z16:AA16"/>
    <mergeCell ref="B17:C17"/>
    <mergeCell ref="Z17:AA17"/>
    <mergeCell ref="M14:M15"/>
    <mergeCell ref="N14:N15"/>
    <mergeCell ref="O14:O15"/>
    <mergeCell ref="P14:P15"/>
    <mergeCell ref="Q14:Q15"/>
    <mergeCell ref="U14:W15"/>
    <mergeCell ref="G14:G15"/>
    <mergeCell ref="H14:H15"/>
    <mergeCell ref="I14:I15"/>
    <mergeCell ref="J14:J15"/>
    <mergeCell ref="K14:K15"/>
    <mergeCell ref="L14:L15"/>
    <mergeCell ref="A7:AB7"/>
    <mergeCell ref="A8:AB8"/>
    <mergeCell ref="A9:AB9"/>
    <mergeCell ref="A12:Q12"/>
    <mergeCell ref="U12:AA12"/>
    <mergeCell ref="A14:A15"/>
    <mergeCell ref="B14:C15"/>
    <mergeCell ref="D14:D15"/>
    <mergeCell ref="E14:E15"/>
    <mergeCell ref="F14:F15"/>
  </mergeCells>
  <printOptions horizontalCentered="1"/>
  <pageMargins left="0" right="0" top="0.47244094488188981" bottom="0.39370078740157483" header="0.27559055118110237" footer="0.31496062992125984"/>
  <pageSetup paperSize="9" scale="36" orientation="landscape" r:id="rId1"/>
  <rowBreaks count="1" manualBreakCount="1">
    <brk id="71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ER-Casos</vt:lpstr>
      <vt:lpstr>ER-Acciones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2020-01-16T01:12:44Z</cp:lastPrinted>
  <dcterms:created xsi:type="dcterms:W3CDTF">2014-04-07T17:49:13Z</dcterms:created>
  <dcterms:modified xsi:type="dcterms:W3CDTF">2020-01-20T14:37:32Z</dcterms:modified>
</cp:coreProperties>
</file>