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Estadísticas para la Web - Febrero\FEBRERO\Boletines y Resúmenes estadísticos\"/>
    </mc:Choice>
  </mc:AlternateContent>
  <bookViews>
    <workbookView xWindow="-120" yWindow="-120" windowWidth="29040" windowHeight="15840" tabRatio="909" activeTab="1"/>
  </bookViews>
  <sheets>
    <sheet name="ER-Casos" sheetId="9" r:id="rId1"/>
    <sheet name="ER-Acciones" sheetId="1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1" hidden="1">'ER-Acciones'!$A$5:$A$104</definedName>
    <definedName name="A" localSheetId="1">#REF!</definedName>
    <definedName name="A" localSheetId="0">#REF!</definedName>
    <definedName name="A">#REF!</definedName>
    <definedName name="AAA" localSheetId="1">[1]Casos!#REF!</definedName>
    <definedName name="AAA" localSheetId="0">[1]Casos!#REF!</definedName>
    <definedName name="AAA">[1]Casos!#REF!</definedName>
    <definedName name="aaaaaa" localSheetId="1">#REF!</definedName>
    <definedName name="aaaaaa" localSheetId="0">#REF!</definedName>
    <definedName name="aaaaaa">#REF!</definedName>
    <definedName name="AB" localSheetId="1">#REF!</definedName>
    <definedName name="AB" localSheetId="0">#REF!</definedName>
    <definedName name="AB">#REF!</definedName>
    <definedName name="ABAN" localSheetId="1">#REF!</definedName>
    <definedName name="ABAN" localSheetId="0">#REF!</definedName>
    <definedName name="ABAN">#REF!</definedName>
    <definedName name="ABANCAY" localSheetId="1">#REF!</definedName>
    <definedName name="ABANCAY" localSheetId="0">#REF!</definedName>
    <definedName name="ABANCAY">#REF!</definedName>
    <definedName name="AMES">'[2]Base 2012'!$E$1</definedName>
    <definedName name="AÑO" localSheetId="1">#REF!</definedName>
    <definedName name="AÑO" localSheetId="0">#REF!</definedName>
    <definedName name="AÑO">#REF!</definedName>
    <definedName name="AÑOS" localSheetId="1">#REF!</definedName>
    <definedName name="AÑOS" localSheetId="0">#REF!</definedName>
    <definedName name="AÑOS">#REF!</definedName>
    <definedName name="_xlnm.Print_Area" localSheetId="1">'ER-Acciones'!$A$1:$AB$104</definedName>
    <definedName name="_xlnm.Print_Area" localSheetId="0">'ER-Casos'!$A$18:$V$175</definedName>
    <definedName name="AUTORIA" localSheetId="1">#REF!</definedName>
    <definedName name="AUTORIA" localSheetId="0">#REF!</definedName>
    <definedName name="AUTORIA">#REF!</definedName>
    <definedName name="CEM" localSheetId="1">#REF!</definedName>
    <definedName name="CEM" localSheetId="0">#REF!</definedName>
    <definedName name="CEM">#REF!</definedName>
    <definedName name="conocimiento_caso" localSheetId="1">#REF!</definedName>
    <definedName name="conocimiento_caso" localSheetId="0">#REF!</definedName>
    <definedName name="conocimiento_caso">#REF!</definedName>
    <definedName name="D" localSheetId="1">#REF!</definedName>
    <definedName name="D" localSheetId="0">#REF!</definedName>
    <definedName name="D">#REF!</definedName>
    <definedName name="DDD" localSheetId="1">[1]Casos!#REF!</definedName>
    <definedName name="DDD" localSheetId="0">[1]Casos!#REF!</definedName>
    <definedName name="DDD">[1]Casos!#REF!</definedName>
    <definedName name="DE" localSheetId="1">#REF!</definedName>
    <definedName name="DE" localSheetId="0">#REF!</definedName>
    <definedName name="DE">#REF!</definedName>
    <definedName name="DEPA" localSheetId="1">#REF!</definedName>
    <definedName name="DEPA" localSheetId="0">#REF!</definedName>
    <definedName name="DEPA">#REF!</definedName>
    <definedName name="dia" localSheetId="1">#REF!</definedName>
    <definedName name="dia" localSheetId="0">#REF!</definedName>
    <definedName name="dia">#REF!</definedName>
    <definedName name="DIST" localSheetId="1">[3]Casos!#REF!</definedName>
    <definedName name="DIST" localSheetId="0">[3]Casos!#REF!</definedName>
    <definedName name="DIST">[3]Casos!#REF!</definedName>
    <definedName name="DISTRITO" localSheetId="1">#REF!</definedName>
    <definedName name="DISTRITO" localSheetId="0">#REF!</definedName>
    <definedName name="DISTRITO">#REF!</definedName>
    <definedName name="DPTO" localSheetId="1">[3]Casos!#REF!</definedName>
    <definedName name="DPTO" localSheetId="0">[3]Casos!#REF!</definedName>
    <definedName name="DPTO">[3]Casos!#REF!</definedName>
    <definedName name="DR" localSheetId="1">#REF!</definedName>
    <definedName name="DR" localSheetId="0">#REF!</definedName>
    <definedName name="DR">#REF!</definedName>
    <definedName name="E" localSheetId="1">#REF!</definedName>
    <definedName name="E" localSheetId="0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 localSheetId="1">[1]Casos!#REF!</definedName>
    <definedName name="EEE" localSheetId="0">[1]Casos!#REF!</definedName>
    <definedName name="EEE">[1]Casos!#REF!</definedName>
    <definedName name="GÉNERO" localSheetId="1">#REF!</definedName>
    <definedName name="GÉNERO" localSheetId="0">#REF!</definedName>
    <definedName name="GÉNERO">#REF!</definedName>
    <definedName name="genero1" localSheetId="1">#REF!</definedName>
    <definedName name="genero1" localSheetId="0">#REF!</definedName>
    <definedName name="genero1">#REF!</definedName>
    <definedName name="GENRO" localSheetId="1">#REF!</definedName>
    <definedName name="GENRO" localSheetId="0">#REF!</definedName>
    <definedName name="GENRO">#REF!</definedName>
    <definedName name="GENRO21" localSheetId="1">#REF!</definedName>
    <definedName name="GENRO21" localSheetId="0">#REF!</definedName>
    <definedName name="GENRO21">#REF!</definedName>
    <definedName name="GGGGG">'[4]Base 2012'!$B$1</definedName>
    <definedName name="GGGGGGGGGG">'[4]Base 2012'!$D$1</definedName>
    <definedName name="GRADO" localSheetId="1">#REF!</definedName>
    <definedName name="GRADO" localSheetId="0">#REF!</definedName>
    <definedName name="GRADO">#REF!</definedName>
    <definedName name="HIJOS" localSheetId="1">#REF!</definedName>
    <definedName name="HIJOS" localSheetId="0">#REF!</definedName>
    <definedName name="HIJOS">#REF!</definedName>
    <definedName name="HOMICIDIO" localSheetId="1">#REF!</definedName>
    <definedName name="HOMICIDIO" localSheetId="0">#REF!</definedName>
    <definedName name="HOMICIDIO">#REF!</definedName>
    <definedName name="HOMICIDIO1" localSheetId="1">#REF!</definedName>
    <definedName name="HOMICIDIO1" localSheetId="0">#REF!</definedName>
    <definedName name="HOMICIDIO1">#REF!</definedName>
    <definedName name="J" localSheetId="1">[5]Casos!#REF!</definedName>
    <definedName name="J" localSheetId="0">[5]Casos!#REF!</definedName>
    <definedName name="J">[5]Casos!#REF!</definedName>
    <definedName name="JULIO" localSheetId="1">[6]Casos!#REF!</definedName>
    <definedName name="JULIO" localSheetId="0">[6]Casos!#REF!</definedName>
    <definedName name="JULIO">[6]Casos!#REF!</definedName>
    <definedName name="LABOR" localSheetId="1">#REF!</definedName>
    <definedName name="LABOR" localSheetId="0">#REF!</definedName>
    <definedName name="LABOR">#REF!</definedName>
    <definedName name="LUGAR" localSheetId="1">#REF!</definedName>
    <definedName name="LUGAR" localSheetId="0">#REF!</definedName>
    <definedName name="LUGAR">#REF!</definedName>
    <definedName name="Marca_temporal" localSheetId="1">#REF!</definedName>
    <definedName name="Marca_temporal" localSheetId="0">#REF!</definedName>
    <definedName name="Marca_temporal">#REF!</definedName>
    <definedName name="MEDIDAS" localSheetId="1">#REF!</definedName>
    <definedName name="MEDIDAS" localSheetId="0">#REF!</definedName>
    <definedName name="MEDIDAS">#REF!</definedName>
    <definedName name="Mes" localSheetId="1">[7]Participantes!#REF!</definedName>
    <definedName name="Mes" localSheetId="0">[7]Participantes!#REF!</definedName>
    <definedName name="Mes">[7]Participantes!#REF!</definedName>
    <definedName name="N" localSheetId="1">#REF!</definedName>
    <definedName name="N" localSheetId="0">#REF!</definedName>
    <definedName name="N">#REF!</definedName>
    <definedName name="NDDDSFDSF" localSheetId="1">#REF!</definedName>
    <definedName name="NDDDSFDSF" localSheetId="0">#REF!</definedName>
    <definedName name="NDDDSFDSF">#REF!</definedName>
    <definedName name="Nro_de_oficio" localSheetId="1">#REF!</definedName>
    <definedName name="Nro_de_oficio" localSheetId="0">#REF!</definedName>
    <definedName name="Nro_de_oficio">#REF!</definedName>
    <definedName name="OK" localSheetId="1">#REF!</definedName>
    <definedName name="OK" localSheetId="0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 localSheetId="1">[3]Casos!#REF!</definedName>
    <definedName name="PROV" localSheetId="0">[3]Casos!#REF!</definedName>
    <definedName name="PROV">[3]Casos!#REF!</definedName>
    <definedName name="PROVINCIA" localSheetId="1">#REF!</definedName>
    <definedName name="PROVINCIA" localSheetId="0">#REF!</definedName>
    <definedName name="PROVINCIA">#REF!</definedName>
    <definedName name="RESPUESTA" localSheetId="1">#REF!</definedName>
    <definedName name="RESPUESTA" localSheetId="0">#REF!</definedName>
    <definedName name="RESPUESTA">#REF!</definedName>
    <definedName name="RITA" localSheetId="1">[1]Casos!#REF!</definedName>
    <definedName name="RITA" localSheetId="0">[1]Casos!#REF!</definedName>
    <definedName name="RITA">[1]Casos!#REF!</definedName>
    <definedName name="S" localSheetId="1">#REF!</definedName>
    <definedName name="S" localSheetId="0">#REF!</definedName>
    <definedName name="S">#REF!</definedName>
    <definedName name="SEXO" localSheetId="1">#REF!</definedName>
    <definedName name="SEXO" localSheetId="0">#REF!</definedName>
    <definedName name="SEXO">#REF!</definedName>
    <definedName name="SITUACION" localSheetId="1">#REF!</definedName>
    <definedName name="SITUACION" localSheetId="0">#REF!</definedName>
    <definedName name="SITUACION">#REF!</definedName>
    <definedName name="SS" localSheetId="1">#REF!</definedName>
    <definedName name="SS" localSheetId="0">#REF!</definedName>
    <definedName name="SS">#REF!</definedName>
    <definedName name="SSS" localSheetId="1">[8]Casos!#REF!</definedName>
    <definedName name="SSS" localSheetId="0">[8]Casos!#REF!</definedName>
    <definedName name="SSS">[8]Casos!#REF!</definedName>
    <definedName name="SSSS" localSheetId="1">#REF!</definedName>
    <definedName name="SSSS" localSheetId="0">#REF!</definedName>
    <definedName name="SSSS">#REF!</definedName>
    <definedName name="SSSSSSS" localSheetId="1">#REF!</definedName>
    <definedName name="SSSSSSS" localSheetId="0">#REF!</definedName>
    <definedName name="SSSSSSS">#REF!</definedName>
    <definedName name="SSSSSSSSSS">'[9]Base 2012'!$E$1</definedName>
    <definedName name="SSSSSSSSSSS" localSheetId="1">#REF!</definedName>
    <definedName name="SSSSSSSSSSS" localSheetId="0">#REF!</definedName>
    <definedName name="SSSSSSSSSSS">#REF!</definedName>
    <definedName name="SSSSSSSSSSSSSS" localSheetId="1">#REF!</definedName>
    <definedName name="SSSSSSSSSSSSSS" localSheetId="0">#REF!</definedName>
    <definedName name="SSSSSSSSSSSSSS">#REF!</definedName>
    <definedName name="SSSSSSSSSSSSSSSSSS" localSheetId="1">#REF!</definedName>
    <definedName name="SSSSSSSSSSSSSSSSSS" localSheetId="0">#REF!</definedName>
    <definedName name="SSSSSSSSSSSSSSSSSS">#REF!</definedName>
    <definedName name="SSSSSSSSSSSSSSSSSSSSSSSSSSSSSS" localSheetId="1">#REF!</definedName>
    <definedName name="SSSSSSSSSSSSSSSSSSSSSSSSSSSSSS" localSheetId="0">#REF!</definedName>
    <definedName name="SSSSSSSSSSSSSSSSSSSSSSSSSSSSSS">#REF!</definedName>
    <definedName name="Tabla1" localSheetId="1">#REF!</definedName>
    <definedName name="Tabla1" localSheetId="0">#REF!</definedName>
    <definedName name="Tabla1">#REF!</definedName>
    <definedName name="VINCULO" localSheetId="1">#REF!</definedName>
    <definedName name="VINCULO" localSheetId="0">#REF!</definedName>
    <definedName name="VINCULO">#REF!</definedName>
    <definedName name="VINCULO_A" localSheetId="1">#REF!</definedName>
    <definedName name="VINCULO_A" localSheetId="0">#REF!</definedName>
    <definedName name="VINCULO_A">#REF!</definedName>
    <definedName name="XX" localSheetId="1">[10]Casos!#REF!</definedName>
    <definedName name="XX" localSheetId="0">[10]Casos!#REF!</definedName>
    <definedName name="XX">[10]Casos!#REF!</definedName>
    <definedName name="ZONA" localSheetId="1">[3]Casos!#REF!</definedName>
    <definedName name="ZONA" localSheetId="0">[3]Casos!#REF!</definedName>
    <definedName name="ZONA">[3]Casos!#REF!</definedName>
  </definedNames>
  <calcPr calcId="162913"/>
</workbook>
</file>

<file path=xl/calcChain.xml><?xml version="1.0" encoding="utf-8"?>
<calcChain xmlns="http://schemas.openxmlformats.org/spreadsheetml/2006/main">
  <c r="P16" i="13" l="1"/>
  <c r="P17" i="13"/>
  <c r="P18" i="13"/>
  <c r="P19" i="13"/>
  <c r="P20" i="13"/>
  <c r="Z20" i="13"/>
  <c r="P21" i="13"/>
  <c r="P22" i="13"/>
  <c r="P23" i="13"/>
  <c r="Z23" i="13"/>
  <c r="P24" i="13"/>
  <c r="X24" i="13"/>
  <c r="Z18" i="13" s="1"/>
  <c r="P25" i="13"/>
  <c r="P26" i="13"/>
  <c r="P27" i="13"/>
  <c r="P28" i="13"/>
  <c r="P29" i="13"/>
  <c r="P30" i="13"/>
  <c r="P31" i="13"/>
  <c r="P32" i="13"/>
  <c r="P33" i="13"/>
  <c r="P34" i="13"/>
  <c r="P35" i="13"/>
  <c r="P36" i="13"/>
  <c r="P37" i="13"/>
  <c r="P38" i="13"/>
  <c r="P39" i="13"/>
  <c r="P40" i="13"/>
  <c r="P41" i="13"/>
  <c r="P42" i="13"/>
  <c r="P43" i="13"/>
  <c r="P44" i="13"/>
  <c r="P45" i="13"/>
  <c r="P46" i="13"/>
  <c r="P47" i="13"/>
  <c r="P48" i="13"/>
  <c r="P49" i="13"/>
  <c r="P50" i="13"/>
  <c r="P51" i="13"/>
  <c r="P52" i="13"/>
  <c r="P53" i="13"/>
  <c r="P54" i="13"/>
  <c r="P55" i="13"/>
  <c r="P56" i="13"/>
  <c r="P57" i="13"/>
  <c r="D58" i="13"/>
  <c r="E58" i="13"/>
  <c r="F58" i="13"/>
  <c r="G58" i="13"/>
  <c r="H58" i="13"/>
  <c r="I58" i="13"/>
  <c r="J58" i="13"/>
  <c r="K58" i="13"/>
  <c r="L58" i="13"/>
  <c r="M58" i="13"/>
  <c r="N58" i="13"/>
  <c r="O58" i="13"/>
  <c r="C66" i="13"/>
  <c r="B66" i="13" s="1"/>
  <c r="E66" i="13"/>
  <c r="G66" i="13"/>
  <c r="V66" i="13"/>
  <c r="C67" i="13"/>
  <c r="C78" i="13" s="1"/>
  <c r="E67" i="13"/>
  <c r="G67" i="13"/>
  <c r="V67" i="13"/>
  <c r="C68" i="13"/>
  <c r="E68" i="13"/>
  <c r="G68" i="13"/>
  <c r="V68" i="13"/>
  <c r="C69" i="13"/>
  <c r="B69" i="13" s="1"/>
  <c r="E69" i="13"/>
  <c r="G69" i="13"/>
  <c r="V69" i="13"/>
  <c r="C70" i="13"/>
  <c r="E70" i="13"/>
  <c r="G70" i="13"/>
  <c r="V70" i="13"/>
  <c r="C71" i="13"/>
  <c r="B71" i="13" s="1"/>
  <c r="E71" i="13"/>
  <c r="G71" i="13"/>
  <c r="V71" i="13"/>
  <c r="C72" i="13"/>
  <c r="E72" i="13"/>
  <c r="G72" i="13"/>
  <c r="V72" i="13"/>
  <c r="C73" i="13"/>
  <c r="B73" i="13" s="1"/>
  <c r="E73" i="13"/>
  <c r="G73" i="13"/>
  <c r="V73" i="13"/>
  <c r="C74" i="13"/>
  <c r="B74" i="13" s="1"/>
  <c r="E74" i="13"/>
  <c r="G74" i="13"/>
  <c r="V74" i="13"/>
  <c r="B75" i="13"/>
  <c r="C75" i="13"/>
  <c r="E75" i="13"/>
  <c r="G75" i="13"/>
  <c r="V75" i="13"/>
  <c r="C76" i="13"/>
  <c r="E76" i="13"/>
  <c r="G76" i="13"/>
  <c r="V76" i="13"/>
  <c r="C77" i="13"/>
  <c r="B77" i="13" s="1"/>
  <c r="E77" i="13"/>
  <c r="G77" i="13"/>
  <c r="V77" i="13"/>
  <c r="W78" i="13"/>
  <c r="Y78" i="13"/>
  <c r="B86" i="13"/>
  <c r="B87" i="13"/>
  <c r="B88" i="13"/>
  <c r="B89" i="13"/>
  <c r="B90" i="13"/>
  <c r="B91" i="13"/>
  <c r="B92" i="13"/>
  <c r="B93" i="13"/>
  <c r="B94" i="13"/>
  <c r="B95" i="13"/>
  <c r="B96" i="13"/>
  <c r="B97" i="13"/>
  <c r="C98" i="13"/>
  <c r="E98" i="13"/>
  <c r="G98" i="13"/>
  <c r="I98" i="13"/>
  <c r="K98" i="13"/>
  <c r="M98" i="13"/>
  <c r="B67" i="13" l="1"/>
  <c r="Q27" i="13"/>
  <c r="Q21" i="13"/>
  <c r="Q22" i="13"/>
  <c r="E78" i="13"/>
  <c r="B98" i="13"/>
  <c r="I99" i="13" s="1"/>
  <c r="B72" i="13"/>
  <c r="B70" i="13"/>
  <c r="V78" i="13"/>
  <c r="Y79" i="13" s="1"/>
  <c r="Q55" i="13"/>
  <c r="Q47" i="13"/>
  <c r="P58" i="13"/>
  <c r="Q39" i="13" s="1"/>
  <c r="B76" i="13"/>
  <c r="G78" i="13"/>
  <c r="C99" i="13"/>
  <c r="Q33" i="13"/>
  <c r="Q20" i="13"/>
  <c r="Q32" i="13"/>
  <c r="Q44" i="13"/>
  <c r="Q40" i="13"/>
  <c r="Q56" i="13"/>
  <c r="Q19" i="13"/>
  <c r="Q23" i="13"/>
  <c r="Q26" i="13"/>
  <c r="Q34" i="13"/>
  <c r="Q42" i="13"/>
  <c r="Q46" i="13"/>
  <c r="M99" i="13"/>
  <c r="E99" i="13"/>
  <c r="G99" i="13"/>
  <c r="K99" i="13"/>
  <c r="Q53" i="13"/>
  <c r="Q45" i="13"/>
  <c r="Q16" i="13"/>
  <c r="Z17" i="13"/>
  <c r="B68" i="13"/>
  <c r="B78" i="13" s="1"/>
  <c r="Z22" i="13"/>
  <c r="Z19" i="13"/>
  <c r="Z16" i="13"/>
  <c r="Z21" i="13"/>
  <c r="W79" i="13" l="1"/>
  <c r="Q30" i="13"/>
  <c r="Q48" i="13"/>
  <c r="Q25" i="13"/>
  <c r="Q35" i="13"/>
  <c r="Q43" i="13"/>
  <c r="Q50" i="13"/>
  <c r="Q36" i="13"/>
  <c r="Q41" i="13"/>
  <c r="Q24" i="13"/>
  <c r="Q51" i="13"/>
  <c r="Q29" i="13"/>
  <c r="Q17" i="13"/>
  <c r="Q38" i="13"/>
  <c r="Q28" i="13"/>
  <c r="Q49" i="13"/>
  <c r="Q31" i="13"/>
  <c r="Q37" i="13"/>
  <c r="Q18" i="13"/>
  <c r="Q54" i="13"/>
  <c r="Q52" i="13"/>
  <c r="Q57" i="13"/>
  <c r="C79" i="13"/>
  <c r="E79" i="13"/>
  <c r="G79" i="13"/>
  <c r="R174" i="9" l="1"/>
  <c r="Q174" i="9"/>
  <c r="R173" i="9"/>
  <c r="Q173" i="9"/>
  <c r="G166" i="9"/>
  <c r="F166" i="9"/>
  <c r="E166" i="9"/>
  <c r="D166" i="9"/>
  <c r="C166" i="9"/>
  <c r="B165" i="9"/>
  <c r="B164" i="9"/>
  <c r="B163" i="9"/>
  <c r="B162" i="9"/>
  <c r="B161" i="9"/>
  <c r="B160" i="9"/>
  <c r="B159" i="9"/>
  <c r="B158" i="9"/>
  <c r="B166" i="9" s="1"/>
  <c r="B157" i="9"/>
  <c r="B156" i="9"/>
  <c r="B155" i="9"/>
  <c r="B154" i="9"/>
  <c r="K145" i="9"/>
  <c r="J145" i="9"/>
  <c r="I145" i="9"/>
  <c r="H145" i="9"/>
  <c r="G145" i="9"/>
  <c r="F144" i="9"/>
  <c r="F143" i="9"/>
  <c r="F142" i="9"/>
  <c r="F141" i="9"/>
  <c r="F140" i="9"/>
  <c r="F139" i="9"/>
  <c r="F138" i="9"/>
  <c r="F137" i="9"/>
  <c r="F136" i="9"/>
  <c r="F135" i="9"/>
  <c r="F134" i="9"/>
  <c r="F133" i="9"/>
  <c r="F132" i="9"/>
  <c r="F131" i="9"/>
  <c r="F130" i="9"/>
  <c r="F129" i="9"/>
  <c r="F128" i="9"/>
  <c r="F127" i="9"/>
  <c r="F126" i="9"/>
  <c r="F145" i="9" s="1"/>
  <c r="G146" i="9" s="1"/>
  <c r="U110" i="9"/>
  <c r="U111" i="9" s="1"/>
  <c r="T110" i="9"/>
  <c r="S110" i="9"/>
  <c r="R110" i="9"/>
  <c r="S111" i="9" s="1"/>
  <c r="H110" i="9"/>
  <c r="H111" i="9" s="1"/>
  <c r="G110" i="9"/>
  <c r="L98" i="9" s="1"/>
  <c r="M98" i="9" s="1"/>
  <c r="F110" i="9"/>
  <c r="E110" i="9"/>
  <c r="D110" i="9"/>
  <c r="C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110" i="9" s="1"/>
  <c r="M97" i="9"/>
  <c r="L97" i="9"/>
  <c r="L96" i="9"/>
  <c r="M96" i="9" s="1"/>
  <c r="U88" i="9"/>
  <c r="Q88" i="9"/>
  <c r="O88" i="9"/>
  <c r="V87" i="9"/>
  <c r="V88" i="9" s="1"/>
  <c r="U87" i="9"/>
  <c r="T87" i="9"/>
  <c r="T88" i="9" s="1"/>
  <c r="S87" i="9"/>
  <c r="S88" i="9" s="1"/>
  <c r="R87" i="9"/>
  <c r="R88" i="9" s="1"/>
  <c r="Q87" i="9"/>
  <c r="P87" i="9"/>
  <c r="P88" i="9" s="1"/>
  <c r="O87" i="9"/>
  <c r="N87" i="9"/>
  <c r="N88" i="9" s="1"/>
  <c r="M87" i="9"/>
  <c r="M88" i="9" s="1"/>
  <c r="F87" i="9"/>
  <c r="E87" i="9"/>
  <c r="D87" i="9"/>
  <c r="C87" i="9"/>
  <c r="B87" i="9" s="1"/>
  <c r="C88" i="9" s="1"/>
  <c r="N67" i="9"/>
  <c r="M67" i="9"/>
  <c r="L67" i="9"/>
  <c r="K67" i="9"/>
  <c r="S67" i="9" s="1"/>
  <c r="J67" i="9"/>
  <c r="I67" i="9"/>
  <c r="H67" i="9"/>
  <c r="G67" i="9"/>
  <c r="S60" i="9" s="1"/>
  <c r="F67" i="9"/>
  <c r="E67" i="9"/>
  <c r="D67" i="9"/>
  <c r="C67" i="9"/>
  <c r="B67" i="9" s="1"/>
  <c r="O48" i="9"/>
  <c r="M48" i="9"/>
  <c r="D48" i="9"/>
  <c r="O47" i="9"/>
  <c r="N47" i="9"/>
  <c r="N48" i="9" s="1"/>
  <c r="M47" i="9"/>
  <c r="E47" i="9"/>
  <c r="E48" i="9" s="1"/>
  <c r="D47" i="9"/>
  <c r="C47" i="9"/>
  <c r="C48" i="9" s="1"/>
  <c r="B47" i="9"/>
  <c r="B48" i="9" s="1"/>
  <c r="C167" i="9" l="1"/>
  <c r="G167" i="9"/>
  <c r="C111" i="9"/>
  <c r="D111" i="9"/>
  <c r="K146" i="9"/>
  <c r="U60" i="9"/>
  <c r="D88" i="9"/>
  <c r="E88" i="9"/>
  <c r="F88" i="9"/>
  <c r="U67" i="9"/>
  <c r="G111" i="9"/>
  <c r="E111" i="9"/>
  <c r="S54" i="9"/>
  <c r="U54" i="9" s="1"/>
  <c r="T111" i="9"/>
  <c r="R111" i="9" s="1"/>
  <c r="H146" i="9"/>
  <c r="D167" i="9"/>
  <c r="I146" i="9"/>
  <c r="E167" i="9"/>
  <c r="B111" i="9"/>
  <c r="J146" i="9"/>
  <c r="F167" i="9"/>
  <c r="F111" i="9"/>
  <c r="F146" i="9"/>
  <c r="B167" i="9"/>
  <c r="B88" i="9" l="1"/>
</calcChain>
</file>

<file path=xl/sharedStrings.xml><?xml version="1.0" encoding="utf-8"?>
<sst xmlns="http://schemas.openxmlformats.org/spreadsheetml/2006/main" count="584" uniqueCount="211">
  <si>
    <t>MES</t>
  </si>
  <si>
    <t>Mes</t>
  </si>
  <si>
    <t xml:space="preserve">Mes </t>
  </si>
  <si>
    <t>Total</t>
  </si>
  <si>
    <t>%</t>
  </si>
  <si>
    <t>Psicología</t>
  </si>
  <si>
    <t>Otros</t>
  </si>
  <si>
    <t>Mujer</t>
  </si>
  <si>
    <t>Hombre</t>
  </si>
  <si>
    <t>Grupo de Edad</t>
  </si>
  <si>
    <t>PROGRAMA NACIONAL CONTRA LA VIOLENCIA FAMILIAR Y SEXUAL</t>
  </si>
  <si>
    <t>Adolescentes</t>
  </si>
  <si>
    <t>Violencia económica o patrimonial</t>
  </si>
  <si>
    <t>Violencia psicológica</t>
  </si>
  <si>
    <t>Violencia física</t>
  </si>
  <si>
    <t>Violencia sexual</t>
  </si>
  <si>
    <t>Elaboración: Unidad de Generación de Información y Gestión del Conocimiento - PNCVFS</t>
  </si>
  <si>
    <t>Casos nuevos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</si>
  <si>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</si>
  <si>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</si>
  <si>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</si>
  <si>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</si>
  <si>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</si>
  <si>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</si>
  <si>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</si>
  <si>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</si>
  <si>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</si>
  <si>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</si>
  <si>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</si>
  <si>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</si>
  <si>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Porcentaje (%)</t>
  </si>
  <si>
    <t xml:space="preserve">Mujer </t>
  </si>
  <si>
    <t>Sin información</t>
  </si>
  <si>
    <t>Setiembre</t>
  </si>
  <si>
    <t>Periodo:  Enero - Febrero 2019 (Preliminar)</t>
  </si>
  <si>
    <t>-</t>
  </si>
  <si>
    <t>Infancia</t>
  </si>
  <si>
    <t>Niñez</t>
  </si>
  <si>
    <t>Jóvenes</t>
  </si>
  <si>
    <t>Adultos</t>
  </si>
  <si>
    <t>N°</t>
  </si>
  <si>
    <t>DEMUNA</t>
  </si>
  <si>
    <t>Fiscalía</t>
  </si>
  <si>
    <t>CONDICION</t>
  </si>
  <si>
    <t>N</t>
  </si>
  <si>
    <t>R</t>
  </si>
  <si>
    <t>I</t>
  </si>
  <si>
    <t>SEXO_VICTIMA</t>
  </si>
  <si>
    <t>REPORTE ESTADÍSTICO DE CASOS DERIVADOS AL SISTEMA LOCAL DE ATENCIÓN Y PROTECCIÓN EN ZONA RURAL</t>
  </si>
  <si>
    <t>PERIODO: Enero - Febrero - 2019</t>
  </si>
  <si>
    <t>PRELIMINAR</t>
  </si>
  <si>
    <r>
      <t>SECCIÓN I : CARACTERÍSTICAS DE LAS PERSONAS VÍCTIMAS DE VIOLENCIA</t>
    </r>
    <r>
      <rPr>
        <b/>
        <vertAlign val="superscript"/>
        <sz val="15"/>
        <color theme="0"/>
        <rFont val="Arial"/>
        <family val="2"/>
      </rPr>
      <t>1/</t>
    </r>
  </si>
  <si>
    <t>Cuadro N° 1:</t>
  </si>
  <si>
    <t>Cuadro N° 2:</t>
  </si>
  <si>
    <t>Casos de violencia contra las mujeres, integrantes del grupo familiar y violencia sexual identificados, por tipo de ingreso a la ZER, según mes</t>
  </si>
  <si>
    <t>Casos de violencia contra las mujeres, integrantes del grupo familiar y violencia sexual identificados por la ZER, por sexo de la víctima, según mes</t>
  </si>
  <si>
    <t>Total casos</t>
  </si>
  <si>
    <t>Casos reincidentes</t>
  </si>
  <si>
    <t>Casos reingresos</t>
  </si>
  <si>
    <t>Cuadro N° 3:</t>
  </si>
  <si>
    <t>Casos de violencia contra las mujeres, integrantes del grupo familiar y violencia sexual identificados por la ZER, por grupo de edad y tipo de violencia, según mes</t>
  </si>
  <si>
    <t>Niños, niñas y adolescentes 
(menores de 18 años)</t>
  </si>
  <si>
    <t>Personas adultas 
(de 18 a 59 años)</t>
  </si>
  <si>
    <t>Personas adultas mayores
(60 a más años)</t>
  </si>
  <si>
    <t>Total Personas</t>
  </si>
  <si>
    <t>Violencia
psicologica</t>
  </si>
  <si>
    <t>Violencia
fisica</t>
  </si>
  <si>
    <t>Violencia
 sexual</t>
  </si>
  <si>
    <t>Violencia psicologica</t>
  </si>
  <si>
    <t>Violencia 
fisica</t>
  </si>
  <si>
    <t>Violencia 
sexual</t>
  </si>
  <si>
    <t>Total casos:</t>
  </si>
  <si>
    <t>Porcentaje (%):</t>
  </si>
  <si>
    <t>1/ Todos los cuadros están referidos a Casos Nuevos (Personas que acuden por primera vez en una ER a nivel nacional); Casos Reincidentes (toda situación de violencia contra la mujer y/o integrante del grupo familiar atendida en una ER a nivel nacional, ejercida por la misma presunta persona agresora por segunda o más veces.) y Casos Reingresos (toda situación de violencia contra la mujer y/o integrante del grupo familiar atendida en una ER a nivel nacional, ejercida por otra persona agresora por primera vez, considerando que la persona usuaria cuenta con una ficha de caso "Nuevo"</t>
  </si>
  <si>
    <t>Cuadro N° 4:</t>
  </si>
  <si>
    <t>Cuadro N° 5:</t>
  </si>
  <si>
    <t>Casos de violencia contra las mujeres, integrantes del grupo familiar y violencia sexual identificados por la ZER, por tipo de violencia, según mes</t>
  </si>
  <si>
    <r>
      <t xml:space="preserve">Casos de violencia contra las mujeres, integrantes del grupo familiar y violencia sexual identificados por la ZER, por institución a la que se deriva, según mes </t>
    </r>
    <r>
      <rPr>
        <b/>
        <i/>
        <vertAlign val="superscript"/>
        <sz val="12"/>
        <rFont val="Arial"/>
        <family val="2"/>
      </rPr>
      <t>2/</t>
    </r>
  </si>
  <si>
    <t>Violencia económica</t>
  </si>
  <si>
    <t>CEM</t>
  </si>
  <si>
    <t>Juez de Paz</t>
  </si>
  <si>
    <t>Comisaría</t>
  </si>
  <si>
    <t>Subprefecto</t>
  </si>
  <si>
    <t>Estab. de Salud</t>
  </si>
  <si>
    <t>Autoridad Comunal</t>
  </si>
  <si>
    <t>Juzgado Familia/Mixto</t>
  </si>
  <si>
    <t>2/ Respuesta múltiple</t>
  </si>
  <si>
    <t>SECCIÓN II : CARACTERÍSTICAS DE LAS PERSONAS AGRESORAS</t>
  </si>
  <si>
    <r>
      <t>Cuadro N° 06</t>
    </r>
    <r>
      <rPr>
        <b/>
        <i/>
        <sz val="12"/>
        <rFont val="Arial"/>
        <family val="2"/>
      </rPr>
      <t>:</t>
    </r>
  </si>
  <si>
    <t>Cuadro N° 7:</t>
  </si>
  <si>
    <t>Casos identificados por las ZER según vínculo de la presunta persona agresora con la persona usuaria y sexo de la presunta persona agresora</t>
  </si>
  <si>
    <t>Casos identificados por la ZER, por situación de residencia actual de la persona agresora, según mes</t>
  </si>
  <si>
    <r>
      <t xml:space="preserve">Con vínculo relacional de pareja </t>
    </r>
    <r>
      <rPr>
        <b/>
        <vertAlign val="superscript"/>
        <sz val="11"/>
        <color theme="0"/>
        <rFont val="Arial Narrow"/>
        <family val="2"/>
      </rPr>
      <t>3/</t>
    </r>
  </si>
  <si>
    <r>
      <t xml:space="preserve">Con  vínculo  relacional  familiar </t>
    </r>
    <r>
      <rPr>
        <b/>
        <vertAlign val="superscript"/>
        <sz val="11"/>
        <color theme="0"/>
        <rFont val="Arial Narrow"/>
        <family val="2"/>
      </rPr>
      <t>4/</t>
    </r>
  </si>
  <si>
    <r>
      <t xml:space="preserve">Sin vínculo relacional de pareja ni familiar </t>
    </r>
    <r>
      <rPr>
        <b/>
        <vertAlign val="superscript"/>
        <sz val="11"/>
        <color theme="0"/>
        <rFont val="Arial Narrow"/>
        <family val="2"/>
      </rPr>
      <t>5/</t>
    </r>
  </si>
  <si>
    <t>Vive en la casa de la victima</t>
  </si>
  <si>
    <t>No vive con la víctima</t>
  </si>
  <si>
    <t>Esporádicamente</t>
  </si>
  <si>
    <t>Con vínculo relacional de pareja 3/</t>
  </si>
  <si>
    <t>Con  vínculo  relacional  familiar 4/</t>
  </si>
  <si>
    <t>Sin vínculo relacional de pareja ni familiar 5/</t>
  </si>
  <si>
    <t>3/ Incluye Cónyuge, Ex cónyuge, Conviviente, Ex conviviente, Enamorado/a, Ex enamorado/a, Novio/a, Ex novio/a</t>
  </si>
  <si>
    <t>4/ Incluye Padre/Madre, Padrastro/Madrastra, Hijo/a, Hijastro/a, Abuelo/a, Nieto/a, Hermano/a, Tío/a, Primo/a, Sobrino/a, Suegro/a, Cuñado/a, Yerno/Nuera, Progenitor/a de su hijo/a (sin convivencia con la pareja) y Otro familiar (No contemplados en este grupo acorde a la Ley N° 30364)</t>
  </si>
  <si>
    <t>5/ Incluye Vecino/a, Docente, Compañero/a de trabajo, Compañero/a de estudios, Habita en el mismo hogar (sin mediar relaciones contractuales o laborales), Desconocido/a y Otro (No contemplados en este grupo acorde a la Ley N° 30364)</t>
  </si>
  <si>
    <t>SECCIÓN III : CARACTERÍSTICAS DE LAS ACTIVIDADES DE LOS CASOS IDENTIFICADOS DE VIOLENCIA CONTRA LAS MUJERES, INTEGRANTES DEL GRUPO FAMILIAR Y VIOLENCIA SEXUAL</t>
  </si>
  <si>
    <r>
      <t>Cuadro N° 08</t>
    </r>
    <r>
      <rPr>
        <b/>
        <i/>
        <sz val="12"/>
        <rFont val="Arial"/>
        <family val="2"/>
      </rPr>
      <t>:</t>
    </r>
  </si>
  <si>
    <t>Actividades realizadas en la atención y seguimiento del caso, según servicio</t>
  </si>
  <si>
    <t>Acciones realizadas en la atención del caso</t>
  </si>
  <si>
    <t>Total Acciones</t>
  </si>
  <si>
    <t>Gestor/a Local</t>
  </si>
  <si>
    <t>Psicologo/a Comunitario/a</t>
  </si>
  <si>
    <t>Abogado/a Comunitario/a</t>
  </si>
  <si>
    <t>Profesional Comunitario/a</t>
  </si>
  <si>
    <t>Profesional PIAS</t>
  </si>
  <si>
    <t xml:space="preserve">  1: Acogida y apertura de ficha</t>
  </si>
  <si>
    <t xml:space="preserve">  2: Contención emocional</t>
  </si>
  <si>
    <t xml:space="preserve">  3: Orientación psicológica</t>
  </si>
  <si>
    <t xml:space="preserve">  4: Orientación legal</t>
  </si>
  <si>
    <t xml:space="preserve">  5: Identificación de redes de apoyo familiar, comunal e institucional</t>
  </si>
  <si>
    <t xml:space="preserve">  6: Derivación a institución local</t>
  </si>
  <si>
    <t xml:space="preserve">  7: Derivación al CEM</t>
  </si>
  <si>
    <t xml:space="preserve">  8: Informe psicológico</t>
  </si>
  <si>
    <t xml:space="preserve">  9: Denuncia y solicitud de medidas de protección</t>
  </si>
  <si>
    <t>10: Coordinación con el sistema local para la vigilancia y ejecución de medidas de protección</t>
  </si>
  <si>
    <t>11: Gestión para la obtención del DNI o inscripción en el SIS</t>
  </si>
  <si>
    <t>12: Gestión social ante ante el Comité Comunal y/o Instancia Distrital de Concertación</t>
  </si>
  <si>
    <t>13: Incorporación a Grupos de Ayuda Mutua</t>
  </si>
  <si>
    <t>14: Fortalecimientos de redes de apoyo familiar y/o comunal</t>
  </si>
  <si>
    <t>15: Visitas domiciliarias</t>
  </si>
  <si>
    <t>16: Visitas de seguimiento al centro de estudios o trabajo</t>
  </si>
  <si>
    <t>17: Supervisión y apoyo de la ejecución de las medidas de protección</t>
  </si>
  <si>
    <t>18: Reuniones de seguimiento del caso en CEM</t>
  </si>
  <si>
    <t>19: Otros</t>
  </si>
  <si>
    <r>
      <t>Cuadro N° 09</t>
    </r>
    <r>
      <rPr>
        <b/>
        <i/>
        <sz val="12"/>
        <rFont val="Arial"/>
        <family val="2"/>
      </rPr>
      <t>:</t>
    </r>
  </si>
  <si>
    <t>Total de actividades en la atención y seguimiento del caso identificado por las ZER</t>
  </si>
  <si>
    <r>
      <t>Cuadro N° 10</t>
    </r>
    <r>
      <rPr>
        <b/>
        <i/>
        <sz val="12"/>
        <rFont val="Arial"/>
        <family val="2"/>
      </rPr>
      <t>:</t>
    </r>
  </si>
  <si>
    <t>Interés de la persona usuaria, por tipo de orientación, según mes</t>
  </si>
  <si>
    <t>Legal</t>
  </si>
  <si>
    <t xml:space="preserve">% </t>
  </si>
  <si>
    <t>% Acción</t>
  </si>
  <si>
    <t>Fuente: Sistema de Registro de Acciones de la Estrategia Rural</t>
  </si>
  <si>
    <t>1/ Incluye a la persona que participó una o más veces en las acciones de la ER</t>
  </si>
  <si>
    <t>Fortalecimiento de capacidades de los operadores de atención y prevención de la VCMIGF y Violencia Sexual en los niveles provinciales, distritales y comunal</t>
  </si>
  <si>
    <t>Rutas de atención y promoción frente a la VCMIGF y Violencia Sexual en la Zona Rural</t>
  </si>
  <si>
    <t>Fortalecer la organización comunal para la vigilancia frente a la VCMIGF y Violencia Sexual en zonas rurales</t>
  </si>
  <si>
    <t>Desarrollo de capacidades de la población frente a la VCMIGF y Violencia Sexual</t>
  </si>
  <si>
    <t>Movilización social para enfrentar la VCMIGF y Violencia Sexual en zonas rurales</t>
  </si>
  <si>
    <t>Redes Insititucionales y Comunitarias articuladas en el marco del sistema local</t>
  </si>
  <si>
    <t>Cuadro N° 5: Participantes por Lineas de acciones de estrategia rural según mes</t>
  </si>
  <si>
    <t>Implementación de una ruta de atención y prevención de la VFS en los niveles provincial, distrital y comunal.</t>
  </si>
  <si>
    <t>Sensibilización y desarrollo de capacidades en la población para enfrentar la VCMIGF.</t>
  </si>
  <si>
    <t>Creación y/o Fortalecimiento de la Redes Institucionales y Comunitarias articuladas.</t>
  </si>
  <si>
    <t>Cuadro N° 4: Participantes por sexo según mes</t>
  </si>
  <si>
    <t>Cuadro N° 3: Participantes por Lineas de Plan de Trabajo según mes</t>
  </si>
  <si>
    <t>2/ Las Plataformas Itinerantes de Atención Social, para al mes de febrero aún no iniciarón su recorrido.</t>
  </si>
  <si>
    <t>Tuman</t>
  </si>
  <si>
    <t>Tigre</t>
  </si>
  <si>
    <t>Tapo</t>
  </si>
  <si>
    <t>Tahuamanu</t>
  </si>
  <si>
    <t>San Pedro de Coris</t>
  </si>
  <si>
    <t>San Pablo</t>
  </si>
  <si>
    <t>Sama</t>
  </si>
  <si>
    <t>Rio Tambo</t>
  </si>
  <si>
    <t>Pongo de Caynarachi</t>
  </si>
  <si>
    <t>Polvora</t>
  </si>
  <si>
    <t>Pinto Recodo</t>
  </si>
  <si>
    <r>
      <t>Pias Putumayo</t>
    </r>
    <r>
      <rPr>
        <vertAlign val="superscript"/>
        <sz val="12"/>
        <color indexed="8"/>
        <rFont val="Arial Narrow"/>
        <family val="2"/>
      </rPr>
      <t>2</t>
    </r>
  </si>
  <si>
    <r>
      <t>Pias Napo</t>
    </r>
    <r>
      <rPr>
        <vertAlign val="superscript"/>
        <sz val="12"/>
        <color indexed="8"/>
        <rFont val="Arial Narrow"/>
        <family val="2"/>
      </rPr>
      <t>2</t>
    </r>
  </si>
  <si>
    <r>
      <t>Pias Morona</t>
    </r>
    <r>
      <rPr>
        <vertAlign val="superscript"/>
        <sz val="12"/>
        <color indexed="8"/>
        <rFont val="Arial Narrow"/>
        <family val="2"/>
      </rPr>
      <t>2</t>
    </r>
  </si>
  <si>
    <r>
      <t>Pias Lago Titicaca</t>
    </r>
    <r>
      <rPr>
        <vertAlign val="superscript"/>
        <sz val="12"/>
        <color indexed="8"/>
        <rFont val="Arial Narrow"/>
        <family val="2"/>
      </rPr>
      <t>2</t>
    </r>
  </si>
  <si>
    <t>Pastaza</t>
  </si>
  <si>
    <t>Parinari</t>
  </si>
  <si>
    <t>Palca - Tarma</t>
  </si>
  <si>
    <t>Palca - Tacna</t>
  </si>
  <si>
    <t>Oyolo</t>
  </si>
  <si>
    <t>Molino</t>
  </si>
  <si>
    <t>Mazán</t>
  </si>
  <si>
    <t>Masisea</t>
  </si>
  <si>
    <t>Las Piedras</t>
  </si>
  <si>
    <t>La Peca</t>
  </si>
  <si>
    <t>Imaza</t>
  </si>
  <si>
    <t>Ichuña</t>
  </si>
  <si>
    <t>Huancano - Humay</t>
  </si>
  <si>
    <t>Huacullani</t>
  </si>
  <si>
    <t>El Parco</t>
  </si>
  <si>
    <t>Cristo nos valga</t>
  </si>
  <si>
    <t>Corani</t>
  </si>
  <si>
    <t>Coporaque</t>
  </si>
  <si>
    <t>Coasa</t>
  </si>
  <si>
    <t>Chumuch</t>
  </si>
  <si>
    <t>(60 a + años)</t>
  </si>
  <si>
    <t>Adultos Mayores</t>
  </si>
  <si>
    <t>Chongoyape</t>
  </si>
  <si>
    <t>(30 - 59 años)</t>
  </si>
  <si>
    <t>Challhuahuacho</t>
  </si>
  <si>
    <t>(18 - 29 años)</t>
  </si>
  <si>
    <t>Chaglla</t>
  </si>
  <si>
    <t>(15 - 17 años)</t>
  </si>
  <si>
    <t>Adolescentes Tardios</t>
  </si>
  <si>
    <t>Cenepa</t>
  </si>
  <si>
    <t>(12 - 14 años)</t>
  </si>
  <si>
    <t>Bernal</t>
  </si>
  <si>
    <t>(6 -11 años)</t>
  </si>
  <si>
    <t>Ayna</t>
  </si>
  <si>
    <t>(&lt; 6 años)</t>
  </si>
  <si>
    <t>Anco</t>
  </si>
  <si>
    <t>Participantes de las acciones</t>
  </si>
  <si>
    <t>Estrategia Rural</t>
  </si>
  <si>
    <t>Cuadro N° 2: Participantes según grupos de edad</t>
  </si>
  <si>
    <t>Cuadro N° 1: Número de participantes en las acciones, según Estrategia Rural</t>
  </si>
  <si>
    <r>
      <t>REPORTE ESTADÍSTICO DE PARTICIPANTES</t>
    </r>
    <r>
      <rPr>
        <b/>
        <vertAlign val="superscript"/>
        <sz val="22"/>
        <color theme="0"/>
        <rFont val="Arial Narrow"/>
        <family val="2"/>
      </rPr>
      <t>1</t>
    </r>
    <r>
      <rPr>
        <b/>
        <sz val="22"/>
        <color theme="0"/>
        <rFont val="Arial Narrow"/>
        <family val="2"/>
      </rPr>
      <t xml:space="preserve"> DE LAS ACCIONES DE LA ESTRATEGIA RURAL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</si>
</sst>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18"/>
      <color theme="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2"/>
      <color theme="0"/>
      <name val="Arial"/>
      <family val="2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sz val="14"/>
      <color theme="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b/>
      <sz val="14"/>
      <color indexed="9"/>
      <name val="Arial"/>
      <family val="2"/>
    </font>
    <font>
      <b/>
      <sz val="17.5"/>
      <color theme="0"/>
      <name val="Arial"/>
      <family val="2"/>
    </font>
    <font>
      <sz val="20"/>
      <color theme="0"/>
      <name val="Arial"/>
      <family val="2"/>
    </font>
    <font>
      <b/>
      <sz val="15"/>
      <color theme="0"/>
      <name val="Arial"/>
      <family val="2"/>
    </font>
    <font>
      <b/>
      <vertAlign val="superscript"/>
      <sz val="15"/>
      <color theme="0"/>
      <name val="Arial"/>
      <family val="2"/>
    </font>
    <font>
      <b/>
      <i/>
      <u/>
      <sz val="12"/>
      <name val="Arial"/>
      <family val="2"/>
    </font>
    <font>
      <b/>
      <sz val="14"/>
      <color theme="9" tint="-0.499984740745262"/>
      <name val="Arial"/>
      <family val="2"/>
    </font>
    <font>
      <b/>
      <i/>
      <sz val="12"/>
      <name val="Arial"/>
      <family val="2"/>
    </font>
    <font>
      <b/>
      <sz val="11"/>
      <color theme="0"/>
      <name val="Arial Narrow"/>
      <family val="2"/>
    </font>
    <font>
      <sz val="11"/>
      <name val="Arial Narrow"/>
      <family val="2"/>
    </font>
    <font>
      <i/>
      <u/>
      <sz val="10"/>
      <name val="Arial"/>
      <family val="2"/>
    </font>
    <font>
      <i/>
      <sz val="10"/>
      <name val="Arial"/>
      <family val="2"/>
    </font>
    <font>
      <b/>
      <sz val="11"/>
      <color theme="8" tint="-0.499984740745262"/>
      <name val="Arial Narrow"/>
      <family val="2"/>
    </font>
    <font>
      <b/>
      <sz val="14"/>
      <color theme="8" tint="-0.499984740745262"/>
      <name val="Arial Narrow"/>
      <family val="2"/>
    </font>
    <font>
      <b/>
      <sz val="11"/>
      <name val="Arial Narrow"/>
      <family val="2"/>
    </font>
    <font>
      <sz val="11"/>
      <color theme="1"/>
      <name val="Arial Narrow"/>
      <family val="2"/>
    </font>
    <font>
      <sz val="8"/>
      <name val="Arial Narrow"/>
      <family val="2"/>
    </font>
    <font>
      <b/>
      <i/>
      <vertAlign val="superscript"/>
      <sz val="12"/>
      <name val="Arial"/>
      <family val="2"/>
    </font>
    <font>
      <b/>
      <sz val="15"/>
      <name val="Arial"/>
      <family val="2"/>
    </font>
    <font>
      <b/>
      <vertAlign val="superscript"/>
      <sz val="11"/>
      <color theme="0"/>
      <name val="Arial Narrow"/>
      <family val="2"/>
    </font>
    <font>
      <b/>
      <sz val="12"/>
      <name val="Arial"/>
      <family val="2"/>
    </font>
    <font>
      <sz val="11"/>
      <color theme="0"/>
      <name val="Arial Narrow"/>
      <family val="2"/>
    </font>
    <font>
      <b/>
      <i/>
      <u/>
      <sz val="12"/>
      <color theme="1"/>
      <name val="Arial"/>
      <family val="2"/>
    </font>
    <font>
      <sz val="9"/>
      <color theme="1"/>
      <name val="Arial Narrow"/>
      <family val="2"/>
    </font>
    <font>
      <b/>
      <sz val="12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4"/>
      <color theme="0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b/>
      <sz val="10"/>
      <name val="Arial Narrow"/>
      <family val="2"/>
    </font>
    <font>
      <sz val="14"/>
      <color rgb="FFFF8080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9"/>
      <color indexed="8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Calibri"/>
      <family val="2"/>
    </font>
    <font>
      <b/>
      <sz val="22"/>
      <color rgb="FFFF8080"/>
      <name val="Arial Narrow"/>
      <family val="2"/>
    </font>
    <font>
      <b/>
      <sz val="17"/>
      <color theme="0"/>
      <name val="Arial Narrow"/>
      <family val="2"/>
    </font>
    <font>
      <b/>
      <sz val="18"/>
      <color theme="0"/>
      <name val="Arial Narrow"/>
      <family val="2"/>
    </font>
    <font>
      <b/>
      <sz val="22"/>
      <color theme="0"/>
      <name val="Arial Narrow"/>
      <family val="2"/>
    </font>
    <font>
      <b/>
      <sz val="16"/>
      <color theme="0"/>
      <name val="Arial Narrow"/>
      <family val="2"/>
    </font>
    <font>
      <b/>
      <sz val="26"/>
      <color rgb="FFFF8080"/>
      <name val="Arial Narrow"/>
      <family val="2"/>
    </font>
    <font>
      <b/>
      <sz val="24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8"/>
      <color theme="3"/>
      <name val="Arial Narrow"/>
      <family val="2"/>
    </font>
    <font>
      <vertAlign val="superscript"/>
      <sz val="12"/>
      <color indexed="8"/>
      <name val="Arial Narrow"/>
      <family val="2"/>
    </font>
    <font>
      <b/>
      <vertAlign val="superscript"/>
      <sz val="22"/>
      <color theme="0"/>
      <name val="Arial Narrow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rgb="FFDDEBF7"/>
        <bgColor indexed="9"/>
      </patternFill>
    </fill>
    <fill>
      <patternFill patternType="solid">
        <fgColor rgb="FF305496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434343"/>
        <bgColor indexed="9"/>
      </patternFill>
    </fill>
  </fills>
  <borders count="126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ck">
        <color theme="6" tint="-0.499984740745262"/>
      </left>
      <right/>
      <top style="thick">
        <color theme="6" tint="-0.499984740745262"/>
      </top>
      <bottom/>
      <diagonal/>
    </border>
    <border>
      <left/>
      <right/>
      <top style="thick">
        <color theme="6" tint="-0.499984740745262"/>
      </top>
      <bottom/>
      <diagonal/>
    </border>
    <border>
      <left/>
      <right style="thick">
        <color theme="6" tint="-0.499984740745262"/>
      </right>
      <top style="thick">
        <color theme="6" tint="-0.499984740745262"/>
      </top>
      <bottom/>
      <diagonal/>
    </border>
    <border>
      <left style="thick">
        <color theme="6" tint="-0.499984740745262"/>
      </left>
      <right/>
      <top/>
      <bottom/>
      <diagonal/>
    </border>
    <border>
      <left/>
      <right style="thick">
        <color theme="6" tint="-0.499984740745262"/>
      </right>
      <top/>
      <bottom/>
      <diagonal/>
    </border>
    <border>
      <left style="thick">
        <color theme="6" tint="-0.499984740745262"/>
      </left>
      <right/>
      <top/>
      <bottom style="thick">
        <color theme="6" tint="-0.499984740745262"/>
      </bottom>
      <diagonal/>
    </border>
    <border>
      <left/>
      <right/>
      <top/>
      <bottom style="thick">
        <color theme="6" tint="-0.499984740745262"/>
      </bottom>
      <diagonal/>
    </border>
    <border>
      <left/>
      <right style="thick">
        <color theme="6" tint="-0.499984740745262"/>
      </right>
      <top/>
      <bottom style="thick">
        <color theme="6" tint="-0.499984740745262"/>
      </bottom>
      <diagonal/>
    </border>
    <border>
      <left style="dashed">
        <color rgb="FF000066"/>
      </left>
      <right/>
      <top style="dashed">
        <color rgb="FF000066"/>
      </top>
      <bottom style="dashed">
        <color rgb="FF000066"/>
      </bottom>
      <diagonal/>
    </border>
    <border>
      <left/>
      <right/>
      <top style="dashed">
        <color rgb="FF000066"/>
      </top>
      <bottom style="dashed">
        <color rgb="FF000066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/>
      <top/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/>
      <top style="hair">
        <color theme="6" tint="-0.499984740745262"/>
      </top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/>
      <top style="hair">
        <color theme="6" tint="-0.499984740745262"/>
      </top>
      <bottom/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thin">
        <color theme="6" tint="-0.499984740745262"/>
      </right>
      <top/>
      <bottom/>
      <diagonal/>
    </border>
    <border>
      <left style="thin">
        <color theme="6" tint="-0.499984740745262"/>
      </left>
      <right style="thin">
        <color theme="6" tint="-0.499984740745262"/>
      </right>
      <top/>
      <bottom/>
      <diagonal/>
    </border>
    <border>
      <left style="thin">
        <color theme="6" tint="-0.499984740745262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/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 tint="-0.499984740745262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499984740745262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 style="thin">
        <color theme="0"/>
      </bottom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 style="thin">
        <color theme="0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/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/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/>
      <diagonal/>
    </border>
    <border>
      <left style="thin">
        <color theme="6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6" tint="-0.499984740745262"/>
      </right>
      <top style="thin">
        <color theme="0"/>
      </top>
      <bottom style="thin">
        <color theme="0"/>
      </bottom>
      <diagonal/>
    </border>
    <border>
      <left style="thin">
        <color theme="6" tint="-0.499984740745262"/>
      </left>
      <right style="thin">
        <color theme="0"/>
      </right>
      <top/>
      <bottom/>
      <diagonal/>
    </border>
    <border>
      <left style="thin">
        <color theme="0"/>
      </left>
      <right style="thin">
        <color theme="6" tint="-0.499984740745262"/>
      </right>
      <top/>
      <bottom/>
      <diagonal/>
    </border>
    <border>
      <left style="thin">
        <color theme="6" tint="-0.499984740745262"/>
      </left>
      <right style="thin">
        <color theme="0"/>
      </right>
      <top style="thin">
        <color theme="0"/>
      </top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 style="thin">
        <color theme="0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0"/>
      </right>
      <top/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/>
      <bottom style="thin">
        <color theme="6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dashed">
        <color rgb="FF000066"/>
      </top>
      <bottom/>
      <diagonal/>
    </border>
    <border>
      <left/>
      <right/>
      <top/>
      <bottom style="dashed">
        <color rgb="FF000066"/>
      </bottom>
      <diagonal/>
    </border>
    <border>
      <left/>
      <right/>
      <top style="hair">
        <color theme="6" tint="-0.499984740745262"/>
      </top>
      <bottom style="hair">
        <color theme="6" tint="-0.499984740745262"/>
      </bottom>
      <diagonal/>
    </border>
    <border>
      <left/>
      <right/>
      <top style="hair">
        <color theme="6" tint="-0.499984740745262"/>
      </top>
      <bottom/>
      <diagonal/>
    </border>
    <border>
      <left/>
      <right/>
      <top style="hair">
        <color rgb="FF002060"/>
      </top>
      <bottom/>
      <diagonal/>
    </border>
    <border>
      <left/>
      <right style="thin">
        <color rgb="FF002060"/>
      </right>
      <top style="hair">
        <color rgb="FF002060"/>
      </top>
      <bottom/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hair">
        <color rgb="FF455224"/>
      </left>
      <right/>
      <top style="hair">
        <color rgb="FF455224"/>
      </top>
      <bottom/>
      <diagonal/>
    </border>
    <border>
      <left style="hair">
        <color rgb="FF455224"/>
      </left>
      <right style="hair">
        <color rgb="FF455224"/>
      </right>
      <top style="hair">
        <color rgb="FF455224"/>
      </top>
      <bottom/>
      <diagonal/>
    </border>
    <border>
      <left/>
      <right style="hair">
        <color rgb="FF455224"/>
      </right>
      <top style="hair">
        <color rgb="FF455224"/>
      </top>
      <bottom/>
      <diagonal/>
    </border>
    <border>
      <left style="hair">
        <color rgb="FF455224"/>
      </left>
      <right/>
      <top style="hair">
        <color rgb="FF455224"/>
      </top>
      <bottom style="hair">
        <color rgb="FF455224"/>
      </bottom>
      <diagonal/>
    </border>
    <border>
      <left style="hair">
        <color rgb="FF455224"/>
      </left>
      <right style="hair">
        <color rgb="FF455224"/>
      </right>
      <top style="hair">
        <color rgb="FF455224"/>
      </top>
      <bottom style="hair">
        <color rgb="FF455224"/>
      </bottom>
      <diagonal/>
    </border>
    <border>
      <left/>
      <right style="hair">
        <color rgb="FF455224"/>
      </right>
      <top style="hair">
        <color rgb="FF455224"/>
      </top>
      <bottom style="hair">
        <color rgb="FF455224"/>
      </bottom>
      <diagonal/>
    </border>
    <border>
      <left/>
      <right style="hair">
        <color rgb="FF455224"/>
      </right>
      <top/>
      <bottom style="hair">
        <color rgb="FF455224"/>
      </bottom>
      <diagonal/>
    </border>
    <border>
      <left/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/>
      <top style="thin">
        <color rgb="FF969696"/>
      </top>
      <bottom/>
      <diagonal/>
    </border>
    <border>
      <left style="thin">
        <color theme="0"/>
      </left>
      <right style="thin">
        <color theme="0"/>
      </right>
      <top style="thin">
        <color rgb="FF969696"/>
      </top>
      <bottom/>
      <diagonal/>
    </border>
    <border>
      <left style="thin">
        <color rgb="FF969696"/>
      </left>
      <right style="thin">
        <color theme="0"/>
      </right>
      <top style="thin">
        <color rgb="FF969696"/>
      </top>
      <bottom/>
      <diagonal/>
    </border>
    <border>
      <left/>
      <right/>
      <top style="thick">
        <color rgb="FF969696"/>
      </top>
      <bottom style="thin">
        <color rgb="FF969696"/>
      </bottom>
      <diagonal/>
    </border>
    <border>
      <left/>
      <right/>
      <top/>
      <bottom style="thick">
        <color rgb="FF969696"/>
      </bottom>
      <diagonal/>
    </border>
    <border>
      <left style="hair">
        <color rgb="FF455224"/>
      </left>
      <right style="hair">
        <color rgb="FF455224"/>
      </right>
      <top/>
      <bottom style="hair">
        <color rgb="FF455224"/>
      </bottom>
      <diagonal/>
    </border>
    <border>
      <left style="hair">
        <color rgb="FF455224"/>
      </left>
      <right/>
      <top/>
      <bottom style="hair">
        <color rgb="FF455224"/>
      </bottom>
      <diagonal/>
    </border>
    <border>
      <left/>
      <right/>
      <top style="thin">
        <color rgb="FF969696"/>
      </top>
      <bottom/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thin">
        <color rgb="FF969696"/>
      </right>
      <top style="dotted">
        <color theme="9"/>
      </top>
      <bottom style="thin">
        <color rgb="FF969696"/>
      </bottom>
      <diagonal/>
    </border>
    <border>
      <left style="medium">
        <color rgb="FF969696"/>
      </left>
      <right style="medium">
        <color rgb="FF969696"/>
      </right>
      <top/>
      <bottom style="thin">
        <color rgb="FF969696"/>
      </bottom>
      <diagonal/>
    </border>
    <border>
      <left/>
      <right style="medium">
        <color rgb="FF969696"/>
      </right>
      <top/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hair">
        <color theme="4" tint="-0.24994659260841701"/>
      </top>
      <bottom style="thin">
        <color rgb="FF969696"/>
      </bottom>
      <diagonal/>
    </border>
    <border>
      <left style="thin">
        <color rgb="FF969696"/>
      </left>
      <right/>
      <top style="hair">
        <color theme="4" tint="-0.24994659260841701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dotted">
        <color theme="9"/>
      </bottom>
      <diagonal/>
    </border>
    <border>
      <left style="medium">
        <color rgb="FF969696"/>
      </left>
      <right style="medium">
        <color rgb="FF969696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rgb="FF969696"/>
      </top>
      <bottom style="thin">
        <color rgb="FF969696"/>
      </bottom>
      <diagonal/>
    </border>
    <border>
      <left/>
      <right/>
      <top style="hair">
        <color rgb="FF455224"/>
      </top>
      <bottom style="hair">
        <color rgb="FF455224"/>
      </bottom>
      <diagonal/>
    </border>
    <border>
      <left style="thin">
        <color theme="0"/>
      </left>
      <right style="thin">
        <color rgb="FF969696"/>
      </right>
      <top/>
      <bottom/>
      <diagonal/>
    </border>
    <border>
      <left style="thin">
        <color rgb="FF969696"/>
      </left>
      <right style="thin">
        <color theme="0"/>
      </right>
      <top/>
      <bottom/>
      <diagonal/>
    </border>
    <border>
      <left/>
      <right style="thin">
        <color rgb="FF969696"/>
      </right>
      <top style="thin">
        <color theme="0"/>
      </top>
      <bottom style="thin">
        <color rgb="FF969696"/>
      </bottom>
      <diagonal/>
    </border>
    <border>
      <left style="medium">
        <color rgb="FF969696"/>
      </left>
      <right style="medium">
        <color rgb="FF969696"/>
      </right>
      <top/>
      <bottom/>
      <diagonal/>
    </border>
    <border>
      <left/>
      <right style="thin">
        <color theme="0"/>
      </right>
      <top/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 style="thin">
        <color rgb="FF969696"/>
      </left>
      <right style="thin">
        <color theme="0"/>
      </right>
      <top/>
      <bottom style="thin">
        <color rgb="FF969696"/>
      </bottom>
      <diagonal/>
    </border>
    <border>
      <left style="thin">
        <color theme="0"/>
      </left>
      <right style="thin">
        <color rgb="FF969696"/>
      </right>
      <top style="thin">
        <color rgb="FF969696"/>
      </top>
      <bottom/>
      <diagonal/>
    </border>
    <border>
      <left/>
      <right style="thin">
        <color rgb="FF969696"/>
      </right>
      <top style="thin">
        <color rgb="FF969696"/>
      </top>
      <bottom style="thin">
        <color theme="0"/>
      </bottom>
      <diagonal/>
    </border>
    <border>
      <left style="medium">
        <color rgb="FF969696"/>
      </left>
      <right style="medium">
        <color rgb="FF969696"/>
      </right>
      <top style="thin">
        <color rgb="FF969696"/>
      </top>
      <bottom/>
      <diagonal/>
    </border>
    <border>
      <left/>
      <right/>
      <top/>
      <bottom style="medium">
        <color rgb="FF969696"/>
      </bottom>
      <diagonal/>
    </border>
  </borders>
  <cellStyleXfs count="14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55" fillId="0" borderId="0" applyFont="0" applyFill="0" applyBorder="0" applyAlignment="0" applyProtection="0"/>
  </cellStyleXfs>
  <cellXfs count="36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8" fillId="2" borderId="0" xfId="0" applyFont="1" applyFill="1" applyAlignment="1">
      <alignment horizontal="center"/>
    </xf>
    <xf numFmtId="0" fontId="13" fillId="6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0" fontId="13" fillId="6" borderId="0" xfId="0" applyFont="1" applyFill="1" applyAlignment="1" applyProtection="1">
      <alignment horizontal="center"/>
      <protection hidden="1"/>
    </xf>
    <xf numFmtId="49" fontId="13" fillId="6" borderId="0" xfId="0" applyNumberFormat="1" applyFont="1" applyFill="1" applyAlignment="1" applyProtection="1">
      <alignment horizontal="center"/>
      <protection hidden="1"/>
    </xf>
    <xf numFmtId="0" fontId="13" fillId="2" borderId="0" xfId="0" applyFont="1" applyFill="1" applyAlignment="1" applyProtection="1">
      <alignment horizontal="center"/>
      <protection hidden="1"/>
    </xf>
    <xf numFmtId="49" fontId="13" fillId="6" borderId="0" xfId="0" applyNumberFormat="1" applyFont="1" applyFill="1" applyProtection="1">
      <protection hidden="1"/>
    </xf>
    <xf numFmtId="0" fontId="0" fillId="6" borderId="0" xfId="0" applyFill="1" applyProtection="1">
      <protection hidden="1"/>
    </xf>
    <xf numFmtId="0" fontId="0" fillId="2" borderId="0" xfId="0" applyFill="1" applyProtection="1">
      <protection hidden="1"/>
    </xf>
    <xf numFmtId="0" fontId="0" fillId="6" borderId="0" xfId="0" applyFill="1"/>
    <xf numFmtId="0" fontId="12" fillId="7" borderId="5" xfId="10" applyFont="1" applyFill="1" applyBorder="1" applyAlignment="1">
      <alignment vertical="center" wrapText="1"/>
    </xf>
    <xf numFmtId="0" fontId="12" fillId="7" borderId="0" xfId="10" applyFont="1" applyFill="1" applyAlignment="1">
      <alignment vertical="center" wrapText="1"/>
    </xf>
    <xf numFmtId="0" fontId="12" fillId="7" borderId="6" xfId="10" applyFont="1" applyFill="1" applyBorder="1" applyAlignment="1">
      <alignment vertical="center" wrapText="1"/>
    </xf>
    <xf numFmtId="0" fontId="20" fillId="7" borderId="5" xfId="0" applyFont="1" applyFill="1" applyBorder="1" applyAlignment="1">
      <alignment horizontal="centerContinuous" vertical="center"/>
    </xf>
    <xf numFmtId="0" fontId="16" fillId="7" borderId="0" xfId="0" applyFont="1" applyFill="1" applyAlignment="1">
      <alignment horizontal="centerContinuous" vertical="center"/>
    </xf>
    <xf numFmtId="0" fontId="7" fillId="7" borderId="0" xfId="0" applyFont="1" applyFill="1" applyAlignment="1">
      <alignment horizontal="centerContinuous" vertical="center"/>
    </xf>
    <xf numFmtId="0" fontId="21" fillId="7" borderId="0" xfId="0" applyFont="1" applyFill="1" applyAlignment="1">
      <alignment horizontal="centerContinuous" vertical="center"/>
    </xf>
    <xf numFmtId="0" fontId="21" fillId="7" borderId="6" xfId="0" applyFont="1" applyFill="1" applyBorder="1" applyAlignment="1">
      <alignment horizontal="centerContinuous" vertical="center"/>
    </xf>
    <xf numFmtId="0" fontId="17" fillId="6" borderId="0" xfId="0" applyFont="1" applyFill="1"/>
    <xf numFmtId="0" fontId="25" fillId="2" borderId="0" xfId="0" applyFont="1" applyFill="1"/>
    <xf numFmtId="0" fontId="27" fillId="4" borderId="12" xfId="0" applyFont="1" applyFill="1" applyBorder="1" applyAlignment="1">
      <alignment horizontal="center" vertical="center" wrapText="1"/>
    </xf>
    <xf numFmtId="0" fontId="27" fillId="4" borderId="13" xfId="0" applyFont="1" applyFill="1" applyBorder="1" applyAlignment="1">
      <alignment horizontal="center" vertical="center" wrapText="1"/>
    </xf>
    <xf numFmtId="0" fontId="27" fillId="4" borderId="14" xfId="0" applyFont="1" applyFill="1" applyBorder="1" applyAlignment="1">
      <alignment horizontal="center" vertical="center" wrapText="1"/>
    </xf>
    <xf numFmtId="0" fontId="27" fillId="4" borderId="12" xfId="0" applyFont="1" applyFill="1" applyBorder="1" applyAlignment="1">
      <alignment horizontal="center" vertical="center"/>
    </xf>
    <xf numFmtId="0" fontId="28" fillId="2" borderId="15" xfId="0" applyFont="1" applyFill="1" applyBorder="1" applyAlignment="1">
      <alignment horizontal="left" vertical="center" indent="1"/>
    </xf>
    <xf numFmtId="3" fontId="28" fillId="2" borderId="16" xfId="0" applyNumberFormat="1" applyFont="1" applyFill="1" applyBorder="1" applyAlignment="1" applyProtection="1">
      <alignment horizontal="center" vertical="center"/>
      <protection hidden="1"/>
    </xf>
    <xf numFmtId="3" fontId="28" fillId="2" borderId="17" xfId="0" applyNumberFormat="1" applyFont="1" applyFill="1" applyBorder="1" applyAlignment="1" applyProtection="1">
      <alignment horizontal="center" vertical="center"/>
      <protection hidden="1"/>
    </xf>
    <xf numFmtId="3" fontId="28" fillId="6" borderId="17" xfId="0" applyNumberFormat="1" applyFont="1" applyFill="1" applyBorder="1" applyAlignment="1" applyProtection="1">
      <alignment horizontal="center" vertical="center"/>
      <protection hidden="1"/>
    </xf>
    <xf numFmtId="0" fontId="28" fillId="2" borderId="18" xfId="0" applyFont="1" applyFill="1" applyBorder="1" applyAlignment="1">
      <alignment horizontal="left" vertical="center" indent="1"/>
    </xf>
    <xf numFmtId="3" fontId="28" fillId="2" borderId="19" xfId="0" applyNumberFormat="1" applyFont="1" applyFill="1" applyBorder="1" applyAlignment="1" applyProtection="1">
      <alignment horizontal="center" vertical="center"/>
      <protection hidden="1"/>
    </xf>
    <xf numFmtId="3" fontId="28" fillId="2" borderId="20" xfId="0" applyNumberFormat="1" applyFont="1" applyFill="1" applyBorder="1" applyAlignment="1" applyProtection="1">
      <alignment horizontal="center" vertical="center"/>
      <protection hidden="1"/>
    </xf>
    <xf numFmtId="3" fontId="28" fillId="6" borderId="20" xfId="0" applyNumberFormat="1" applyFont="1" applyFill="1" applyBorder="1" applyAlignment="1" applyProtection="1">
      <alignment horizontal="center" vertical="center"/>
      <protection hidden="1"/>
    </xf>
    <xf numFmtId="0" fontId="28" fillId="2" borderId="21" xfId="0" applyFont="1" applyFill="1" applyBorder="1" applyAlignment="1">
      <alignment horizontal="left" vertical="center" indent="1"/>
    </xf>
    <xf numFmtId="3" fontId="28" fillId="2" borderId="22" xfId="0" applyNumberFormat="1" applyFont="1" applyFill="1" applyBorder="1" applyAlignment="1" applyProtection="1">
      <alignment horizontal="center" vertical="center"/>
      <protection hidden="1"/>
    </xf>
    <xf numFmtId="3" fontId="28" fillId="2" borderId="23" xfId="0" applyNumberFormat="1" applyFont="1" applyFill="1" applyBorder="1" applyAlignment="1" applyProtection="1">
      <alignment horizontal="center" vertical="center"/>
      <protection hidden="1"/>
    </xf>
    <xf numFmtId="3" fontId="28" fillId="6" borderId="23" xfId="0" applyNumberFormat="1" applyFont="1" applyFill="1" applyBorder="1" applyAlignment="1" applyProtection="1">
      <alignment horizontal="center" vertical="center"/>
      <protection hidden="1"/>
    </xf>
    <xf numFmtId="3" fontId="27" fillId="4" borderId="13" xfId="0" applyNumberFormat="1" applyFont="1" applyFill="1" applyBorder="1" applyAlignment="1">
      <alignment horizontal="center" vertical="center"/>
    </xf>
    <xf numFmtId="3" fontId="27" fillId="4" borderId="14" xfId="0" applyNumberFormat="1" applyFont="1" applyFill="1" applyBorder="1" applyAlignment="1">
      <alignment horizontal="center" vertical="center"/>
    </xf>
    <xf numFmtId="3" fontId="27" fillId="4" borderId="24" xfId="0" applyNumberFormat="1" applyFont="1" applyFill="1" applyBorder="1" applyAlignment="1">
      <alignment horizontal="center" vertical="center"/>
    </xf>
    <xf numFmtId="0" fontId="28" fillId="5" borderId="25" xfId="0" applyFont="1" applyFill="1" applyBorder="1" applyAlignment="1">
      <alignment horizontal="center" vertical="center"/>
    </xf>
    <xf numFmtId="9" fontId="28" fillId="5" borderId="26" xfId="3" applyFont="1" applyFill="1" applyBorder="1" applyAlignment="1">
      <alignment horizontal="center" vertical="center"/>
    </xf>
    <xf numFmtId="9" fontId="28" fillId="5" borderId="27" xfId="3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Continuous" wrapText="1"/>
    </xf>
    <xf numFmtId="0" fontId="24" fillId="2" borderId="0" xfId="0" applyFont="1" applyFill="1" applyAlignment="1">
      <alignment horizontal="centerContinuous" vertical="center" wrapText="1"/>
    </xf>
    <xf numFmtId="0" fontId="29" fillId="6" borderId="0" xfId="0" applyFont="1" applyFill="1" applyAlignment="1">
      <alignment horizontal="centerContinuous" vertical="center"/>
    </xf>
    <xf numFmtId="0" fontId="30" fillId="6" borderId="0" xfId="0" applyFont="1" applyFill="1" applyAlignment="1">
      <alignment horizontal="centerContinuous" vertical="center"/>
    </xf>
    <xf numFmtId="0" fontId="0" fillId="6" borderId="0" xfId="0" applyFill="1" applyAlignment="1">
      <alignment horizontal="left" vertical="center"/>
    </xf>
    <xf numFmtId="0" fontId="0" fillId="2" borderId="0" xfId="0" applyFill="1" applyAlignment="1">
      <alignment horizontal="left"/>
    </xf>
    <xf numFmtId="0" fontId="19" fillId="6" borderId="0" xfId="0" applyFont="1" applyFill="1" applyAlignment="1">
      <alignment horizontal="center"/>
    </xf>
    <xf numFmtId="0" fontId="27" fillId="4" borderId="31" xfId="0" applyFont="1" applyFill="1" applyBorder="1" applyAlignment="1" applyProtection="1">
      <alignment horizontal="center" vertical="center" wrapText="1"/>
      <protection hidden="1"/>
    </xf>
    <xf numFmtId="0" fontId="31" fillId="2" borderId="0" xfId="0" applyFont="1" applyFill="1" applyAlignment="1">
      <alignment horizontal="center"/>
    </xf>
    <xf numFmtId="3" fontId="32" fillId="2" borderId="0" xfId="0" applyNumberFormat="1" applyFont="1" applyFill="1" applyAlignment="1">
      <alignment horizontal="center"/>
    </xf>
    <xf numFmtId="164" fontId="32" fillId="2" borderId="0" xfId="3" applyNumberFormat="1" applyFont="1" applyFill="1" applyAlignment="1">
      <alignment horizontal="center"/>
    </xf>
    <xf numFmtId="3" fontId="33" fillId="2" borderId="16" xfId="0" applyNumberFormat="1" applyFont="1" applyFill="1" applyBorder="1" applyAlignment="1" applyProtection="1">
      <alignment horizontal="center" vertical="center"/>
      <protection hidden="1"/>
    </xf>
    <xf numFmtId="3" fontId="28" fillId="2" borderId="32" xfId="0" applyNumberFormat="1" applyFont="1" applyFill="1" applyBorder="1" applyAlignment="1" applyProtection="1">
      <alignment horizontal="center" vertical="center"/>
      <protection hidden="1"/>
    </xf>
    <xf numFmtId="3" fontId="28" fillId="2" borderId="33" xfId="0" applyNumberFormat="1" applyFont="1" applyFill="1" applyBorder="1" applyAlignment="1" applyProtection="1">
      <alignment horizontal="center" vertical="center"/>
      <protection hidden="1"/>
    </xf>
    <xf numFmtId="3" fontId="28" fillId="2" borderId="15" xfId="0" applyNumberFormat="1" applyFont="1" applyFill="1" applyBorder="1" applyAlignment="1" applyProtection="1">
      <alignment horizontal="center" vertical="center"/>
      <protection hidden="1"/>
    </xf>
    <xf numFmtId="0" fontId="34" fillId="2" borderId="0" xfId="0" applyFont="1" applyFill="1" applyAlignment="1">
      <alignment horizontal="center"/>
    </xf>
    <xf numFmtId="3" fontId="33" fillId="2" borderId="19" xfId="0" applyNumberFormat="1" applyFont="1" applyFill="1" applyBorder="1" applyAlignment="1" applyProtection="1">
      <alignment horizontal="center" vertical="center"/>
      <protection hidden="1"/>
    </xf>
    <xf numFmtId="3" fontId="28" fillId="2" borderId="34" xfId="0" applyNumberFormat="1" applyFont="1" applyFill="1" applyBorder="1" applyAlignment="1" applyProtection="1">
      <alignment horizontal="center" vertical="center"/>
      <protection hidden="1"/>
    </xf>
    <xf numFmtId="3" fontId="28" fillId="2" borderId="35" xfId="0" applyNumberFormat="1" applyFont="1" applyFill="1" applyBorder="1" applyAlignment="1" applyProtection="1">
      <alignment horizontal="center" vertical="center"/>
      <protection hidden="1"/>
    </xf>
    <xf numFmtId="3" fontId="28" fillId="2" borderId="18" xfId="0" applyNumberFormat="1" applyFont="1" applyFill="1" applyBorder="1" applyAlignment="1" applyProtection="1">
      <alignment horizontal="center" vertical="center"/>
      <protection hidden="1"/>
    </xf>
    <xf numFmtId="3" fontId="33" fillId="2" borderId="22" xfId="0" applyNumberFormat="1" applyFont="1" applyFill="1" applyBorder="1" applyAlignment="1" applyProtection="1">
      <alignment horizontal="center" vertical="center"/>
      <protection hidden="1"/>
    </xf>
    <xf numFmtId="3" fontId="28" fillId="2" borderId="36" xfId="0" applyNumberFormat="1" applyFont="1" applyFill="1" applyBorder="1" applyAlignment="1" applyProtection="1">
      <alignment horizontal="center" vertical="center"/>
      <protection hidden="1"/>
    </xf>
    <xf numFmtId="3" fontId="28" fillId="2" borderId="37" xfId="0" applyNumberFormat="1" applyFont="1" applyFill="1" applyBorder="1" applyAlignment="1" applyProtection="1">
      <alignment horizontal="center" vertical="center"/>
      <protection hidden="1"/>
    </xf>
    <xf numFmtId="3" fontId="28" fillId="2" borderId="21" xfId="0" applyNumberFormat="1" applyFont="1" applyFill="1" applyBorder="1" applyAlignment="1" applyProtection="1">
      <alignment horizontal="center" vertical="center"/>
      <protection hidden="1"/>
    </xf>
    <xf numFmtId="0" fontId="34" fillId="0" borderId="0" xfId="0" applyFont="1"/>
    <xf numFmtId="0" fontId="27" fillId="4" borderId="0" xfId="0" applyFont="1" applyFill="1" applyAlignment="1" applyProtection="1">
      <alignment horizontal="center" vertical="center"/>
      <protection hidden="1"/>
    </xf>
    <xf numFmtId="3" fontId="27" fillId="4" borderId="26" xfId="0" applyNumberFormat="1" applyFont="1" applyFill="1" applyBorder="1" applyAlignment="1" applyProtection="1">
      <alignment horizontal="center" vertical="center"/>
      <protection hidden="1"/>
    </xf>
    <xf numFmtId="3" fontId="27" fillId="4" borderId="0" xfId="0" applyNumberFormat="1" applyFont="1" applyFill="1" applyAlignment="1" applyProtection="1">
      <alignment horizontal="center" vertical="center"/>
      <protection hidden="1"/>
    </xf>
    <xf numFmtId="3" fontId="27" fillId="4" borderId="38" xfId="0" applyNumberFormat="1" applyFont="1" applyFill="1" applyBorder="1" applyAlignment="1" applyProtection="1">
      <alignment horizontal="center" vertical="center"/>
      <protection hidden="1"/>
    </xf>
    <xf numFmtId="3" fontId="27" fillId="4" borderId="27" xfId="0" applyNumberFormat="1" applyFont="1" applyFill="1" applyBorder="1" applyAlignment="1" applyProtection="1">
      <alignment horizontal="center" vertical="center"/>
      <protection hidden="1"/>
    </xf>
    <xf numFmtId="3" fontId="27" fillId="4" borderId="25" xfId="0" applyNumberFormat="1" applyFont="1" applyFill="1" applyBorder="1" applyAlignment="1" applyProtection="1">
      <alignment horizontal="center" vertical="center"/>
      <protection hidden="1"/>
    </xf>
    <xf numFmtId="3" fontId="27" fillId="4" borderId="39" xfId="0" applyNumberFormat="1" applyFont="1" applyFill="1" applyBorder="1" applyAlignment="1" applyProtection="1">
      <alignment horizontal="center" vertical="center"/>
      <protection hidden="1"/>
    </xf>
    <xf numFmtId="0" fontId="1" fillId="6" borderId="0" xfId="0" applyFont="1" applyFill="1"/>
    <xf numFmtId="0" fontId="35" fillId="6" borderId="0" xfId="0" quotePrefix="1" applyFont="1" applyFill="1"/>
    <xf numFmtId="3" fontId="28" fillId="6" borderId="16" xfId="0" applyNumberFormat="1" applyFont="1" applyFill="1" applyBorder="1" applyAlignment="1" applyProtection="1">
      <alignment horizontal="center" vertical="center"/>
      <protection hidden="1"/>
    </xf>
    <xf numFmtId="3" fontId="28" fillId="6" borderId="19" xfId="0" applyNumberFormat="1" applyFont="1" applyFill="1" applyBorder="1" applyAlignment="1" applyProtection="1">
      <alignment horizontal="center" vertical="center"/>
      <protection hidden="1"/>
    </xf>
    <xf numFmtId="3" fontId="28" fillId="6" borderId="22" xfId="0" applyNumberFormat="1" applyFont="1" applyFill="1" applyBorder="1" applyAlignment="1" applyProtection="1">
      <alignment horizontal="center" vertical="center"/>
      <protection hidden="1"/>
    </xf>
    <xf numFmtId="0" fontId="27" fillId="4" borderId="40" xfId="0" applyFont="1" applyFill="1" applyBorder="1" applyAlignment="1">
      <alignment horizontal="center" vertical="center"/>
    </xf>
    <xf numFmtId="3" fontId="27" fillId="4" borderId="41" xfId="0" applyNumberFormat="1" applyFont="1" applyFill="1" applyBorder="1" applyAlignment="1">
      <alignment horizontal="center" vertical="center"/>
    </xf>
    <xf numFmtId="3" fontId="27" fillId="4" borderId="42" xfId="0" applyNumberFormat="1" applyFont="1" applyFill="1" applyBorder="1" applyAlignment="1">
      <alignment horizontal="center" vertical="center"/>
    </xf>
    <xf numFmtId="0" fontId="27" fillId="4" borderId="43" xfId="0" applyFont="1" applyFill="1" applyBorder="1" applyAlignment="1">
      <alignment horizontal="center" vertical="center"/>
    </xf>
    <xf numFmtId="3" fontId="27" fillId="4" borderId="44" xfId="0" applyNumberFormat="1" applyFont="1" applyFill="1" applyBorder="1" applyAlignment="1">
      <alignment horizontal="center" vertical="center"/>
    </xf>
    <xf numFmtId="3" fontId="27" fillId="4" borderId="45" xfId="0" applyNumberFormat="1" applyFont="1" applyFill="1" applyBorder="1" applyAlignment="1">
      <alignment horizontal="center" vertical="center"/>
    </xf>
    <xf numFmtId="0" fontId="28" fillId="5" borderId="46" xfId="0" applyFont="1" applyFill="1" applyBorder="1" applyAlignment="1">
      <alignment horizontal="center" vertical="center"/>
    </xf>
    <xf numFmtId="9" fontId="28" fillId="5" borderId="46" xfId="3" applyFont="1" applyFill="1" applyBorder="1" applyAlignment="1">
      <alignment horizontal="center" vertical="center"/>
    </xf>
    <xf numFmtId="0" fontId="28" fillId="5" borderId="47" xfId="0" applyFont="1" applyFill="1" applyBorder="1" applyAlignment="1">
      <alignment horizontal="center" vertical="center"/>
    </xf>
    <xf numFmtId="9" fontId="28" fillId="5" borderId="47" xfId="3" applyFont="1" applyFill="1" applyBorder="1" applyAlignment="1">
      <alignment horizontal="center" vertical="center"/>
    </xf>
    <xf numFmtId="0" fontId="18" fillId="2" borderId="0" xfId="0" applyFont="1" applyFill="1"/>
    <xf numFmtId="0" fontId="26" fillId="2" borderId="0" xfId="0" applyFont="1" applyFill="1" applyAlignment="1">
      <alignment vertical="center" wrapText="1"/>
    </xf>
    <xf numFmtId="3" fontId="0" fillId="6" borderId="0" xfId="0" applyNumberFormat="1" applyFill="1"/>
    <xf numFmtId="0" fontId="27" fillId="4" borderId="60" xfId="0" applyFont="1" applyFill="1" applyBorder="1" applyAlignment="1">
      <alignment horizontal="center" vertical="center" wrapText="1"/>
    </xf>
    <xf numFmtId="0" fontId="27" fillId="4" borderId="61" xfId="0" applyFont="1" applyFill="1" applyBorder="1" applyAlignment="1">
      <alignment horizontal="center" vertical="center" wrapText="1"/>
    </xf>
    <xf numFmtId="0" fontId="33" fillId="2" borderId="16" xfId="0" applyFont="1" applyFill="1" applyBorder="1" applyAlignment="1" applyProtection="1">
      <alignment horizontal="center" vertical="center"/>
      <protection hidden="1"/>
    </xf>
    <xf numFmtId="0" fontId="28" fillId="2" borderId="16" xfId="0" applyFont="1" applyFill="1" applyBorder="1" applyAlignment="1" applyProtection="1">
      <alignment horizontal="center" vertical="center"/>
      <protection hidden="1"/>
    </xf>
    <xf numFmtId="3" fontId="34" fillId="6" borderId="16" xfId="0" applyNumberFormat="1" applyFont="1" applyFill="1" applyBorder="1" applyAlignment="1" applyProtection="1">
      <alignment horizontal="center" vertical="center"/>
      <protection hidden="1"/>
    </xf>
    <xf numFmtId="0" fontId="33" fillId="2" borderId="19" xfId="0" applyFont="1" applyFill="1" applyBorder="1" applyAlignment="1" applyProtection="1">
      <alignment horizontal="center" vertical="center"/>
      <protection hidden="1"/>
    </xf>
    <xf numFmtId="3" fontId="34" fillId="6" borderId="19" xfId="0" applyNumberFormat="1" applyFont="1" applyFill="1" applyBorder="1" applyAlignment="1" applyProtection="1">
      <alignment horizontal="center" vertical="center"/>
      <protection hidden="1"/>
    </xf>
    <xf numFmtId="0" fontId="33" fillId="2" borderId="22" xfId="0" applyFont="1" applyFill="1" applyBorder="1" applyAlignment="1" applyProtection="1">
      <alignment horizontal="center" vertical="center"/>
      <protection hidden="1"/>
    </xf>
    <xf numFmtId="3" fontId="34" fillId="6" borderId="22" xfId="0" applyNumberFormat="1" applyFont="1" applyFill="1" applyBorder="1" applyAlignment="1" applyProtection="1">
      <alignment horizontal="center" vertical="center"/>
      <protection hidden="1"/>
    </xf>
    <xf numFmtId="0" fontId="27" fillId="4" borderId="12" xfId="0" applyFont="1" applyFill="1" applyBorder="1" applyAlignment="1" applyProtection="1">
      <alignment horizontal="center" vertical="center"/>
      <protection hidden="1"/>
    </xf>
    <xf numFmtId="3" fontId="27" fillId="4" borderId="13" xfId="0" applyNumberFormat="1" applyFont="1" applyFill="1" applyBorder="1" applyAlignment="1" applyProtection="1">
      <alignment horizontal="center" vertical="center"/>
      <protection hidden="1"/>
    </xf>
    <xf numFmtId="3" fontId="27" fillId="4" borderId="14" xfId="0" applyNumberFormat="1" applyFont="1" applyFill="1" applyBorder="1" applyAlignment="1" applyProtection="1">
      <alignment horizontal="center" vertical="center"/>
      <protection hidden="1"/>
    </xf>
    <xf numFmtId="0" fontId="27" fillId="4" borderId="65" xfId="0" applyFont="1" applyFill="1" applyBorder="1" applyAlignment="1">
      <alignment horizontal="center" vertical="center"/>
    </xf>
    <xf numFmtId="3" fontId="27" fillId="4" borderId="66" xfId="0" applyNumberFormat="1" applyFont="1" applyFill="1" applyBorder="1" applyAlignment="1">
      <alignment horizontal="center" vertical="center"/>
    </xf>
    <xf numFmtId="3" fontId="27" fillId="4" borderId="67" xfId="0" applyNumberFormat="1" applyFont="1" applyFill="1" applyBorder="1" applyAlignment="1">
      <alignment horizontal="center" vertical="center"/>
    </xf>
    <xf numFmtId="0" fontId="33" fillId="5" borderId="24" xfId="0" applyFont="1" applyFill="1" applyBorder="1" applyAlignment="1" applyProtection="1">
      <alignment horizontal="center" vertical="center"/>
      <protection hidden="1"/>
    </xf>
    <xf numFmtId="164" fontId="33" fillId="5" borderId="24" xfId="3" applyNumberFormat="1" applyFont="1" applyFill="1" applyBorder="1" applyAlignment="1" applyProtection="1">
      <alignment horizontal="center" vertical="center"/>
      <protection hidden="1"/>
    </xf>
    <xf numFmtId="0" fontId="37" fillId="2" borderId="0" xfId="0" applyFont="1" applyFill="1" applyAlignment="1">
      <alignment horizontal="center" vertical="center" wrapText="1"/>
    </xf>
    <xf numFmtId="0" fontId="37" fillId="2" borderId="0" xfId="0" applyFont="1" applyFill="1" applyAlignment="1" applyProtection="1">
      <alignment horizontal="center" vertical="center" wrapText="1"/>
      <protection hidden="1"/>
    </xf>
    <xf numFmtId="0" fontId="28" fillId="2" borderId="17" xfId="0" applyFont="1" applyFill="1" applyBorder="1" applyAlignment="1" applyProtection="1">
      <alignment horizontal="center" vertical="center"/>
      <protection hidden="1"/>
    </xf>
    <xf numFmtId="0" fontId="28" fillId="2" borderId="19" xfId="0" applyFont="1" applyFill="1" applyBorder="1" applyAlignment="1" applyProtection="1">
      <alignment horizontal="center" vertical="center"/>
      <protection hidden="1"/>
    </xf>
    <xf numFmtId="0" fontId="28" fillId="2" borderId="20" xfId="0" applyFont="1" applyFill="1" applyBorder="1" applyAlignment="1" applyProtection="1">
      <alignment horizontal="center" vertical="center"/>
      <protection hidden="1"/>
    </xf>
    <xf numFmtId="0" fontId="28" fillId="2" borderId="22" xfId="0" applyFont="1" applyFill="1" applyBorder="1" applyAlignment="1" applyProtection="1">
      <alignment horizontal="center" vertical="center"/>
      <protection hidden="1"/>
    </xf>
    <xf numFmtId="0" fontId="28" fillId="2" borderId="23" xfId="0" applyFont="1" applyFill="1" applyBorder="1" applyAlignment="1" applyProtection="1">
      <alignment horizontal="center" vertical="center"/>
      <protection hidden="1"/>
    </xf>
    <xf numFmtId="3" fontId="10" fillId="4" borderId="74" xfId="0" applyNumberFormat="1" applyFont="1" applyFill="1" applyBorder="1" applyAlignment="1" applyProtection="1">
      <alignment horizontal="center" vertical="center"/>
      <protection hidden="1"/>
    </xf>
    <xf numFmtId="164" fontId="11" fillId="5" borderId="74" xfId="3" applyNumberFormat="1" applyFont="1" applyFill="1" applyBorder="1" applyAlignment="1" applyProtection="1">
      <alignment horizontal="center" vertical="center"/>
      <protection hidden="1"/>
    </xf>
    <xf numFmtId="164" fontId="11" fillId="5" borderId="0" xfId="3" applyNumberFormat="1" applyFont="1" applyFill="1" applyAlignment="1" applyProtection="1">
      <alignment horizontal="center" vertical="center"/>
      <protection hidden="1"/>
    </xf>
    <xf numFmtId="0" fontId="3" fillId="2" borderId="0" xfId="0" applyFont="1" applyFill="1" applyProtection="1">
      <protection hidden="1"/>
    </xf>
    <xf numFmtId="0" fontId="14" fillId="2" borderId="0" xfId="0" applyFont="1" applyFill="1"/>
    <xf numFmtId="0" fontId="1" fillId="2" borderId="15" xfId="0" applyFont="1" applyFill="1" applyBorder="1" applyAlignment="1" applyProtection="1">
      <alignment horizontal="left" vertical="center" indent="1"/>
      <protection hidden="1"/>
    </xf>
    <xf numFmtId="0" fontId="11" fillId="2" borderId="16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hidden="1"/>
    </xf>
    <xf numFmtId="0" fontId="1" fillId="2" borderId="17" xfId="0" applyFont="1" applyFill="1" applyBorder="1" applyAlignment="1" applyProtection="1">
      <alignment horizontal="center" vertical="center"/>
      <protection hidden="1"/>
    </xf>
    <xf numFmtId="0" fontId="1" fillId="2" borderId="18" xfId="0" applyFont="1" applyFill="1" applyBorder="1" applyAlignment="1" applyProtection="1">
      <alignment horizontal="left" vertical="center" indent="1"/>
      <protection hidden="1"/>
    </xf>
    <xf numFmtId="0" fontId="11" fillId="2" borderId="19" xfId="0" applyFont="1" applyFill="1" applyBorder="1" applyAlignment="1" applyProtection="1">
      <alignment horizontal="center" vertical="center"/>
      <protection hidden="1"/>
    </xf>
    <xf numFmtId="0" fontId="1" fillId="2" borderId="19" xfId="0" applyFont="1" applyFill="1" applyBorder="1" applyAlignment="1" applyProtection="1">
      <alignment horizontal="center" vertical="center"/>
      <protection hidden="1"/>
    </xf>
    <xf numFmtId="0" fontId="1" fillId="2" borderId="20" xfId="0" applyFont="1" applyFill="1" applyBorder="1" applyAlignment="1" applyProtection="1">
      <alignment horizontal="center" vertical="center"/>
      <protection hidden="1"/>
    </xf>
    <xf numFmtId="0" fontId="1" fillId="2" borderId="21" xfId="0" applyFont="1" applyFill="1" applyBorder="1" applyAlignment="1" applyProtection="1">
      <alignment horizontal="left" vertical="center" indent="1"/>
      <protection hidden="1"/>
    </xf>
    <xf numFmtId="0" fontId="11" fillId="2" borderId="22" xfId="0" applyFont="1" applyFill="1" applyBorder="1" applyAlignment="1" applyProtection="1">
      <alignment horizontal="center" vertical="center"/>
      <protection hidden="1"/>
    </xf>
    <xf numFmtId="0" fontId="1" fillId="2" borderId="22" xfId="0" applyFont="1" applyFill="1" applyBorder="1" applyAlignment="1" applyProtection="1">
      <alignment horizontal="center" vertical="center"/>
      <protection hidden="1"/>
    </xf>
    <xf numFmtId="0" fontId="1" fillId="2" borderId="23" xfId="0" applyFont="1" applyFill="1" applyBorder="1" applyAlignment="1" applyProtection="1">
      <alignment horizontal="center" vertical="center"/>
      <protection hidden="1"/>
    </xf>
    <xf numFmtId="0" fontId="0" fillId="6" borderId="0" xfId="0" applyFill="1" applyAlignment="1">
      <alignment horizontal="centerContinuous" vertical="center"/>
    </xf>
    <xf numFmtId="0" fontId="0" fillId="2" borderId="0" xfId="0" applyFill="1" applyAlignment="1">
      <alignment horizontal="centerContinuous" vertical="center"/>
    </xf>
    <xf numFmtId="0" fontId="0" fillId="2" borderId="0" xfId="0" applyFill="1" applyAlignment="1">
      <alignment horizontal="centerContinuous"/>
    </xf>
    <xf numFmtId="0" fontId="27" fillId="4" borderId="77" xfId="0" applyFont="1" applyFill="1" applyBorder="1" applyAlignment="1">
      <alignment horizontal="center" vertical="center" wrapText="1"/>
    </xf>
    <xf numFmtId="0" fontId="40" fillId="4" borderId="78" xfId="0" applyFont="1" applyFill="1" applyBorder="1" applyAlignment="1">
      <alignment horizontal="center" vertical="center"/>
    </xf>
    <xf numFmtId="0" fontId="27" fillId="4" borderId="78" xfId="0" applyFont="1" applyFill="1" applyBorder="1" applyAlignment="1">
      <alignment horizontal="center" vertical="center"/>
    </xf>
    <xf numFmtId="0" fontId="33" fillId="5" borderId="78" xfId="0" applyFont="1" applyFill="1" applyBorder="1" applyAlignment="1">
      <alignment horizontal="center" vertical="center"/>
    </xf>
    <xf numFmtId="0" fontId="27" fillId="4" borderId="79" xfId="0" applyFont="1" applyFill="1" applyBorder="1" applyAlignment="1">
      <alignment horizontal="left" vertical="center" wrapText="1" indent="1"/>
    </xf>
    <xf numFmtId="3" fontId="28" fillId="6" borderId="47" xfId="0" applyNumberFormat="1" applyFont="1" applyFill="1" applyBorder="1" applyAlignment="1" applyProtection="1">
      <alignment horizontal="center" vertical="center"/>
      <protection hidden="1"/>
    </xf>
    <xf numFmtId="3" fontId="27" fillId="4" borderId="47" xfId="0" applyNumberFormat="1" applyFont="1" applyFill="1" applyBorder="1" applyAlignment="1" applyProtection="1">
      <alignment horizontal="center" vertical="center"/>
      <protection hidden="1"/>
    </xf>
    <xf numFmtId="9" fontId="33" fillId="5" borderId="47" xfId="3" applyFont="1" applyFill="1" applyBorder="1" applyAlignment="1" applyProtection="1">
      <alignment horizontal="center" vertical="center"/>
      <protection hidden="1"/>
    </xf>
    <xf numFmtId="0" fontId="10" fillId="2" borderId="0" xfId="0" applyFont="1" applyFill="1" applyAlignment="1">
      <alignment vertical="center" wrapText="1"/>
    </xf>
    <xf numFmtId="0" fontId="10" fillId="2" borderId="0" xfId="0" applyFont="1" applyFill="1" applyAlignment="1">
      <alignment horizontal="center" vertical="center" wrapText="1"/>
    </xf>
    <xf numFmtId="3" fontId="1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horizontal="center"/>
    </xf>
    <xf numFmtId="3" fontId="15" fillId="2" borderId="0" xfId="0" applyNumberFormat="1" applyFont="1" applyFill="1" applyAlignment="1">
      <alignment horizontal="center"/>
    </xf>
    <xf numFmtId="9" fontId="8" fillId="2" borderId="0" xfId="0" applyNumberFormat="1" applyFont="1" applyFill="1" applyAlignment="1">
      <alignment horizontal="center"/>
    </xf>
    <xf numFmtId="9" fontId="8" fillId="2" borderId="0" xfId="3" applyFont="1" applyFill="1"/>
    <xf numFmtId="0" fontId="24" fillId="2" borderId="0" xfId="0" applyFont="1" applyFill="1" applyAlignment="1">
      <alignment horizontal="centerContinuous" vertical="center"/>
    </xf>
    <xf numFmtId="0" fontId="24" fillId="2" borderId="0" xfId="0" applyFont="1" applyFill="1" applyAlignment="1">
      <alignment vertical="center"/>
    </xf>
    <xf numFmtId="0" fontId="24" fillId="2" borderId="0" xfId="0" applyFont="1" applyFill="1" applyAlignment="1">
      <alignment vertical="center" wrapText="1"/>
    </xf>
    <xf numFmtId="0" fontId="41" fillId="6" borderId="0" xfId="0" applyFont="1" applyFill="1" applyAlignment="1">
      <alignment horizontal="left" vertical="center" wrapText="1"/>
    </xf>
    <xf numFmtId="0" fontId="41" fillId="6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34" fillId="8" borderId="0" xfId="0" applyFont="1" applyFill="1"/>
    <xf numFmtId="0" fontId="34" fillId="8" borderId="0" xfId="0" applyFont="1" applyFill="1" applyAlignment="1">
      <alignment horizontal="centerContinuous" vertical="center" wrapText="1"/>
    </xf>
    <xf numFmtId="3" fontId="34" fillId="8" borderId="0" xfId="0" applyNumberFormat="1" applyFont="1" applyFill="1"/>
    <xf numFmtId="0" fontId="49" fillId="8" borderId="0" xfId="0" applyFont="1" applyFill="1"/>
    <xf numFmtId="0" fontId="54" fillId="12" borderId="0" xfId="0" applyFont="1" applyFill="1"/>
    <xf numFmtId="9" fontId="54" fillId="8" borderId="0" xfId="13" applyFont="1" applyFill="1" applyAlignment="1">
      <alignment horizontal="center"/>
    </xf>
    <xf numFmtId="0" fontId="40" fillId="8" borderId="0" xfId="0" applyFont="1" applyFill="1" applyAlignment="1">
      <alignment horizontal="left"/>
    </xf>
    <xf numFmtId="0" fontId="40" fillId="2" borderId="0" xfId="0" applyFont="1" applyFill="1" applyAlignment="1">
      <alignment horizontal="left"/>
    </xf>
    <xf numFmtId="0" fontId="56" fillId="8" borderId="0" xfId="0" applyFont="1" applyFill="1"/>
    <xf numFmtId="0" fontId="51" fillId="8" borderId="0" xfId="0" applyFont="1" applyFill="1" applyAlignment="1">
      <alignment horizontal="centerContinuous" vertical="center"/>
    </xf>
    <xf numFmtId="0" fontId="56" fillId="8" borderId="0" xfId="0" applyFont="1" applyFill="1" applyAlignment="1">
      <alignment horizontal="centerContinuous" vertical="center"/>
    </xf>
    <xf numFmtId="0" fontId="61" fillId="8" borderId="0" xfId="0" applyFont="1" applyFill="1" applyAlignment="1">
      <alignment horizontal="centerContinuous" vertical="center"/>
    </xf>
    <xf numFmtId="0" fontId="62" fillId="8" borderId="0" xfId="0" applyFont="1" applyFill="1" applyAlignment="1">
      <alignment horizontal="centerContinuous" vertical="center"/>
    </xf>
    <xf numFmtId="0" fontId="34" fillId="11" borderId="0" xfId="0" applyFont="1" applyFill="1"/>
    <xf numFmtId="0" fontId="34" fillId="8" borderId="0" xfId="0" applyFont="1" applyFill="1" applyAlignment="1">
      <alignment horizontal="center" vertical="center"/>
    </xf>
    <xf numFmtId="0" fontId="63" fillId="6" borderId="0" xfId="0" applyFont="1" applyFill="1" applyAlignment="1">
      <alignment vertical="center"/>
    </xf>
    <xf numFmtId="9" fontId="44" fillId="6" borderId="0" xfId="3" applyFont="1" applyFill="1" applyAlignment="1">
      <alignment horizontal="center" vertical="center"/>
    </xf>
    <xf numFmtId="0" fontId="64" fillId="6" borderId="0" xfId="0" applyFont="1" applyFill="1" applyAlignment="1">
      <alignment vertical="center"/>
    </xf>
    <xf numFmtId="0" fontId="44" fillId="6" borderId="0" xfId="0" applyFont="1" applyFill="1" applyAlignment="1">
      <alignment horizontal="center" vertical="center"/>
    </xf>
    <xf numFmtId="9" fontId="44" fillId="13" borderId="87" xfId="3" applyFont="1" applyFill="1" applyBorder="1" applyAlignment="1">
      <alignment horizontal="center" vertical="center"/>
    </xf>
    <xf numFmtId="0" fontId="44" fillId="13" borderId="88" xfId="0" applyFont="1" applyFill="1" applyBorder="1" applyAlignment="1">
      <alignment horizontal="center" vertical="center"/>
    </xf>
    <xf numFmtId="3" fontId="43" fillId="9" borderId="90" xfId="0" applyNumberFormat="1" applyFont="1" applyFill="1" applyBorder="1" applyAlignment="1">
      <alignment horizontal="center" vertical="center"/>
    </xf>
    <xf numFmtId="0" fontId="43" fillId="9" borderId="91" xfId="0" applyFont="1" applyFill="1" applyBorder="1" applyAlignment="1">
      <alignment horizontal="center" vertical="center"/>
    </xf>
    <xf numFmtId="0" fontId="34" fillId="2" borderId="0" xfId="0" applyFont="1" applyFill="1"/>
    <xf numFmtId="3" fontId="45" fillId="11" borderId="91" xfId="0" applyNumberFormat="1" applyFont="1" applyFill="1" applyBorder="1" applyAlignment="1">
      <alignment horizontal="right" vertical="center" wrapText="1"/>
    </xf>
    <xf numFmtId="3" fontId="45" fillId="11" borderId="89" xfId="0" applyNumberFormat="1" applyFont="1" applyFill="1" applyBorder="1" applyAlignment="1">
      <alignment horizontal="right" vertical="center" wrapText="1"/>
    </xf>
    <xf numFmtId="3" fontId="44" fillId="11" borderId="90" xfId="0" applyNumberFormat="1" applyFont="1" applyFill="1" applyBorder="1" applyAlignment="1">
      <alignment horizontal="center" vertical="center"/>
    </xf>
    <xf numFmtId="0" fontId="45" fillId="11" borderId="88" xfId="0" applyFont="1" applyFill="1" applyBorder="1" applyAlignment="1">
      <alignment horizontal="left" vertical="center" indent="1"/>
    </xf>
    <xf numFmtId="0" fontId="45" fillId="11" borderId="91" xfId="0" applyFont="1" applyFill="1" applyBorder="1" applyAlignment="1">
      <alignment horizontal="left" vertical="center" indent="1"/>
    </xf>
    <xf numFmtId="0" fontId="45" fillId="11" borderId="92" xfId="0" applyFont="1" applyFill="1" applyBorder="1" applyAlignment="1">
      <alignment horizontal="left" vertical="center" indent="1"/>
    </xf>
    <xf numFmtId="0" fontId="34" fillId="8" borderId="82" xfId="0" applyFont="1" applyFill="1" applyBorder="1"/>
    <xf numFmtId="0" fontId="48" fillId="10" borderId="95" xfId="0" applyFont="1" applyFill="1" applyBorder="1" applyAlignment="1">
      <alignment horizontal="center" vertical="center" wrapText="1"/>
    </xf>
    <xf numFmtId="0" fontId="48" fillId="10" borderId="96" xfId="0" applyFont="1" applyFill="1" applyBorder="1" applyAlignment="1">
      <alignment horizontal="center" vertical="center" wrapText="1"/>
    </xf>
    <xf numFmtId="0" fontId="34" fillId="8" borderId="97" xfId="0" applyFont="1" applyFill="1" applyBorder="1"/>
    <xf numFmtId="3" fontId="44" fillId="11" borderId="87" xfId="0" applyNumberFormat="1" applyFont="1" applyFill="1" applyBorder="1" applyAlignment="1">
      <alignment horizontal="center" vertical="center"/>
    </xf>
    <xf numFmtId="3" fontId="44" fillId="11" borderId="99" xfId="0" applyNumberFormat="1" applyFont="1" applyFill="1" applyBorder="1" applyAlignment="1">
      <alignment horizontal="center" vertical="center"/>
    </xf>
    <xf numFmtId="0" fontId="48" fillId="10" borderId="101" xfId="0" applyFont="1" applyFill="1" applyBorder="1" applyAlignment="1">
      <alignment horizontal="center" vertical="center" wrapText="1"/>
    </xf>
    <xf numFmtId="0" fontId="34" fillId="8" borderId="102" xfId="0" applyFont="1" applyFill="1" applyBorder="1"/>
    <xf numFmtId="9" fontId="43" fillId="12" borderId="0" xfId="3" applyFont="1" applyFill="1" applyAlignment="1">
      <alignment horizontal="center" vertical="center"/>
    </xf>
    <xf numFmtId="3" fontId="44" fillId="8" borderId="0" xfId="0" quotePrefix="1" applyNumberFormat="1" applyFont="1" applyFill="1" applyAlignment="1">
      <alignment horizontal="center" vertical="center"/>
    </xf>
    <xf numFmtId="0" fontId="45" fillId="8" borderId="0" xfId="0" applyFont="1" applyFill="1" applyAlignment="1">
      <alignment horizontal="left" vertical="center"/>
    </xf>
    <xf numFmtId="9" fontId="43" fillId="9" borderId="103" xfId="3" applyFont="1" applyFill="1" applyBorder="1" applyAlignment="1">
      <alignment horizontal="center" vertical="center"/>
    </xf>
    <xf numFmtId="3" fontId="43" fillId="9" borderId="104" xfId="0" applyNumberFormat="1" applyFont="1" applyFill="1" applyBorder="1" applyAlignment="1">
      <alignment horizontal="center" vertical="center"/>
    </xf>
    <xf numFmtId="3" fontId="43" fillId="9" borderId="105" xfId="0" applyNumberFormat="1" applyFont="1" applyFill="1" applyBorder="1" applyAlignment="1">
      <alignment horizontal="center" vertical="center"/>
    </xf>
    <xf numFmtId="3" fontId="43" fillId="9" borderId="106" xfId="0" applyNumberFormat="1" applyFont="1" applyFill="1" applyBorder="1" applyAlignment="1">
      <alignment horizontal="center" vertical="center"/>
    </xf>
    <xf numFmtId="3" fontId="43" fillId="9" borderId="107" xfId="0" applyNumberFormat="1" applyFont="1" applyFill="1" applyBorder="1" applyAlignment="1">
      <alignment horizontal="center" vertical="center"/>
    </xf>
    <xf numFmtId="9" fontId="43" fillId="12" borderId="109" xfId="3" applyFont="1" applyFill="1" applyBorder="1" applyAlignment="1">
      <alignment horizontal="center" vertical="center"/>
    </xf>
    <xf numFmtId="3" fontId="44" fillId="8" borderId="110" xfId="0" quotePrefix="1" applyNumberFormat="1" applyFont="1" applyFill="1" applyBorder="1" applyAlignment="1">
      <alignment horizontal="center" vertical="center"/>
    </xf>
    <xf numFmtId="3" fontId="44" fillId="8" borderId="111" xfId="0" quotePrefix="1" applyNumberFormat="1" applyFont="1" applyFill="1" applyBorder="1" applyAlignment="1">
      <alignment horizontal="center" vertical="center"/>
    </xf>
    <xf numFmtId="3" fontId="44" fillId="8" borderId="112" xfId="0" quotePrefix="1" applyNumberFormat="1" applyFont="1" applyFill="1" applyBorder="1" applyAlignment="1">
      <alignment horizontal="center" vertical="center"/>
    </xf>
    <xf numFmtId="0" fontId="45" fillId="8" borderId="108" xfId="0" applyFont="1" applyFill="1" applyBorder="1" applyAlignment="1">
      <alignment horizontal="center" vertical="center"/>
    </xf>
    <xf numFmtId="0" fontId="65" fillId="3" borderId="112" xfId="0" applyFont="1" applyFill="1" applyBorder="1" applyAlignment="1">
      <alignment horizontal="center" vertical="center"/>
    </xf>
    <xf numFmtId="9" fontId="44" fillId="2" borderId="0" xfId="3" applyFont="1" applyFill="1"/>
    <xf numFmtId="0" fontId="51" fillId="8" borderId="0" xfId="0" applyFont="1" applyFill="1" applyAlignment="1">
      <alignment vertical="center" wrapText="1"/>
    </xf>
    <xf numFmtId="9" fontId="44" fillId="2" borderId="0" xfId="3" applyFont="1" applyFill="1" applyAlignment="1">
      <alignment horizontal="center"/>
    </xf>
    <xf numFmtId="0" fontId="44" fillId="2" borderId="0" xfId="0" applyFont="1" applyFill="1" applyAlignment="1">
      <alignment horizontal="center"/>
    </xf>
    <xf numFmtId="3" fontId="47" fillId="11" borderId="0" xfId="0" applyNumberFormat="1" applyFont="1" applyFill="1" applyAlignment="1">
      <alignment vertical="center"/>
    </xf>
    <xf numFmtId="3" fontId="47" fillId="11" borderId="0" xfId="0" applyNumberFormat="1" applyFont="1" applyFill="1" applyAlignment="1">
      <alignment horizontal="center" vertical="center"/>
    </xf>
    <xf numFmtId="0" fontId="47" fillId="11" borderId="0" xfId="0" applyFont="1" applyFill="1" applyAlignment="1">
      <alignment horizontal="center" vertical="center"/>
    </xf>
    <xf numFmtId="3" fontId="45" fillId="11" borderId="0" xfId="0" applyNumberFormat="1" applyFont="1" applyFill="1" applyAlignment="1">
      <alignment vertical="center" wrapText="1"/>
    </xf>
    <xf numFmtId="0" fontId="51" fillId="8" borderId="0" xfId="0" applyFont="1" applyFill="1" applyAlignment="1">
      <alignment horizontal="centerContinuous" vertical="center" wrapText="1"/>
    </xf>
    <xf numFmtId="3" fontId="44" fillId="11" borderId="0" xfId="0" applyNumberFormat="1" applyFont="1" applyFill="1" applyAlignment="1">
      <alignment horizontal="center"/>
    </xf>
    <xf numFmtId="0" fontId="45" fillId="11" borderId="0" xfId="0" applyFont="1" applyFill="1" applyAlignment="1">
      <alignment horizontal="center"/>
    </xf>
    <xf numFmtId="3" fontId="43" fillId="9" borderId="87" xfId="0" applyNumberFormat="1" applyFont="1" applyFill="1" applyBorder="1" applyAlignment="1">
      <alignment horizontal="centerContinuous" vertical="center"/>
    </xf>
    <xf numFmtId="0" fontId="43" fillId="9" borderId="87" xfId="0" applyFont="1" applyFill="1" applyBorder="1" applyAlignment="1">
      <alignment horizontal="centerContinuous" vertical="center"/>
    </xf>
    <xf numFmtId="0" fontId="52" fillId="9" borderId="87" xfId="0" applyFont="1" applyFill="1" applyBorder="1" applyAlignment="1">
      <alignment horizontal="centerContinuous" vertical="center"/>
    </xf>
    <xf numFmtId="0" fontId="43" fillId="9" borderId="88" xfId="0" applyFont="1" applyFill="1" applyBorder="1" applyAlignment="1">
      <alignment horizontal="centerContinuous" vertical="center"/>
    </xf>
    <xf numFmtId="3" fontId="45" fillId="11" borderId="91" xfId="0" applyNumberFormat="1" applyFont="1" applyFill="1" applyBorder="1" applyAlignment="1">
      <alignment horizontal="centerContinuous" vertical="center"/>
    </xf>
    <xf numFmtId="3" fontId="45" fillId="11" borderId="89" xfId="0" applyNumberFormat="1" applyFont="1" applyFill="1" applyBorder="1" applyAlignment="1">
      <alignment horizontal="centerContinuous" vertical="center"/>
    </xf>
    <xf numFmtId="0" fontId="42" fillId="11" borderId="114" xfId="0" applyFont="1" applyFill="1" applyBorder="1" applyAlignment="1">
      <alignment horizontal="center" vertical="center"/>
    </xf>
    <xf numFmtId="0" fontId="53" fillId="11" borderId="114" xfId="0" applyFont="1" applyFill="1" applyBorder="1" applyAlignment="1">
      <alignment vertical="center"/>
    </xf>
    <xf numFmtId="0" fontId="52" fillId="11" borderId="114" xfId="0" applyFont="1" applyFill="1" applyBorder="1" applyAlignment="1">
      <alignment horizontal="left" vertical="center" indent="2"/>
    </xf>
    <xf numFmtId="3" fontId="45" fillId="11" borderId="92" xfId="0" applyNumberFormat="1" applyFont="1" applyFill="1" applyBorder="1" applyAlignment="1">
      <alignment horizontal="centerContinuous" vertical="center"/>
    </xf>
    <xf numFmtId="3" fontId="45" fillId="11" borderId="100" xfId="0" applyNumberFormat="1" applyFont="1" applyFill="1" applyBorder="1" applyAlignment="1">
      <alignment horizontal="centerContinuous" vertical="center"/>
    </xf>
    <xf numFmtId="0" fontId="48" fillId="11" borderId="0" xfId="0" applyFont="1" applyFill="1" applyAlignment="1">
      <alignment vertical="center" wrapText="1"/>
    </xf>
    <xf numFmtId="0" fontId="50" fillId="11" borderId="0" xfId="0" applyFont="1" applyFill="1" applyAlignment="1">
      <alignment horizontal="center" vertical="center"/>
    </xf>
    <xf numFmtId="0" fontId="40" fillId="14" borderId="81" xfId="0" applyFont="1" applyFill="1" applyBorder="1" applyAlignment="1">
      <alignment horizontal="centerContinuous" vertical="center" wrapText="1"/>
    </xf>
    <xf numFmtId="0" fontId="57" fillId="14" borderId="81" xfId="0" applyFont="1" applyFill="1" applyBorder="1" applyAlignment="1">
      <alignment horizontal="centerContinuous" vertical="center" wrapText="1"/>
    </xf>
    <xf numFmtId="0" fontId="40" fillId="14" borderId="65" xfId="0" applyFont="1" applyFill="1" applyBorder="1" applyAlignment="1">
      <alignment horizontal="centerContinuous" vertical="center" wrapText="1"/>
    </xf>
    <xf numFmtId="0" fontId="56" fillId="8" borderId="0" xfId="0" applyFont="1" applyFill="1" applyAlignment="1">
      <alignment horizontal="center" vertical="center"/>
    </xf>
    <xf numFmtId="0" fontId="46" fillId="10" borderId="28" xfId="0" applyFont="1" applyFill="1" applyBorder="1" applyAlignment="1">
      <alignment horizontal="center" vertical="center" wrapText="1"/>
    </xf>
    <xf numFmtId="0" fontId="46" fillId="10" borderId="76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center"/>
    </xf>
    <xf numFmtId="0" fontId="16" fillId="7" borderId="2" xfId="10" applyFont="1" applyFill="1" applyBorder="1" applyAlignment="1">
      <alignment horizontal="center" wrapText="1"/>
    </xf>
    <xf numFmtId="0" fontId="16" fillId="7" borderId="3" xfId="10" applyFont="1" applyFill="1" applyBorder="1" applyAlignment="1">
      <alignment horizontal="center" wrapText="1"/>
    </xf>
    <xf numFmtId="0" fontId="16" fillId="7" borderId="4" xfId="10" applyFont="1" applyFill="1" applyBorder="1" applyAlignment="1">
      <alignment horizontal="center" wrapText="1"/>
    </xf>
    <xf numFmtId="0" fontId="7" fillId="7" borderId="5" xfId="0" applyFont="1" applyFill="1" applyBorder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16" fillId="7" borderId="5" xfId="0" applyFont="1" applyFill="1" applyBorder="1" applyAlignment="1">
      <alignment horizontal="center" vertical="center"/>
    </xf>
    <xf numFmtId="0" fontId="16" fillId="7" borderId="0" xfId="0" applyFont="1" applyFill="1" applyAlignment="1">
      <alignment horizontal="center" vertical="center"/>
    </xf>
    <xf numFmtId="0" fontId="16" fillId="7" borderId="6" xfId="0" applyFont="1" applyFill="1" applyBorder="1" applyAlignment="1">
      <alignment horizontal="center" vertical="center"/>
    </xf>
    <xf numFmtId="0" fontId="16" fillId="7" borderId="7" xfId="0" applyFont="1" applyFill="1" applyBorder="1" applyAlignment="1">
      <alignment horizontal="center" vertical="center"/>
    </xf>
    <xf numFmtId="0" fontId="16" fillId="7" borderId="8" xfId="0" applyFont="1" applyFill="1" applyBorder="1" applyAlignment="1">
      <alignment horizontal="center" vertical="center"/>
    </xf>
    <xf numFmtId="0" fontId="16" fillId="7" borderId="9" xfId="0" applyFont="1" applyFill="1" applyBorder="1" applyAlignment="1">
      <alignment horizontal="center" vertical="center"/>
    </xf>
    <xf numFmtId="0" fontId="22" fillId="4" borderId="10" xfId="0" applyFont="1" applyFill="1" applyBorder="1" applyAlignment="1">
      <alignment horizontal="center" vertical="center" wrapText="1"/>
    </xf>
    <xf numFmtId="0" fontId="22" fillId="4" borderId="11" xfId="0" applyFont="1" applyFill="1" applyBorder="1" applyAlignment="1">
      <alignment horizontal="center" vertical="center" wrapText="1"/>
    </xf>
    <xf numFmtId="0" fontId="37" fillId="4" borderId="10" xfId="0" applyFont="1" applyFill="1" applyBorder="1" applyAlignment="1">
      <alignment horizontal="center" vertical="center" wrapText="1"/>
    </xf>
    <xf numFmtId="0" fontId="37" fillId="4" borderId="11" xfId="0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horizontal="center" vertical="center"/>
    </xf>
    <xf numFmtId="0" fontId="27" fillId="4" borderId="0" xfId="0" applyFont="1" applyFill="1" applyAlignment="1" applyProtection="1">
      <alignment horizontal="center" vertical="center" wrapText="1"/>
      <protection hidden="1"/>
    </xf>
    <xf numFmtId="0" fontId="27" fillId="4" borderId="28" xfId="0" applyFont="1" applyFill="1" applyBorder="1" applyAlignment="1" applyProtection="1">
      <alignment horizontal="center" vertical="center" wrapText="1"/>
      <protection hidden="1"/>
    </xf>
    <xf numFmtId="0" fontId="27" fillId="4" borderId="29" xfId="0" applyFont="1" applyFill="1" applyBorder="1" applyAlignment="1" applyProtection="1">
      <alignment horizontal="center" vertical="center" wrapText="1"/>
      <protection hidden="1"/>
    </xf>
    <xf numFmtId="0" fontId="27" fillId="4" borderId="1" xfId="0" applyFont="1" applyFill="1" applyBorder="1" applyAlignment="1" applyProtection="1">
      <alignment horizontal="center" vertical="center" wrapText="1"/>
      <protection hidden="1"/>
    </xf>
    <xf numFmtId="0" fontId="27" fillId="4" borderId="30" xfId="0" applyFont="1" applyFill="1" applyBorder="1" applyAlignment="1" applyProtection="1">
      <alignment horizontal="center" vertical="center" wrapText="1"/>
      <protection hidden="1"/>
    </xf>
    <xf numFmtId="0" fontId="18" fillId="6" borderId="0" xfId="0" applyFont="1" applyFill="1" applyAlignment="1">
      <alignment horizontal="left" wrapText="1"/>
    </xf>
    <xf numFmtId="0" fontId="6" fillId="2" borderId="0" xfId="0" applyFont="1" applyFill="1" applyAlignment="1" applyProtection="1">
      <alignment horizontal="left" vertical="center"/>
      <protection hidden="1"/>
    </xf>
    <xf numFmtId="0" fontId="24" fillId="2" borderId="0" xfId="0" applyFont="1" applyFill="1" applyAlignment="1" applyProtection="1">
      <alignment horizontal="center" vertical="center"/>
      <protection hidden="1"/>
    </xf>
    <xf numFmtId="0" fontId="26" fillId="2" borderId="0" xfId="0" applyFont="1" applyFill="1" applyAlignment="1" applyProtection="1">
      <alignment horizontal="center" vertical="center" wrapText="1"/>
      <protection hidden="1"/>
    </xf>
    <xf numFmtId="0" fontId="27" fillId="4" borderId="48" xfId="0" applyFont="1" applyFill="1" applyBorder="1" applyAlignment="1" applyProtection="1">
      <alignment horizontal="center" vertical="center" wrapText="1"/>
      <protection hidden="1"/>
    </xf>
    <xf numFmtId="0" fontId="27" fillId="4" borderId="54" xfId="0" applyFont="1" applyFill="1" applyBorder="1" applyAlignment="1" applyProtection="1">
      <alignment horizontal="center" vertical="center" wrapText="1"/>
      <protection hidden="1"/>
    </xf>
    <xf numFmtId="0" fontId="27" fillId="4" borderId="59" xfId="0" applyFont="1" applyFill="1" applyBorder="1" applyAlignment="1" applyProtection="1">
      <alignment horizontal="center" vertical="center" wrapText="1"/>
      <protection hidden="1"/>
    </xf>
    <xf numFmtId="0" fontId="27" fillId="4" borderId="49" xfId="0" applyFont="1" applyFill="1" applyBorder="1" applyAlignment="1" applyProtection="1">
      <alignment horizontal="center" vertical="center" wrapText="1"/>
      <protection hidden="1"/>
    </xf>
    <xf numFmtId="0" fontId="27" fillId="4" borderId="55" xfId="0" applyFont="1" applyFill="1" applyBorder="1" applyAlignment="1" applyProtection="1">
      <alignment horizontal="center" vertical="center" wrapText="1"/>
      <protection hidden="1"/>
    </xf>
    <xf numFmtId="0" fontId="27" fillId="4" borderId="60" xfId="0" applyFont="1" applyFill="1" applyBorder="1" applyAlignment="1" applyProtection="1">
      <alignment horizontal="center" vertical="center" wrapText="1"/>
      <protection hidden="1"/>
    </xf>
    <xf numFmtId="0" fontId="27" fillId="4" borderId="50" xfId="0" applyFont="1" applyFill="1" applyBorder="1" applyAlignment="1" applyProtection="1">
      <alignment horizontal="center" vertical="center" wrapText="1"/>
      <protection hidden="1"/>
    </xf>
    <xf numFmtId="0" fontId="27" fillId="4" borderId="56" xfId="0" applyFont="1" applyFill="1" applyBorder="1" applyAlignment="1" applyProtection="1">
      <alignment horizontal="center" vertical="center" wrapText="1"/>
      <protection hidden="1"/>
    </xf>
    <xf numFmtId="0" fontId="27" fillId="4" borderId="51" xfId="0" applyFont="1" applyFill="1" applyBorder="1" applyAlignment="1">
      <alignment horizontal="center" vertical="center" wrapText="1"/>
    </xf>
    <xf numFmtId="0" fontId="27" fillId="4" borderId="57" xfId="0" applyFont="1" applyFill="1" applyBorder="1" applyAlignment="1">
      <alignment horizontal="center" vertical="center" wrapText="1"/>
    </xf>
    <xf numFmtId="0" fontId="27" fillId="4" borderId="62" xfId="0" applyFont="1" applyFill="1" applyBorder="1" applyAlignment="1">
      <alignment horizontal="center" vertical="center" wrapText="1"/>
    </xf>
    <xf numFmtId="0" fontId="27" fillId="4" borderId="52" xfId="0" applyFont="1" applyFill="1" applyBorder="1" applyAlignment="1">
      <alignment horizontal="center" vertical="center" wrapText="1"/>
    </xf>
    <xf numFmtId="0" fontId="27" fillId="4" borderId="28" xfId="0" applyFont="1" applyFill="1" applyBorder="1" applyAlignment="1">
      <alignment horizontal="center" vertical="center" wrapText="1"/>
    </xf>
    <xf numFmtId="0" fontId="27" fillId="4" borderId="63" xfId="0" applyFont="1" applyFill="1" applyBorder="1" applyAlignment="1">
      <alignment horizontal="center" vertical="center" wrapText="1"/>
    </xf>
    <xf numFmtId="0" fontId="27" fillId="4" borderId="53" xfId="0" applyFont="1" applyFill="1" applyBorder="1" applyAlignment="1">
      <alignment horizontal="center" vertical="center" wrapText="1"/>
    </xf>
    <xf numFmtId="0" fontId="27" fillId="4" borderId="58" xfId="0" applyFont="1" applyFill="1" applyBorder="1" applyAlignment="1">
      <alignment horizontal="center" vertical="center" wrapText="1"/>
    </xf>
    <xf numFmtId="0" fontId="27" fillId="4" borderId="64" xfId="0" applyFont="1" applyFill="1" applyBorder="1" applyAlignment="1">
      <alignment horizontal="center" vertical="center" wrapText="1"/>
    </xf>
    <xf numFmtId="0" fontId="6" fillId="2" borderId="0" xfId="0" applyFont="1" applyFill="1" applyAlignment="1" applyProtection="1">
      <alignment horizontal="left"/>
      <protection hidden="1"/>
    </xf>
    <xf numFmtId="0" fontId="6" fillId="2" borderId="0" xfId="0" applyFont="1" applyFill="1" applyAlignment="1" applyProtection="1">
      <alignment horizontal="left" vertical="top"/>
      <protection hidden="1"/>
    </xf>
    <xf numFmtId="0" fontId="22" fillId="4" borderId="68" xfId="0" applyFont="1" applyFill="1" applyBorder="1" applyAlignment="1">
      <alignment horizontal="center" vertical="center" wrapText="1"/>
    </xf>
    <xf numFmtId="0" fontId="22" fillId="4" borderId="69" xfId="0" applyFont="1" applyFill="1" applyBorder="1" applyAlignment="1">
      <alignment horizontal="center" vertical="center" wrapText="1"/>
    </xf>
    <xf numFmtId="0" fontId="26" fillId="2" borderId="0" xfId="0" applyFont="1" applyFill="1" applyAlignment="1" applyProtection="1">
      <alignment horizontal="center" vertical="center"/>
      <protection hidden="1"/>
    </xf>
    <xf numFmtId="0" fontId="28" fillId="2" borderId="70" xfId="0" applyFont="1" applyFill="1" applyBorder="1" applyAlignment="1" applyProtection="1">
      <alignment horizontal="left" vertical="center" indent="1"/>
      <protection hidden="1"/>
    </xf>
    <xf numFmtId="0" fontId="28" fillId="2" borderId="18" xfId="0" applyFont="1" applyFill="1" applyBorder="1" applyAlignment="1" applyProtection="1">
      <alignment horizontal="left" vertical="center" indent="1"/>
      <protection hidden="1"/>
    </xf>
    <xf numFmtId="0" fontId="28" fillId="2" borderId="15" xfId="0" applyFont="1" applyFill="1" applyBorder="1" applyAlignment="1" applyProtection="1">
      <alignment horizontal="left" vertical="center" indent="1"/>
      <protection hidden="1"/>
    </xf>
    <xf numFmtId="0" fontId="28" fillId="2" borderId="16" xfId="0" applyFont="1" applyFill="1" applyBorder="1" applyAlignment="1" applyProtection="1">
      <alignment horizontal="left" vertical="center" indent="1"/>
      <protection hidden="1"/>
    </xf>
    <xf numFmtId="0" fontId="28" fillId="2" borderId="19" xfId="0" applyFont="1" applyFill="1" applyBorder="1" applyAlignment="1" applyProtection="1">
      <alignment horizontal="left" vertical="center" indent="1"/>
      <protection hidden="1"/>
    </xf>
    <xf numFmtId="0" fontId="28" fillId="2" borderId="70" xfId="0" applyFont="1" applyFill="1" applyBorder="1" applyAlignment="1" applyProtection="1">
      <alignment horizontal="left" vertical="center" wrapText="1" indent="1"/>
      <protection hidden="1"/>
    </xf>
    <xf numFmtId="0" fontId="28" fillId="2" borderId="18" xfId="0" applyFont="1" applyFill="1" applyBorder="1" applyAlignment="1" applyProtection="1">
      <alignment horizontal="left" vertical="center" wrapText="1" indent="1"/>
      <protection hidden="1"/>
    </xf>
    <xf numFmtId="0" fontId="28" fillId="2" borderId="71" xfId="0" applyFont="1" applyFill="1" applyBorder="1" applyAlignment="1" applyProtection="1">
      <alignment horizontal="left" vertical="center" indent="1"/>
      <protection hidden="1"/>
    </xf>
    <xf numFmtId="0" fontId="28" fillId="2" borderId="21" xfId="0" applyFont="1" applyFill="1" applyBorder="1" applyAlignment="1" applyProtection="1">
      <alignment horizontal="left" vertical="center" indent="1"/>
      <protection hidden="1"/>
    </xf>
    <xf numFmtId="0" fontId="10" fillId="4" borderId="72" xfId="0" applyFont="1" applyFill="1" applyBorder="1" applyAlignment="1" applyProtection="1">
      <alignment horizontal="center" vertical="center"/>
      <protection hidden="1"/>
    </xf>
    <xf numFmtId="0" fontId="10" fillId="4" borderId="73" xfId="0" applyFont="1" applyFill="1" applyBorder="1" applyAlignment="1" applyProtection="1">
      <alignment horizontal="center" vertical="center"/>
      <protection hidden="1"/>
    </xf>
    <xf numFmtId="0" fontId="11" fillId="5" borderId="0" xfId="0" applyFont="1" applyFill="1" applyAlignment="1" applyProtection="1">
      <alignment horizontal="center" vertical="center"/>
      <protection hidden="1"/>
    </xf>
    <xf numFmtId="0" fontId="11" fillId="5" borderId="75" xfId="0" applyFont="1" applyFill="1" applyBorder="1" applyAlignment="1" applyProtection="1">
      <alignment horizontal="center" vertical="center"/>
      <protection hidden="1"/>
    </xf>
    <xf numFmtId="0" fontId="27" fillId="4" borderId="76" xfId="0" applyFont="1" applyFill="1" applyBorder="1" applyAlignment="1" applyProtection="1">
      <alignment horizontal="center" vertical="center" wrapText="1"/>
      <protection hidden="1"/>
    </xf>
    <xf numFmtId="0" fontId="39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center" vertical="center" wrapText="1"/>
    </xf>
    <xf numFmtId="0" fontId="27" fillId="4" borderId="39" xfId="0" applyFont="1" applyFill="1" applyBorder="1" applyAlignment="1" applyProtection="1">
      <alignment horizontal="center" vertical="center" wrapText="1"/>
      <protection hidden="1"/>
    </xf>
    <xf numFmtId="0" fontId="4" fillId="8" borderId="98" xfId="0" applyFont="1" applyFill="1" applyBorder="1" applyAlignment="1">
      <alignment horizontal="center" vertical="center"/>
    </xf>
    <xf numFmtId="9" fontId="44" fillId="13" borderId="87" xfId="3" applyFont="1" applyFill="1" applyBorder="1" applyAlignment="1">
      <alignment horizontal="center" vertical="center"/>
    </xf>
    <xf numFmtId="9" fontId="44" fillId="13" borderId="86" xfId="3" applyFont="1" applyFill="1" applyBorder="1" applyAlignment="1">
      <alignment horizontal="center" vertical="center"/>
    </xf>
    <xf numFmtId="3" fontId="43" fillId="9" borderId="90" xfId="0" applyNumberFormat="1" applyFont="1" applyFill="1" applyBorder="1" applyAlignment="1">
      <alignment horizontal="center" vertical="center"/>
    </xf>
    <xf numFmtId="3" fontId="45" fillId="11" borderId="90" xfId="0" applyNumberFormat="1" applyFont="1" applyFill="1" applyBorder="1" applyAlignment="1">
      <alignment horizontal="center" vertical="center" wrapText="1"/>
    </xf>
    <xf numFmtId="3" fontId="43" fillId="9" borderId="89" xfId="0" applyNumberFormat="1" applyFont="1" applyFill="1" applyBorder="1" applyAlignment="1">
      <alignment horizontal="center" vertical="center"/>
    </xf>
    <xf numFmtId="3" fontId="45" fillId="11" borderId="89" xfId="0" applyNumberFormat="1" applyFont="1" applyFill="1" applyBorder="1" applyAlignment="1">
      <alignment horizontal="center" vertical="center" wrapText="1"/>
    </xf>
    <xf numFmtId="0" fontId="48" fillId="10" borderId="94" xfId="0" applyFont="1" applyFill="1" applyBorder="1" applyAlignment="1">
      <alignment horizontal="center" vertical="center" wrapText="1"/>
    </xf>
    <xf numFmtId="0" fontId="48" fillId="10" borderId="93" xfId="0" applyFont="1" applyFill="1" applyBorder="1" applyAlignment="1">
      <alignment horizontal="center" vertical="center" wrapText="1"/>
    </xf>
    <xf numFmtId="3" fontId="45" fillId="11" borderId="90" xfId="0" applyNumberFormat="1" applyFont="1" applyFill="1" applyBorder="1" applyAlignment="1">
      <alignment horizontal="center" vertical="center"/>
    </xf>
    <xf numFmtId="3" fontId="45" fillId="11" borderId="87" xfId="0" applyNumberFormat="1" applyFont="1" applyFill="1" applyBorder="1" applyAlignment="1">
      <alignment horizontal="center" vertical="center"/>
    </xf>
    <xf numFmtId="3" fontId="45" fillId="11" borderId="99" xfId="0" applyNumberFormat="1" applyFont="1" applyFill="1" applyBorder="1" applyAlignment="1">
      <alignment horizontal="center" vertical="center"/>
    </xf>
    <xf numFmtId="0" fontId="48" fillId="10" borderId="101" xfId="0" applyFont="1" applyFill="1" applyBorder="1" applyAlignment="1">
      <alignment horizontal="center" vertical="center" wrapText="1"/>
    </xf>
    <xf numFmtId="0" fontId="48" fillId="10" borderId="0" xfId="0" applyFont="1" applyFill="1" applyAlignment="1">
      <alignment horizontal="center" vertical="center" wrapText="1"/>
    </xf>
    <xf numFmtId="0" fontId="4" fillId="8" borderId="0" xfId="0" applyFont="1" applyFill="1" applyAlignment="1">
      <alignment horizontal="center" vertical="center" wrapText="1"/>
    </xf>
    <xf numFmtId="3" fontId="45" fillId="11" borderId="100" xfId="0" applyNumberFormat="1" applyFont="1" applyFill="1" applyBorder="1" applyAlignment="1">
      <alignment horizontal="center" vertical="center"/>
    </xf>
    <xf numFmtId="0" fontId="45" fillId="8" borderId="108" xfId="0" applyFont="1" applyFill="1" applyBorder="1" applyAlignment="1">
      <alignment horizontal="left" vertical="center"/>
    </xf>
    <xf numFmtId="0" fontId="45" fillId="8" borderId="113" xfId="0" applyFont="1" applyFill="1" applyBorder="1" applyAlignment="1">
      <alignment horizontal="left" vertical="center"/>
    </xf>
    <xf numFmtId="0" fontId="4" fillId="8" borderId="0" xfId="0" applyFont="1" applyFill="1" applyAlignment="1">
      <alignment horizontal="center"/>
    </xf>
    <xf numFmtId="0" fontId="43" fillId="9" borderId="108" xfId="0" applyFont="1" applyFill="1" applyBorder="1" applyAlignment="1">
      <alignment horizontal="center" vertical="center"/>
    </xf>
    <xf numFmtId="0" fontId="43" fillId="9" borderId="80" xfId="0" applyFont="1" applyFill="1" applyBorder="1" applyAlignment="1">
      <alignment horizontal="center" vertical="center"/>
    </xf>
    <xf numFmtId="0" fontId="60" fillId="14" borderId="85" xfId="0" applyFont="1" applyFill="1" applyBorder="1" applyAlignment="1">
      <alignment horizontal="center" vertical="center" wrapText="1"/>
    </xf>
    <xf numFmtId="0" fontId="60" fillId="14" borderId="84" xfId="0" applyFont="1" applyFill="1" applyBorder="1" applyAlignment="1">
      <alignment horizontal="center" vertical="center" wrapText="1"/>
    </xf>
    <xf numFmtId="0" fontId="59" fillId="14" borderId="83" xfId="0" applyFont="1" applyFill="1" applyBorder="1" applyAlignment="1">
      <alignment horizontal="center" vertical="center" wrapText="1"/>
    </xf>
    <xf numFmtId="0" fontId="59" fillId="14" borderId="0" xfId="0" applyFont="1" applyFill="1" applyAlignment="1">
      <alignment horizontal="center" vertical="center" wrapText="1"/>
    </xf>
    <xf numFmtId="0" fontId="58" fillId="14" borderId="83" xfId="0" applyFont="1" applyFill="1" applyBorder="1" applyAlignment="1">
      <alignment horizontal="center" vertical="center" wrapText="1"/>
    </xf>
    <xf numFmtId="0" fontId="58" fillId="14" borderId="0" xfId="0" applyFont="1" applyFill="1" applyAlignment="1">
      <alignment horizontal="center" vertical="center" wrapText="1"/>
    </xf>
    <xf numFmtId="0" fontId="46" fillId="10" borderId="96" xfId="0" applyFont="1" applyFill="1" applyBorder="1" applyAlignment="1">
      <alignment horizontal="center" vertical="center" wrapText="1"/>
    </xf>
    <xf numFmtId="0" fontId="46" fillId="10" borderId="121" xfId="0" applyFont="1" applyFill="1" applyBorder="1" applyAlignment="1">
      <alignment horizontal="center" vertical="center" wrapText="1"/>
    </xf>
    <xf numFmtId="0" fontId="46" fillId="10" borderId="101" xfId="0" applyFont="1" applyFill="1" applyBorder="1" applyAlignment="1">
      <alignment horizontal="center" vertical="center" wrapText="1"/>
    </xf>
    <xf numFmtId="0" fontId="46" fillId="10" borderId="93" xfId="0" applyFont="1" applyFill="1" applyBorder="1" applyAlignment="1">
      <alignment horizontal="center" vertical="center" wrapText="1"/>
    </xf>
    <xf numFmtId="0" fontId="46" fillId="10" borderId="120" xfId="0" applyFont="1" applyFill="1" applyBorder="1" applyAlignment="1">
      <alignment horizontal="center" vertical="center" wrapText="1"/>
    </xf>
    <xf numFmtId="0" fontId="46" fillId="10" borderId="119" xfId="0" applyFont="1" applyFill="1" applyBorder="1" applyAlignment="1">
      <alignment horizontal="center" vertical="center" wrapText="1"/>
    </xf>
    <xf numFmtId="0" fontId="46" fillId="10" borderId="95" xfId="0" applyFont="1" applyFill="1" applyBorder="1" applyAlignment="1">
      <alignment horizontal="center" vertical="center" wrapText="1"/>
    </xf>
    <xf numFmtId="0" fontId="4" fillId="8" borderId="125" xfId="0" applyFont="1" applyFill="1" applyBorder="1" applyAlignment="1">
      <alignment horizontal="center"/>
    </xf>
    <xf numFmtId="0" fontId="46" fillId="10" borderId="94" xfId="0" applyFont="1" applyFill="1" applyBorder="1" applyAlignment="1">
      <alignment horizontal="center" vertical="center" wrapText="1"/>
    </xf>
    <xf numFmtId="0" fontId="46" fillId="10" borderId="124" xfId="0" applyFont="1" applyFill="1" applyBorder="1" applyAlignment="1">
      <alignment horizontal="center" vertical="center" wrapText="1"/>
    </xf>
    <xf numFmtId="0" fontId="46" fillId="10" borderId="118" xfId="0" applyFont="1" applyFill="1" applyBorder="1" applyAlignment="1">
      <alignment horizontal="center" vertical="center" wrapText="1"/>
    </xf>
    <xf numFmtId="0" fontId="46" fillId="10" borderId="123" xfId="0" applyFont="1" applyFill="1" applyBorder="1" applyAlignment="1">
      <alignment horizontal="center" vertical="center" wrapText="1"/>
    </xf>
    <xf numFmtId="0" fontId="46" fillId="10" borderId="117" xfId="0" applyFont="1" applyFill="1" applyBorder="1" applyAlignment="1">
      <alignment horizontal="center" vertical="center" wrapText="1"/>
    </xf>
    <xf numFmtId="0" fontId="46" fillId="10" borderId="116" xfId="0" applyFont="1" applyFill="1" applyBorder="1" applyAlignment="1">
      <alignment horizontal="center" vertical="center" wrapText="1"/>
    </xf>
    <xf numFmtId="0" fontId="46" fillId="10" borderId="122" xfId="0" applyFont="1" applyFill="1" applyBorder="1" applyAlignment="1">
      <alignment horizontal="center" vertical="center" wrapText="1"/>
    </xf>
    <xf numFmtId="0" fontId="46" fillId="10" borderId="115" xfId="0" applyFont="1" applyFill="1" applyBorder="1" applyAlignment="1">
      <alignment horizontal="center" vertical="center" wrapText="1"/>
    </xf>
    <xf numFmtId="9" fontId="44" fillId="11" borderId="99" xfId="13" applyFont="1" applyFill="1" applyBorder="1" applyAlignment="1">
      <alignment horizontal="center" vertical="center"/>
    </xf>
    <xf numFmtId="9" fontId="44" fillId="11" borderId="100" xfId="13" applyFont="1" applyFill="1" applyBorder="1" applyAlignment="1">
      <alignment horizontal="center" vertical="center"/>
    </xf>
    <xf numFmtId="9" fontId="44" fillId="11" borderId="90" xfId="13" applyFont="1" applyFill="1" applyBorder="1" applyAlignment="1">
      <alignment horizontal="center" vertical="center"/>
    </xf>
    <xf numFmtId="9" fontId="44" fillId="11" borderId="89" xfId="13" applyFont="1" applyFill="1" applyBorder="1" applyAlignment="1">
      <alignment horizontal="center" vertical="center"/>
    </xf>
    <xf numFmtId="9" fontId="43" fillId="9" borderId="87" xfId="13" applyFont="1" applyFill="1" applyBorder="1" applyAlignment="1">
      <alignment horizontal="center" vertical="center"/>
    </xf>
    <xf numFmtId="9" fontId="43" fillId="9" borderId="86" xfId="13" applyFont="1" applyFill="1" applyBorder="1" applyAlignment="1">
      <alignment horizontal="center" vertical="center"/>
    </xf>
  </cellXfs>
  <cellStyles count="14">
    <cellStyle name="Normal" xfId="0" builtinId="0"/>
    <cellStyle name="Normal 2" xfId="1"/>
    <cellStyle name="Normal 2 2" xfId="2"/>
    <cellStyle name="Normal 2 2 3" xfId="7"/>
    <cellStyle name="Normal 2 3" xfId="11"/>
    <cellStyle name="Normal 2 3 2" xfId="6"/>
    <cellStyle name="Normal 3 2" xfId="12"/>
    <cellStyle name="Normal_Directorio CEMs - agos - 2009 - UGTAI" xfId="10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3"/>
  </cellStyles>
  <dxfs count="8"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rgb="FF34411B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tyles" Target="style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</a:t>
            </a:r>
            <a:r>
              <a:rPr lang="es-PE" sz="1100" i="1" u="sng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01:</a:t>
            </a:r>
          </a:p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tipo de ingreso a la ZER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3992324281409377"/>
          <c:w val="0.52116775296463891"/>
          <c:h val="0.60699442317217434"/>
        </c:manualLayout>
      </c:layout>
      <c:doughnutChart>
        <c:varyColors val="1"/>
        <c:ser>
          <c:idx val="0"/>
          <c:order val="0"/>
          <c:spPr>
            <a:ln>
              <a:solidFill>
                <a:schemeClr val="accent5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20">
                <a:fgClr>
                  <a:schemeClr val="accent5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5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3CB-4A5D-80E8-97F315CC71EB}"/>
              </c:ext>
            </c:extLst>
          </c:dPt>
          <c:dPt>
            <c:idx val="1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chemeClr val="accent5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3CB-4A5D-80E8-97F315CC71EB}"/>
              </c:ext>
            </c:extLst>
          </c:dPt>
          <c:dPt>
            <c:idx val="2"/>
            <c:bubble3D val="0"/>
            <c:spPr>
              <a:pattFill prst="horzBrick">
                <a:fgClr>
                  <a:schemeClr val="accent5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5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3CB-4A5D-80E8-97F315CC71EB}"/>
              </c:ext>
            </c:extLst>
          </c:dPt>
          <c:dLbls>
            <c:dLbl>
              <c:idx val="0"/>
              <c:layout>
                <c:manualLayout>
                  <c:x val="0.21901917333548074"/>
                  <c:y val="0.121518793547030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CB-4A5D-80E8-97F315CC71EB}"/>
                </c:ext>
              </c:extLst>
            </c:dLbl>
            <c:dLbl>
              <c:idx val="1"/>
              <c:layout>
                <c:manualLayout>
                  <c:x val="-0.22638728184330734"/>
                  <c:y val="-7.376694627995829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3CB-4A5D-80E8-97F315CC71EB}"/>
                </c:ext>
              </c:extLst>
            </c:dLbl>
            <c:dLbl>
              <c:idx val="2"/>
              <c:layout>
                <c:manualLayout>
                  <c:x val="0.26148768673312106"/>
                  <c:y val="-9.99073548309972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3CB-4A5D-80E8-97F315CC71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'ER-Casos'!$C$34:$E$34</c:f>
              <c:strCache>
                <c:ptCount val="3"/>
                <c:pt idx="0">
                  <c:v>Casos nuevos</c:v>
                </c:pt>
                <c:pt idx="1">
                  <c:v>Casos reincidentes</c:v>
                </c:pt>
                <c:pt idx="2">
                  <c:v>Casos reingresos</c:v>
                </c:pt>
              </c:strCache>
            </c:strRef>
          </c:cat>
          <c:val>
            <c:numRef>
              <c:f>'ER-Casos'!$C$47:$E$47</c:f>
              <c:numCache>
                <c:formatCode>#,##0</c:formatCode>
                <c:ptCount val="3"/>
                <c:pt idx="0">
                  <c:v>250</c:v>
                </c:pt>
                <c:pt idx="1">
                  <c:v>11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3CB-4A5D-80E8-97F315CC71E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02:</a:t>
            </a:r>
          </a:p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sexo de la víctima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0520339441246852"/>
          <c:y val="0.2482493940651494"/>
          <c:w val="0.44655589738049362"/>
          <c:h val="0.60699429434567953"/>
        </c:manualLayout>
      </c:layout>
      <c:doughnutChart>
        <c:varyColors val="1"/>
        <c:ser>
          <c:idx val="0"/>
          <c:order val="0"/>
          <c:spPr>
            <a:pattFill prst="pct20">
              <a:fgClr>
                <a:schemeClr val="accent6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chemeClr val="accent6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10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29D-4F79-9862-C170BE4FAEF9}"/>
              </c:ext>
            </c:extLst>
          </c:dPt>
          <c:dPt>
            <c:idx val="1"/>
            <c:bubble3D val="0"/>
            <c:spPr>
              <a:pattFill prst="pct30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29D-4F79-9862-C170BE4FAEF9}"/>
              </c:ext>
            </c:extLst>
          </c:dPt>
          <c:dLbls>
            <c:dLbl>
              <c:idx val="0"/>
              <c:layout>
                <c:manualLayout>
                  <c:x val="0.24902629554987216"/>
                  <c:y val="-5.1089934621680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9D-4F79-9862-C170BE4FAEF9}"/>
                </c:ext>
              </c:extLst>
            </c:dLbl>
            <c:dLbl>
              <c:idx val="1"/>
              <c:layout>
                <c:manualLayout>
                  <c:x val="-0.24185725236814148"/>
                  <c:y val="-7.46317181472626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9D-4F79-9862-C170BE4FAEF9}"/>
                </c:ext>
              </c:extLst>
            </c:dLbl>
            <c:dLbl>
              <c:idx val="2"/>
              <c:layout>
                <c:manualLayout>
                  <c:x val="-0.18647960931701313"/>
                  <c:y val="-8.32606987539415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29D-4F79-9862-C170BE4FAE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'ER-Casos'!$N$34:$O$34</c:f>
              <c:strCache>
                <c:ptCount val="2"/>
                <c:pt idx="0">
                  <c:v>Mujer </c:v>
                </c:pt>
                <c:pt idx="1">
                  <c:v>Hombre</c:v>
                </c:pt>
              </c:strCache>
            </c:strRef>
          </c:cat>
          <c:val>
            <c:numRef>
              <c:f>'ER-Casos'!$N$47:$O$47</c:f>
              <c:numCache>
                <c:formatCode>#,##0</c:formatCode>
                <c:ptCount val="2"/>
                <c:pt idx="0">
                  <c:v>236</c:v>
                </c:pt>
                <c:pt idx="1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29D-4F79-9862-C170BE4FAEF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</a:t>
            </a:r>
            <a:r>
              <a:rPr lang="es-PE" sz="1100" i="1" u="sng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N° 03:</a:t>
            </a:r>
          </a:p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tipo de violencia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3992324281409377"/>
          <c:w val="0.52116775296463891"/>
          <c:h val="0.60699442317217434"/>
        </c:manualLayout>
      </c:layout>
      <c:doughnutChart>
        <c:varyColors val="1"/>
        <c:ser>
          <c:idx val="0"/>
          <c:order val="0"/>
          <c:spPr>
            <a:ln>
              <a:solidFill>
                <a:schemeClr val="accent4">
                  <a:lumMod val="50000"/>
                </a:schemeClr>
              </a:solidFill>
            </a:ln>
          </c:spPr>
          <c:dPt>
            <c:idx val="0"/>
            <c:bubble3D val="0"/>
            <c:spPr>
              <a:solidFill>
                <a:schemeClr val="accent4">
                  <a:tint val="65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9AE-4F2D-A9F4-E42975CE8BA1}"/>
              </c:ext>
            </c:extLst>
          </c:dPt>
          <c:dPt>
            <c:idx val="1"/>
            <c:bubble3D val="0"/>
            <c:spPr>
              <a:pattFill prst="pct5">
                <a:fgClr>
                  <a:schemeClr val="accent4"/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9AE-4F2D-A9F4-E42975CE8BA1}"/>
              </c:ext>
            </c:extLst>
          </c:dPt>
          <c:dPt>
            <c:idx val="2"/>
            <c:bubble3D val="0"/>
            <c:spPr>
              <a:pattFill prst="ltHorz">
                <a:fgClr>
                  <a:schemeClr val="accent4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9AE-4F2D-A9F4-E42975CE8BA1}"/>
              </c:ext>
            </c:extLst>
          </c:dPt>
          <c:dPt>
            <c:idx val="3"/>
            <c:bubble3D val="0"/>
            <c:spPr>
              <a:pattFill prst="wave">
                <a:fgClr>
                  <a:schemeClr val="accent4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9AE-4F2D-A9F4-E42975CE8BA1}"/>
              </c:ext>
            </c:extLst>
          </c:dPt>
          <c:dLbls>
            <c:dLbl>
              <c:idx val="0"/>
              <c:layout>
                <c:manualLayout>
                  <c:x val="0.28797734324308538"/>
                  <c:y val="-4.50341959682103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ES" sz="1000" b="1" i="1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392317704392045"/>
                      <c:h val="0.198971537370667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9AE-4F2D-A9F4-E42975CE8BA1}"/>
                </c:ext>
              </c:extLst>
            </c:dLbl>
            <c:dLbl>
              <c:idx val="1"/>
              <c:layout>
                <c:manualLayout>
                  <c:x val="0.17797373971318689"/>
                  <c:y val="0.1171821415840811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ES" sz="1000" b="1" i="1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497517934437148"/>
                      <c:h val="0.219092254632869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9AE-4F2D-A9F4-E42975CE8BA1}"/>
                </c:ext>
              </c:extLst>
            </c:dLbl>
            <c:dLbl>
              <c:idx val="2"/>
              <c:layout>
                <c:manualLayout>
                  <c:x val="-0.19692254778983051"/>
                  <c:y val="-2.298170444999762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ES" sz="1000" b="1" i="1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299287811501391"/>
                      <c:h val="0.21889122349451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9AE-4F2D-A9F4-E42975CE8BA1}"/>
                </c:ext>
              </c:extLst>
            </c:dLbl>
            <c:dLbl>
              <c:idx val="3"/>
              <c:layout>
                <c:manualLayout>
                  <c:x val="7.974794667421635E-2"/>
                  <c:y val="0.225520289317749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65511612521025"/>
                      <c:h val="0.16767264385168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9AE-4F2D-A9F4-E42975CE8B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'ER-Casos'!$C$74:$F$74</c:f>
              <c:strCache>
                <c:ptCount val="4"/>
                <c:pt idx="0">
                  <c:v>Violencia económica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'ER-Casos'!$C$87:$F$87</c:f>
              <c:numCache>
                <c:formatCode>#,##0</c:formatCode>
                <c:ptCount val="4"/>
                <c:pt idx="0">
                  <c:v>18</c:v>
                </c:pt>
                <c:pt idx="1">
                  <c:v>116</c:v>
                </c:pt>
                <c:pt idx="2">
                  <c:v>99</c:v>
                </c:pt>
                <c:pt idx="3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9AE-4F2D-A9F4-E42975CE8BA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>
          <a:outerShdw dir="5400000" sx="96000" sy="96000" algn="ctr" rotWithShape="0">
            <a:srgbClr val="000000">
              <a:alpha val="43137"/>
            </a:srgbClr>
          </a:outerShdw>
        </a:effectLst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04</a:t>
            </a:r>
            <a:r>
              <a:rPr lang="es-PE" sz="1100" i="1" u="none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:</a:t>
            </a:r>
          </a:p>
          <a:p>
            <a:pPr>
              <a:defRPr lang="es-ES" sz="1100" b="1" i="1" u="sng" strike="noStrike" kern="1200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atendidos en el CEM según vínculo de la presunta persona agresora con la persona usuaria</a:t>
            </a:r>
            <a:endParaRPr lang="es-PE" sz="1100" i="1" u="none">
              <a:solidFill>
                <a:schemeClr val="bg2">
                  <a:lumMod val="1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6665488348895744"/>
          <c:y val="0.25910330337934456"/>
          <c:w val="0.50998605447713896"/>
          <c:h val="0.68051819452481577"/>
        </c:manualLayout>
      </c:layout>
      <c:doughnutChart>
        <c:varyColors val="1"/>
        <c:ser>
          <c:idx val="0"/>
          <c:order val="0"/>
          <c:spPr>
            <a:solidFill>
              <a:srgbClr val="002060"/>
            </a:solidFill>
            <a:ln>
              <a:solidFill>
                <a:schemeClr val="accent3">
                  <a:lumMod val="50000"/>
                </a:schemeClr>
              </a:solidFill>
            </a:ln>
          </c:spPr>
          <c:explosion val="2"/>
          <c:dPt>
            <c:idx val="0"/>
            <c:bubble3D val="0"/>
            <c:explosion val="1"/>
            <c:spPr>
              <a:pattFill prst="narHorz">
                <a:fgClr>
                  <a:schemeClr val="accent1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75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7C4-4CB2-A4FE-9EC8DE258C1E}"/>
              </c:ext>
            </c:extLst>
          </c:dPt>
          <c:dPt>
            <c:idx val="1"/>
            <c:bubble3D val="0"/>
            <c:explosion val="3"/>
            <c:spPr>
              <a:pattFill prst="trellis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7C4-4CB2-A4FE-9EC8DE258C1E}"/>
              </c:ext>
            </c:extLst>
          </c:dPt>
          <c:dPt>
            <c:idx val="2"/>
            <c:bubble3D val="0"/>
            <c:explosion val="5"/>
            <c:spPr>
              <a:pattFill prst="dashVert">
                <a:fgClr>
                  <a:schemeClr val="accent1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7C4-4CB2-A4FE-9EC8DE258C1E}"/>
              </c:ext>
            </c:extLst>
          </c:dPt>
          <c:dLbls>
            <c:dLbl>
              <c:idx val="0"/>
              <c:layout>
                <c:manualLayout>
                  <c:x val="0.18154016234147619"/>
                  <c:y val="9.13458370494094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C4-4CB2-A4FE-9EC8DE258C1E}"/>
                </c:ext>
              </c:extLst>
            </c:dLbl>
            <c:dLbl>
              <c:idx val="1"/>
              <c:layout>
                <c:manualLayout>
                  <c:x val="-0.20275659335675722"/>
                  <c:y val="-7.57700574578780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7C4-4CB2-A4FE-9EC8DE258C1E}"/>
                </c:ext>
              </c:extLst>
            </c:dLbl>
            <c:dLbl>
              <c:idx val="2"/>
              <c:layout>
                <c:manualLayout>
                  <c:x val="5.2183498802289258E-2"/>
                  <c:y val="0.240146414403933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7C4-4CB2-A4FE-9EC8DE258C1E}"/>
                </c:ext>
              </c:extLst>
            </c:dLbl>
            <c:dLbl>
              <c:idx val="3"/>
              <c:layout>
                <c:manualLayout>
                  <c:x val="-8.52027576845312E-2"/>
                  <c:y val="-0.10041478421890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7C4-4CB2-A4FE-9EC8DE258C1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accent3">
                      <a:lumMod val="50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'ER-Casos'!$K$96:$K$98</c:f>
              <c:strCache>
                <c:ptCount val="3"/>
                <c:pt idx="0">
                  <c:v>Con vínculo relacional de pareja 3/</c:v>
                </c:pt>
                <c:pt idx="1">
                  <c:v>Con  vínculo  relacional  familiar 4/</c:v>
                </c:pt>
                <c:pt idx="2">
                  <c:v>Sin vínculo relacional de pareja ni familiar 5/</c:v>
                </c:pt>
              </c:strCache>
            </c:strRef>
          </c:cat>
          <c:val>
            <c:numRef>
              <c:f>'ER-Casos'!$L$96:$L$98</c:f>
              <c:numCache>
                <c:formatCode>#,##0</c:formatCode>
                <c:ptCount val="3"/>
                <c:pt idx="0">
                  <c:v>175</c:v>
                </c:pt>
                <c:pt idx="1">
                  <c:v>71</c:v>
                </c:pt>
                <c:pt idx="2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7C4-4CB2-A4FE-9EC8DE258C1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05</a:t>
            </a: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:</a:t>
            </a:r>
          </a:p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acciones en la atención del caso según servicio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1994576782731801"/>
          <c:y val="6.100822005925370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5715154026799281"/>
          <c:y val="0.18715387596049102"/>
          <c:w val="0.48740093694368625"/>
          <c:h val="0.77929857653587176"/>
        </c:manualLayout>
      </c:layout>
      <c:doughnutChart>
        <c:varyColors val="1"/>
        <c:ser>
          <c:idx val="0"/>
          <c:order val="0"/>
          <c:tx>
            <c:strRef>
              <c:f>'ER-Casos'!$C$150:$G$150</c:f>
              <c:strCache>
                <c:ptCount val="5"/>
                <c:pt idx="0">
                  <c:v>Gestor/a Local</c:v>
                </c:pt>
                <c:pt idx="1">
                  <c:v>Psicologo/a Comunitario/a</c:v>
                </c:pt>
                <c:pt idx="2">
                  <c:v>Abogado/a Comunitario/a</c:v>
                </c:pt>
                <c:pt idx="3">
                  <c:v>Profesional Comunitario/a</c:v>
                </c:pt>
                <c:pt idx="4">
                  <c:v>Profesional PIAS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chemeClr val="accent3">
                  <a:lumMod val="50000"/>
                </a:schemeClr>
              </a:solidFill>
            </a:ln>
          </c:spPr>
          <c:explosion val="5"/>
          <c:dPt>
            <c:idx val="0"/>
            <c:bubble3D val="0"/>
            <c:explosion val="6"/>
            <c:spPr>
              <a:solidFill>
                <a:schemeClr val="accent1">
                  <a:lumMod val="50000"/>
                </a:schemeClr>
              </a:solidFill>
              <a:ln>
                <a:solidFill>
                  <a:schemeClr val="accent1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5B6-4961-9C6C-5E538F0E6F28}"/>
              </c:ext>
            </c:extLst>
          </c:dPt>
          <c:dPt>
            <c:idx val="1"/>
            <c:bubble3D val="0"/>
            <c:spPr>
              <a:pattFill prst="wdUpDiag">
                <a:fgClr>
                  <a:schemeClr val="tx2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2">
                    <a:lumMod val="75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5B6-4961-9C6C-5E538F0E6F28}"/>
              </c:ext>
            </c:extLst>
          </c:dPt>
          <c:dPt>
            <c:idx val="2"/>
            <c:bubble3D val="0"/>
            <c:spPr>
              <a:pattFill prst="trellis">
                <a:fgClr>
                  <a:schemeClr val="accent1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75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5B6-4961-9C6C-5E538F0E6F28}"/>
              </c:ext>
            </c:extLst>
          </c:dPt>
          <c:dPt>
            <c:idx val="3"/>
            <c:bubble3D val="0"/>
            <c:spPr>
              <a:pattFill prst="dashVert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75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5B6-4961-9C6C-5E538F0E6F28}"/>
              </c:ext>
            </c:extLst>
          </c:dPt>
          <c:dPt>
            <c:idx val="4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5B6-4961-9C6C-5E538F0E6F28}"/>
              </c:ext>
            </c:extLst>
          </c:dPt>
          <c:dLbls>
            <c:dLbl>
              <c:idx val="0"/>
              <c:layout>
                <c:manualLayout>
                  <c:x val="0.13308241850350283"/>
                  <c:y val="-8.459790324134136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B6-4961-9C6C-5E538F0E6F28}"/>
                </c:ext>
              </c:extLst>
            </c:dLbl>
            <c:dLbl>
              <c:idx val="1"/>
              <c:layout>
                <c:manualLayout>
                  <c:x val="0.1611273760011131"/>
                  <c:y val="9.24050034050039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B6-4961-9C6C-5E538F0E6F28}"/>
                </c:ext>
              </c:extLst>
            </c:dLbl>
            <c:dLbl>
              <c:idx val="2"/>
              <c:layout>
                <c:manualLayout>
                  <c:x val="-0.17737672131077203"/>
                  <c:y val="-3.5386407163834313E-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="1" i="1">
                      <a:solidFill>
                        <a:schemeClr val="accent1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78197000197889"/>
                      <c:h val="0.121079504011670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5B6-4961-9C6C-5E538F0E6F28}"/>
                </c:ext>
              </c:extLst>
            </c:dLbl>
            <c:dLbl>
              <c:idx val="3"/>
              <c:layout>
                <c:manualLayout>
                  <c:x val="-0.17183487675272366"/>
                  <c:y val="-4.28793007612770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B6-4961-9C6C-5E538F0E6F28}"/>
                </c:ext>
              </c:extLst>
            </c:dLbl>
            <c:dLbl>
              <c:idx val="4"/>
              <c:layout>
                <c:manualLayout>
                  <c:x val="-2.7199406212522958E-3"/>
                  <c:y val="-0.141537225936202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5B6-4961-9C6C-5E538F0E6F2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i="1">
                    <a:solidFill>
                      <a:schemeClr val="accent1">
                        <a:lumMod val="5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'ER-Casos'!$C$150:$G$150</c:f>
              <c:strCache>
                <c:ptCount val="5"/>
                <c:pt idx="0">
                  <c:v>Gestor/a Local</c:v>
                </c:pt>
                <c:pt idx="1">
                  <c:v>Psicologo/a Comunitario/a</c:v>
                </c:pt>
                <c:pt idx="2">
                  <c:v>Abogado/a Comunitario/a</c:v>
                </c:pt>
                <c:pt idx="3">
                  <c:v>Profesional Comunitario/a</c:v>
                </c:pt>
                <c:pt idx="4">
                  <c:v>Profesional PIAS</c:v>
                </c:pt>
              </c:strCache>
            </c:strRef>
          </c:cat>
          <c:val>
            <c:numRef>
              <c:f>'ER-Casos'!$C$166:$G$166</c:f>
              <c:numCache>
                <c:formatCode>#,##0</c:formatCode>
                <c:ptCount val="5"/>
                <c:pt idx="0">
                  <c:v>138</c:v>
                </c:pt>
                <c:pt idx="1">
                  <c:v>704</c:v>
                </c:pt>
                <c:pt idx="2">
                  <c:v>351</c:v>
                </c:pt>
                <c:pt idx="3">
                  <c:v>242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5B6-4961-9C6C-5E538F0E6F2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1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 i="1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</a:t>
            </a:r>
            <a:r>
              <a:rPr lang="en-US" sz="1200" b="1" i="1" u="sng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N° 06:</a:t>
            </a:r>
          </a:p>
          <a:p>
            <a:pPr>
              <a:defRPr sz="1200" b="1" i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 b="1" i="1" u="none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Total de actividades en la atención y seguimiento del caso identificado por las ZER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1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1.7932489451476793E-2"/>
          <c:y val="0.14772604836173894"/>
          <c:w val="0.97679324894514763"/>
          <c:h val="0.773368818056261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'ER-Casos'!$B$151</c:f>
              <c:strCache>
                <c:ptCount val="1"/>
                <c:pt idx="0">
                  <c:v>Total Acciones</c:v>
                </c:pt>
              </c:strCache>
            </c:strRef>
          </c:tx>
          <c:spPr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ln w="15875">
              <a:solidFill>
                <a:srgbClr val="00206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'ER-Casos'!$A$152:$A$165</c15:sqref>
                  </c15:fullRef>
                </c:ext>
              </c:extLst>
              <c:f>'ER-Casos'!$A$154:$A$165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'ER-Casos'!$B$152:$B$165</c15:sqref>
                  </c15:fullRef>
                </c:ext>
              </c:extLst>
              <c:f>'ER-Casos'!$B$154:$B$165</c:f>
              <c:numCache>
                <c:formatCode>General</c:formatCode>
                <c:ptCount val="12"/>
                <c:pt idx="0">
                  <c:v>751</c:v>
                </c:pt>
                <c:pt idx="1">
                  <c:v>684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61-4332-A0AB-F1C9921D43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5"/>
        <c:axId val="719658320"/>
        <c:axId val="491662328"/>
      </c:barChart>
      <c:catAx>
        <c:axId val="71965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491662328"/>
        <c:crosses val="autoZero"/>
        <c:auto val="1"/>
        <c:lblAlgn val="ctr"/>
        <c:lblOffset val="100"/>
        <c:noMultiLvlLbl val="0"/>
      </c:catAx>
      <c:valAx>
        <c:axId val="4916623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19658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accent1">
          <a:lumMod val="50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1.2</a:t>
            </a:r>
            <a:endParaRPr lang="es-MX" sz="1600" b="0" i="0" u="none" strike="noStrike" baseline="0">
              <a:solidFill>
                <a:srgbClr val="000000"/>
              </a:solidFill>
              <a:latin typeface="+mn-lt"/>
              <a:ea typeface="+mn-ea"/>
              <a:cs typeface="+mn-ea"/>
            </a:endParaRP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 según mes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'ER-Acciones'!$A$66:$A$77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'ER-Acciones'!$B$66:$B$77</c:f>
              <c:numCache>
                <c:formatCode>#,##0</c:formatCode>
                <c:ptCount val="12"/>
                <c:pt idx="0">
                  <c:v>2526</c:v>
                </c:pt>
                <c:pt idx="1">
                  <c:v>3389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83-46A3-A4C7-AB77546534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4518400"/>
        <c:axId val="824518960"/>
      </c:barChart>
      <c:catAx>
        <c:axId val="82451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24518960"/>
        <c:crosses val="autoZero"/>
        <c:auto val="1"/>
        <c:lblAlgn val="ctr"/>
        <c:lblOffset val="100"/>
        <c:noMultiLvlLbl val="0"/>
      </c:catAx>
      <c:valAx>
        <c:axId val="82451896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824518400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1.3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Rural, según Linea de Acción</a:t>
            </a:r>
          </a:p>
        </c:rich>
      </c:tx>
      <c:layout>
        <c:manualLayout>
          <c:xMode val="edge"/>
          <c:yMode val="edge"/>
          <c:x val="0.24802481984016336"/>
          <c:y val="3.76840518697539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0002480106992264"/>
          <c:y val="0.18202699948428636"/>
          <c:w val="0.49997519893007736"/>
          <c:h val="0.7932161451085282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7558065124269415E-5"/>
                  <c:y val="4.83081920375503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355-48A9-BECD-D1795C025156}"/>
                </c:ext>
              </c:extLst>
            </c:dLbl>
            <c:dLbl>
              <c:idx val="1"/>
              <c:layout>
                <c:manualLayout>
                  <c:x val="-3.4853283377825552E-3"/>
                  <c:y val="-7.9124537876195528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55-48A9-BECD-D1795C025156}"/>
                </c:ext>
              </c:extLst>
            </c:dLbl>
            <c:dLbl>
              <c:idx val="2"/>
              <c:layout>
                <c:manualLayout>
                  <c:x val="-3.3534931333453321E-3"/>
                  <c:y val="5.143473549687271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355-48A9-BECD-D1795C025156}"/>
                </c:ext>
              </c:extLst>
            </c:dLbl>
            <c:dLbl>
              <c:idx val="3"/>
              <c:layout>
                <c:manualLayout>
                  <c:x val="-4.4953728568182744E-3"/>
                  <c:y val="2.572147168899019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355-48A9-BECD-D1795C025156}"/>
                </c:ext>
              </c:extLst>
            </c:dLbl>
            <c:dLbl>
              <c:idx val="4"/>
              <c:layout>
                <c:manualLayout>
                  <c:x val="8.5238726176068466E-4"/>
                  <c:y val="-2.571534275884987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355-48A9-BECD-D1795C025156}"/>
                </c:ext>
              </c:extLst>
            </c:dLbl>
            <c:dLbl>
              <c:idx val="5"/>
              <c:layout>
                <c:manualLayout>
                  <c:x val="-5.2556311863443811E-3"/>
                  <c:y val="4.747986290791574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355-48A9-BECD-D1795C02515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('ER-Acciones'!$C$85,'ER-Acciones'!$E$85,'ER-Acciones'!$G$85,'ER-Acciones'!$I$85,'ER-Acciones'!$K$85,'ER-Acciones'!$M$85,'ER-Acciones'!$O$85)</c:f>
              <c:strCache>
                <c:ptCount val="6"/>
                <c:pt idx="0">
                  <c:v>Redes Insititucionales y Comunitarias articuladas en el marco del sistema local</c:v>
                </c:pt>
                <c:pt idx="1">
                  <c:v>Movilización social para enfrentar la VCMIGF y Violencia Sexual en zonas rurales</c:v>
                </c:pt>
                <c:pt idx="2">
                  <c:v>Desarrollo de capacidades de la población frente a la VCMIGF y Violencia Sexual</c:v>
                </c:pt>
                <c:pt idx="3">
                  <c:v>Fortalecer la organización comunal para la vigilancia frente a la VCMIGF y Violencia Sexual en zonas rurales</c:v>
                </c:pt>
                <c:pt idx="4">
                  <c:v>Rutas de atención y promoción frente a la VCMIGF y Violencia Sexual en la Zona Rural</c:v>
                </c:pt>
                <c:pt idx="5">
                  <c:v>Fortalecimiento de capacidades de los operadores de atención y prevención de la VCMIGF y Violencia Sexual en los niveles provinciales, distritales y comunal</c:v>
                </c:pt>
              </c:strCache>
            </c:strRef>
          </c:cat>
          <c:val>
            <c:numRef>
              <c:f>('ER-Acciones'!$C$98,'ER-Acciones'!$E$98,'ER-Acciones'!$G$98,'ER-Acciones'!$I$98,'ER-Acciones'!$K$98,'ER-Acciones'!$M$98,'ER-Acciones'!$O$98)</c:f>
              <c:numCache>
                <c:formatCode>#,##0</c:formatCode>
                <c:ptCount val="7"/>
                <c:pt idx="0">
                  <c:v>2340</c:v>
                </c:pt>
                <c:pt idx="1">
                  <c:v>1685</c:v>
                </c:pt>
                <c:pt idx="2">
                  <c:v>654</c:v>
                </c:pt>
                <c:pt idx="3">
                  <c:v>172</c:v>
                </c:pt>
                <c:pt idx="4">
                  <c:v>651</c:v>
                </c:pt>
                <c:pt idx="5">
                  <c:v>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355-48A9-BECD-D1795C0251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24521200"/>
        <c:axId val="824521760"/>
      </c:barChart>
      <c:catAx>
        <c:axId val="8245212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MX"/>
          </a:p>
        </c:txPr>
        <c:crossAx val="824521760"/>
        <c:crosses val="autoZero"/>
        <c:auto val="1"/>
        <c:lblAlgn val="ctr"/>
        <c:lblOffset val="100"/>
        <c:noMultiLvlLbl val="0"/>
      </c:catAx>
      <c:valAx>
        <c:axId val="824521760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8245212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N° 1.1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Participantes, según grupos de edad</a:t>
            </a:r>
          </a:p>
        </c:rich>
      </c:tx>
      <c:layout>
        <c:manualLayout>
          <c:xMode val="edge"/>
          <c:yMode val="edge"/>
          <c:x val="0.29711779448621556"/>
          <c:y val="4.458751612616462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9742098329662814"/>
          <c:y val="0.15263320413121734"/>
          <c:w val="0.6477056462376577"/>
          <c:h val="0.75260998769731935"/>
        </c:manualLayout>
      </c:layout>
      <c:barChart>
        <c:barDir val="bar"/>
        <c:grouping val="clustered"/>
        <c:varyColors val="1"/>
        <c:ser>
          <c:idx val="0"/>
          <c:order val="0"/>
          <c:spPr>
            <a:pattFill prst="trellis">
              <a:fgClr>
                <a:schemeClr val="bg2">
                  <a:lumMod val="1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10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3BF-4E6D-B0C5-C71B368D4693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E3BF-4E6D-B0C5-C71B368D4693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E3BF-4E6D-B0C5-C71B368D4693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E3BF-4E6D-B0C5-C71B368D4693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3BF-4E6D-B0C5-C71B368D4693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E3BF-4E6D-B0C5-C71B368D4693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E3BF-4E6D-B0C5-C71B368D4693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E3BF-4E6D-B0C5-C71B368D4693}"/>
              </c:ext>
            </c:extLst>
          </c:dPt>
          <c:dLbls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'ER-Acciones'!$U$16:$U$23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Adultos Mayores</c:v>
                </c:pt>
                <c:pt idx="7">
                  <c:v>Sin información</c:v>
                </c:pt>
              </c:strCache>
            </c:strRef>
          </c:cat>
          <c:val>
            <c:numRef>
              <c:f>'ER-Acciones'!$X$16:$X$23</c:f>
              <c:numCache>
                <c:formatCode>#,##0</c:formatCode>
                <c:ptCount val="8"/>
                <c:pt idx="0">
                  <c:v>27</c:v>
                </c:pt>
                <c:pt idx="1">
                  <c:v>224</c:v>
                </c:pt>
                <c:pt idx="2">
                  <c:v>97</c:v>
                </c:pt>
                <c:pt idx="3">
                  <c:v>68</c:v>
                </c:pt>
                <c:pt idx="4">
                  <c:v>1277</c:v>
                </c:pt>
                <c:pt idx="5">
                  <c:v>3667</c:v>
                </c:pt>
                <c:pt idx="6">
                  <c:v>550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3BF-4E6D-B0C5-C71B368D46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824524000"/>
        <c:axId val="824524560"/>
      </c:barChart>
      <c:catAx>
        <c:axId val="824524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5875">
            <a:solidFill>
              <a:schemeClr val="bg2">
                <a:lumMod val="10000"/>
              </a:schemeClr>
            </a:solidFill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24524560"/>
        <c:crosses val="autoZero"/>
        <c:auto val="1"/>
        <c:lblAlgn val="l"/>
        <c:lblOffset val="100"/>
        <c:noMultiLvlLbl val="0"/>
      </c:catAx>
      <c:valAx>
        <c:axId val="82452456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8245240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.xml"/><Relationship Id="rId3" Type="http://schemas.openxmlformats.org/officeDocument/2006/relationships/chart" Target="../charts/chart2.xml"/><Relationship Id="rId7" Type="http://schemas.openxmlformats.org/officeDocument/2006/relationships/chart" Target="../charts/chart3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4.jpeg"/><Relationship Id="rId5" Type="http://schemas.openxmlformats.org/officeDocument/2006/relationships/image" Target="../media/image3.png"/><Relationship Id="rId10" Type="http://schemas.openxmlformats.org/officeDocument/2006/relationships/chart" Target="../charts/chart6.xml"/><Relationship Id="rId4" Type="http://schemas.openxmlformats.org/officeDocument/2006/relationships/image" Target="../media/image2.png"/><Relationship Id="rId9" Type="http://schemas.openxmlformats.org/officeDocument/2006/relationships/chart" Target="../charts/chart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62901</xdr:rowOff>
    </xdr:from>
    <xdr:to>
      <xdr:col>4</xdr:col>
      <xdr:colOff>65094</xdr:colOff>
      <xdr:row>18</xdr:row>
      <xdr:rowOff>299490</xdr:rowOff>
    </xdr:to>
    <xdr:pic>
      <xdr:nvPicPr>
        <xdr:cNvPr id="2" name="Picture 88" descr="logoMIMP 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901"/>
          <a:ext cx="3389319" cy="531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797378</xdr:colOff>
      <xdr:row>31</xdr:row>
      <xdr:rowOff>247650</xdr:rowOff>
    </xdr:from>
    <xdr:to>
      <xdr:col>10</xdr:col>
      <xdr:colOff>576865</xdr:colOff>
      <xdr:row>47</xdr:row>
      <xdr:rowOff>56485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55790</xdr:colOff>
      <xdr:row>31</xdr:row>
      <xdr:rowOff>390525</xdr:rowOff>
    </xdr:from>
    <xdr:to>
      <xdr:col>21</xdr:col>
      <xdr:colOff>301326</xdr:colOff>
      <xdr:row>48</xdr:row>
      <xdr:rowOff>5443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15</xdr:col>
      <xdr:colOff>311483</xdr:colOff>
      <xdr:row>51</xdr:row>
      <xdr:rowOff>78350</xdr:rowOff>
    </xdr:from>
    <xdr:to>
      <xdr:col>16</xdr:col>
      <xdr:colOff>197332</xdr:colOff>
      <xdr:row>54</xdr:row>
      <xdr:rowOff>72516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/>
      </xdr:nvPicPr>
      <xdr:blipFill>
        <a:blip xmlns:r="http://schemas.openxmlformats.org/officeDocument/2006/relationships" r:embed="rId4"/>
        <a:srcRect l="22275" t="54999" r="67741" b="26172"/>
        <a:stretch>
          <a:fillRect/>
        </a:stretch>
      </xdr:blipFill>
      <xdr:spPr bwMode="auto">
        <a:xfrm>
          <a:off x="13122608" y="8069825"/>
          <a:ext cx="752624" cy="11466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322007</xdr:colOff>
      <xdr:row>55</xdr:row>
      <xdr:rowOff>27136</xdr:rowOff>
    </xdr:from>
    <xdr:to>
      <xdr:col>16</xdr:col>
      <xdr:colOff>246205</xdr:colOff>
      <xdr:row>60</xdr:row>
      <xdr:rowOff>114726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/>
      </xdr:nvPicPr>
      <xdr:blipFill>
        <a:blip xmlns:r="http://schemas.openxmlformats.org/officeDocument/2006/relationships" r:embed="rId4"/>
        <a:srcRect l="47520" t="55869" r="44830" b="25475"/>
        <a:stretch>
          <a:fillRect/>
        </a:stretch>
      </xdr:blipFill>
      <xdr:spPr bwMode="auto">
        <a:xfrm>
          <a:off x="13133132" y="9380686"/>
          <a:ext cx="790973" cy="11639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419172</xdr:colOff>
      <xdr:row>61</xdr:row>
      <xdr:rowOff>42031</xdr:rowOff>
    </xdr:from>
    <xdr:to>
      <xdr:col>16</xdr:col>
      <xdr:colOff>173059</xdr:colOff>
      <xdr:row>66</xdr:row>
      <xdr:rowOff>200163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/>
      </xdr:nvPicPr>
      <xdr:blipFill>
        <a:blip xmlns:r="http://schemas.openxmlformats.org/officeDocument/2006/relationships" r:embed="rId4"/>
        <a:srcRect l="71371" t="53381" r="20503" b="25475"/>
        <a:stretch>
          <a:fillRect/>
        </a:stretch>
      </xdr:blipFill>
      <xdr:spPr bwMode="auto">
        <a:xfrm>
          <a:off x="13230297" y="10681456"/>
          <a:ext cx="620662" cy="12058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554585</xdr:colOff>
      <xdr:row>36</xdr:row>
      <xdr:rowOff>31356</xdr:rowOff>
    </xdr:from>
    <xdr:to>
      <xdr:col>20</xdr:col>
      <xdr:colOff>986245</xdr:colOff>
      <xdr:row>40</xdr:row>
      <xdr:rowOff>162668</xdr:rowOff>
    </xdr:to>
    <xdr:pic>
      <xdr:nvPicPr>
        <xdr:cNvPr id="8" name="Imagen 7" descr="http://pixabay.com/static/uploads/photo/2012/04/11/16/29/woman-28789_640.png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90060" y="4774806"/>
          <a:ext cx="431660" cy="969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328666</xdr:colOff>
      <xdr:row>35</xdr:row>
      <xdr:rowOff>94696</xdr:rowOff>
    </xdr:from>
    <xdr:to>
      <xdr:col>16</xdr:col>
      <xdr:colOff>677605</xdr:colOff>
      <xdr:row>40</xdr:row>
      <xdr:rowOff>26422</xdr:rowOff>
    </xdr:to>
    <xdr:pic>
      <xdr:nvPicPr>
        <xdr:cNvPr id="9" name="Imagen 8" descr="http://images.gofreedownload.net/man-symbol-sign-clip-art-8030.jpg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6566" y="4628596"/>
          <a:ext cx="348939" cy="979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327284</xdr:colOff>
      <xdr:row>37</xdr:row>
      <xdr:rowOff>9526</xdr:rowOff>
    </xdr:from>
    <xdr:to>
      <xdr:col>5</xdr:col>
      <xdr:colOff>609600</xdr:colOff>
      <xdr:row>40</xdr:row>
      <xdr:rowOff>154783</xdr:rowOff>
    </xdr:to>
    <xdr:sp macro="" textlink="">
      <xdr:nvSpPr>
        <xdr:cNvPr id="10" name="Flecha derecha 28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4537334" y="4962526"/>
          <a:ext cx="282316" cy="773907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16</xdr:col>
      <xdr:colOff>587028</xdr:colOff>
      <xdr:row>51</xdr:row>
      <xdr:rowOff>45020</xdr:rowOff>
    </xdr:from>
    <xdr:to>
      <xdr:col>21</xdr:col>
      <xdr:colOff>268051</xdr:colOff>
      <xdr:row>53</xdr:row>
      <xdr:rowOff>130479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 txBox="1"/>
      </xdr:nvSpPr>
      <xdr:spPr>
        <a:xfrm>
          <a:off x="14264928" y="8065070"/>
          <a:ext cx="4186348" cy="580759"/>
        </a:xfrm>
        <a:prstGeom prst="rect">
          <a:avLst/>
        </a:prstGeom>
        <a:solidFill>
          <a:srgbClr val="DDEBF7"/>
        </a:solidFill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Niños, niñas y adolescentes 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(Menores de 18 años)</a:t>
          </a:r>
        </a:p>
      </xdr:txBody>
    </xdr:sp>
    <xdr:clientData/>
  </xdr:twoCellAnchor>
  <xdr:twoCellAnchor>
    <xdr:from>
      <xdr:col>16</xdr:col>
      <xdr:colOff>620233</xdr:colOff>
      <xdr:row>55</xdr:row>
      <xdr:rowOff>31750</xdr:rowOff>
    </xdr:from>
    <xdr:to>
      <xdr:col>21</xdr:col>
      <xdr:colOff>301256</xdr:colOff>
      <xdr:row>58</xdr:row>
      <xdr:rowOff>79743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 txBox="1"/>
      </xdr:nvSpPr>
      <xdr:spPr>
        <a:xfrm>
          <a:off x="14298133" y="9385300"/>
          <a:ext cx="4186348" cy="676643"/>
        </a:xfrm>
        <a:prstGeom prst="rect">
          <a:avLst/>
        </a:prstGeom>
        <a:solidFill>
          <a:srgbClr val="DDEBF7"/>
        </a:solidFill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Personas adultas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(18 a 59 años)</a:t>
          </a:r>
        </a:p>
      </xdr:txBody>
    </xdr:sp>
    <xdr:clientData/>
  </xdr:twoCellAnchor>
  <xdr:twoCellAnchor>
    <xdr:from>
      <xdr:col>16</xdr:col>
      <xdr:colOff>646814</xdr:colOff>
      <xdr:row>61</xdr:row>
      <xdr:rowOff>158751</xdr:rowOff>
    </xdr:from>
    <xdr:to>
      <xdr:col>21</xdr:col>
      <xdr:colOff>327837</xdr:colOff>
      <xdr:row>65</xdr:row>
      <xdr:rowOff>35443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 txBox="1"/>
      </xdr:nvSpPr>
      <xdr:spPr>
        <a:xfrm>
          <a:off x="14324714" y="10798176"/>
          <a:ext cx="4186348" cy="714892"/>
        </a:xfrm>
        <a:prstGeom prst="rect">
          <a:avLst/>
        </a:prstGeom>
        <a:solidFill>
          <a:srgbClr val="DDEBF7"/>
        </a:solidFill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Personas adultas mayores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(De 60 a más años)</a:t>
          </a:r>
        </a:p>
      </xdr:txBody>
    </xdr:sp>
    <xdr:clientData/>
  </xdr:twoCellAnchor>
  <xdr:twoCellAnchor>
    <xdr:from>
      <xdr:col>15</xdr:col>
      <xdr:colOff>194930</xdr:colOff>
      <xdr:row>54</xdr:row>
      <xdr:rowOff>17721</xdr:rowOff>
    </xdr:from>
    <xdr:to>
      <xdr:col>21</xdr:col>
      <xdr:colOff>620233</xdr:colOff>
      <xdr:row>54</xdr:row>
      <xdr:rowOff>62023</xdr:rowOff>
    </xdr:to>
    <xdr:cxnSp macro="">
      <xdr:nvCxnSpPr>
        <xdr:cNvPr id="14" name="Conector recto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CxnSpPr/>
      </xdr:nvCxnSpPr>
      <xdr:spPr>
        <a:xfrm flipV="1">
          <a:off x="13006055" y="9161721"/>
          <a:ext cx="5797403" cy="44302"/>
        </a:xfrm>
        <a:prstGeom prst="line">
          <a:avLst/>
        </a:prstGeom>
        <a:ln w="9525" cap="flat" cmpd="sng" algn="ctr">
          <a:solidFill>
            <a:schemeClr val="accent3">
              <a:lumMod val="50000"/>
            </a:schemeClr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230372</xdr:colOff>
      <xdr:row>60</xdr:row>
      <xdr:rowOff>159488</xdr:rowOff>
    </xdr:from>
    <xdr:to>
      <xdr:col>21</xdr:col>
      <xdr:colOff>655675</xdr:colOff>
      <xdr:row>61</xdr:row>
      <xdr:rowOff>17721</xdr:rowOff>
    </xdr:to>
    <xdr:cxnSp macro="">
      <xdr:nvCxnSpPr>
        <xdr:cNvPr id="15" name="Conector recto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CxnSpPr/>
      </xdr:nvCxnSpPr>
      <xdr:spPr>
        <a:xfrm flipV="1">
          <a:off x="13041497" y="10589363"/>
          <a:ext cx="5797403" cy="67783"/>
        </a:xfrm>
        <a:prstGeom prst="line">
          <a:avLst/>
        </a:prstGeom>
        <a:ln w="9525" cap="flat" cmpd="sng" algn="ctr">
          <a:solidFill>
            <a:schemeClr val="accent3">
              <a:lumMod val="50000"/>
            </a:schemeClr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6</xdr:col>
      <xdr:colOff>544285</xdr:colOff>
      <xdr:row>73</xdr:row>
      <xdr:rowOff>66130</xdr:rowOff>
    </xdr:from>
    <xdr:to>
      <xdr:col>10</xdr:col>
      <xdr:colOff>815429</xdr:colOff>
      <xdr:row>87</xdr:row>
      <xdr:rowOff>152400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298709</xdr:colOff>
      <xdr:row>37</xdr:row>
      <xdr:rowOff>57151</xdr:rowOff>
    </xdr:from>
    <xdr:to>
      <xdr:col>15</xdr:col>
      <xdr:colOff>581025</xdr:colOff>
      <xdr:row>41</xdr:row>
      <xdr:rowOff>21433</xdr:rowOff>
    </xdr:to>
    <xdr:sp macro="" textlink="">
      <xdr:nvSpPr>
        <xdr:cNvPr id="17" name="Flecha derecha 28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/>
      </xdr:nvSpPr>
      <xdr:spPr>
        <a:xfrm>
          <a:off x="13109834" y="5010151"/>
          <a:ext cx="282316" cy="802482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14</xdr:col>
      <xdr:colOff>272143</xdr:colOff>
      <xdr:row>56</xdr:row>
      <xdr:rowOff>141514</xdr:rowOff>
    </xdr:from>
    <xdr:to>
      <xdr:col>14</xdr:col>
      <xdr:colOff>554459</xdr:colOff>
      <xdr:row>60</xdr:row>
      <xdr:rowOff>62254</xdr:rowOff>
    </xdr:to>
    <xdr:sp macro="" textlink="">
      <xdr:nvSpPr>
        <xdr:cNvPr id="18" name="Flecha derecha 28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/>
      </xdr:nvSpPr>
      <xdr:spPr>
        <a:xfrm>
          <a:off x="12264118" y="9704614"/>
          <a:ext cx="282316" cy="787515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6</xdr:col>
      <xdr:colOff>141515</xdr:colOff>
      <xdr:row>79</xdr:row>
      <xdr:rowOff>21772</xdr:rowOff>
    </xdr:from>
    <xdr:to>
      <xdr:col>6</xdr:col>
      <xdr:colOff>423831</xdr:colOff>
      <xdr:row>82</xdr:row>
      <xdr:rowOff>171112</xdr:rowOff>
    </xdr:to>
    <xdr:sp macro="" textlink="">
      <xdr:nvSpPr>
        <xdr:cNvPr id="19" name="Flecha derecha 2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/>
      </xdr:nvSpPr>
      <xdr:spPr>
        <a:xfrm>
          <a:off x="5218340" y="15014122"/>
          <a:ext cx="282316" cy="777990"/>
        </a:xfrm>
        <a:prstGeom prst="rightArrow">
          <a:avLst/>
        </a:prstGeom>
        <a:solidFill>
          <a:schemeClr val="bg2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8</xdr:col>
      <xdr:colOff>827315</xdr:colOff>
      <xdr:row>92</xdr:row>
      <xdr:rowOff>32658</xdr:rowOff>
    </xdr:from>
    <xdr:to>
      <xdr:col>15</xdr:col>
      <xdr:colOff>206829</xdr:colOff>
      <xdr:row>110</xdr:row>
      <xdr:rowOff>163287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195943</xdr:colOff>
      <xdr:row>101</xdr:row>
      <xdr:rowOff>10886</xdr:rowOff>
    </xdr:from>
    <xdr:to>
      <xdr:col>8</xdr:col>
      <xdr:colOff>478259</xdr:colOff>
      <xdr:row>104</xdr:row>
      <xdr:rowOff>160226</xdr:rowOff>
    </xdr:to>
    <xdr:sp macro="" textlink="">
      <xdr:nvSpPr>
        <xdr:cNvPr id="21" name="Flecha derecha 28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/>
      </xdr:nvSpPr>
      <xdr:spPr>
        <a:xfrm>
          <a:off x="7006318" y="19660961"/>
          <a:ext cx="282316" cy="777990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13</xdr:col>
      <xdr:colOff>32658</xdr:colOff>
      <xdr:row>122</xdr:row>
      <xdr:rowOff>20407</xdr:rowOff>
    </xdr:from>
    <xdr:to>
      <xdr:col>20</xdr:col>
      <xdr:colOff>653144</xdr:colOff>
      <xdr:row>144</xdr:row>
      <xdr:rowOff>87084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762001</xdr:colOff>
      <xdr:row>132</xdr:row>
      <xdr:rowOff>174178</xdr:rowOff>
    </xdr:from>
    <xdr:to>
      <xdr:col>12</xdr:col>
      <xdr:colOff>184345</xdr:colOff>
      <xdr:row>135</xdr:row>
      <xdr:rowOff>73146</xdr:rowOff>
    </xdr:to>
    <xdr:sp macro="" textlink="">
      <xdr:nvSpPr>
        <xdr:cNvPr id="23" name="Flecha derecha 28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/>
      </xdr:nvSpPr>
      <xdr:spPr>
        <a:xfrm>
          <a:off x="10172701" y="26053603"/>
          <a:ext cx="260544" cy="708593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8</xdr:col>
      <xdr:colOff>174172</xdr:colOff>
      <xdr:row>147</xdr:row>
      <xdr:rowOff>217713</xdr:rowOff>
    </xdr:from>
    <xdr:to>
      <xdr:col>21</xdr:col>
      <xdr:colOff>489857</xdr:colOff>
      <xdr:row>167</xdr:row>
      <xdr:rowOff>54428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304800</xdr:colOff>
      <xdr:row>157</xdr:row>
      <xdr:rowOff>43542</xdr:rowOff>
    </xdr:from>
    <xdr:to>
      <xdr:col>7</xdr:col>
      <xdr:colOff>587116</xdr:colOff>
      <xdr:row>160</xdr:row>
      <xdr:rowOff>62253</xdr:rowOff>
    </xdr:to>
    <xdr:sp macro="" textlink="">
      <xdr:nvSpPr>
        <xdr:cNvPr id="25" name="Flecha derecha 28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/>
      </xdr:nvSpPr>
      <xdr:spPr>
        <a:xfrm>
          <a:off x="6248400" y="31552242"/>
          <a:ext cx="282316" cy="704511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285751</xdr:colOff>
      <xdr:row>63</xdr:row>
      <xdr:rowOff>142875</xdr:rowOff>
    </xdr:from>
    <xdr:to>
      <xdr:col>18</xdr:col>
      <xdr:colOff>95250</xdr:colOff>
      <xdr:row>78</xdr:row>
      <xdr:rowOff>95250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159BA48E-B249-4ACB-9183-0B103E3867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736599</xdr:colOff>
      <xdr:row>81</xdr:row>
      <xdr:rowOff>282575</xdr:rowOff>
    </xdr:from>
    <xdr:to>
      <xdr:col>27</xdr:col>
      <xdr:colOff>63500</xdr:colOff>
      <xdr:row>98</xdr:row>
      <xdr:rowOff>130175</xdr:rowOff>
    </xdr:to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15A8A575-A021-48B9-BC21-ABB6A0C2DD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428625</xdr:colOff>
      <xdr:row>24</xdr:row>
      <xdr:rowOff>228600</xdr:rowOff>
    </xdr:from>
    <xdr:to>
      <xdr:col>27</xdr:col>
      <xdr:colOff>0</xdr:colOff>
      <xdr:row>57</xdr:row>
      <xdr:rowOff>99060</xdr:rowOff>
    </xdr:to>
    <xdr:graphicFrame macro="">
      <xdr:nvGraphicFramePr>
        <xdr:cNvPr id="4" name="6 Gráfico">
          <a:extLst>
            <a:ext uri="{FF2B5EF4-FFF2-40B4-BE49-F238E27FC236}">
              <a16:creationId xmlns:a16="http://schemas.microsoft.com/office/drawing/2014/main" id="{C843C8FC-C4E0-4EDA-B83B-788DC0C9A1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0</xdr:col>
      <xdr:colOff>68580</xdr:colOff>
      <xdr:row>0</xdr:row>
      <xdr:rowOff>83820</xdr:rowOff>
    </xdr:from>
    <xdr:ext cx="4020798" cy="1032510"/>
    <xdr:pic>
      <xdr:nvPicPr>
        <xdr:cNvPr id="5" name="Imagen 5">
          <a:extLst>
            <a:ext uri="{FF2B5EF4-FFF2-40B4-BE49-F238E27FC236}">
              <a16:creationId xmlns:a16="http://schemas.microsoft.com/office/drawing/2014/main" id="{D8136A2E-4810-49D2-BB66-49FD7A466A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83820"/>
          <a:ext cx="4020798" cy="1032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CONFIG~1/Temp/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AL216"/>
  <sheetViews>
    <sheetView view="pageBreakPreview" topLeftCell="A18" zoomScale="90" zoomScaleNormal="70" zoomScaleSheetLayoutView="90" workbookViewId="0">
      <selection activeCell="M2" sqref="M2"/>
    </sheetView>
  </sheetViews>
  <sheetFormatPr baseColWidth="10" defaultRowHeight="15" x14ac:dyDescent="0.25"/>
  <cols>
    <col min="1" max="1" width="12.7109375" customWidth="1"/>
    <col min="3" max="3" width="13.28515625" customWidth="1"/>
    <col min="4" max="4" width="12.42578125" customWidth="1"/>
    <col min="5" max="5" width="13.28515625" customWidth="1"/>
    <col min="6" max="11" width="13" customWidth="1"/>
    <col min="12" max="12" width="12.5703125" customWidth="1"/>
    <col min="13" max="13" width="14.7109375" customWidth="1"/>
    <col min="15" max="15" width="12.28515625" customWidth="1"/>
    <col min="16" max="16" width="13" customWidth="1"/>
    <col min="17" max="17" width="13.140625" customWidth="1"/>
    <col min="18" max="19" width="12.7109375" customWidth="1"/>
    <col min="20" max="20" width="13.28515625" customWidth="1"/>
    <col min="21" max="21" width="15.7109375" customWidth="1"/>
    <col min="22" max="22" width="13.7109375" style="1" customWidth="1"/>
  </cols>
  <sheetData>
    <row r="1" spans="1:24" hidden="1" x14ac:dyDescent="0.25">
      <c r="A1" s="4" t="s">
        <v>0</v>
      </c>
      <c r="B1" s="4" t="s">
        <v>43</v>
      </c>
      <c r="C1" s="4" t="s">
        <v>0</v>
      </c>
      <c r="D1" s="4" t="s">
        <v>43</v>
      </c>
      <c r="E1" s="4" t="s">
        <v>0</v>
      </c>
      <c r="F1" s="4" t="s">
        <v>43</v>
      </c>
      <c r="G1" s="4" t="s">
        <v>0</v>
      </c>
      <c r="H1" s="4" t="s">
        <v>43</v>
      </c>
      <c r="I1" s="4" t="s">
        <v>0</v>
      </c>
      <c r="J1" s="4" t="s">
        <v>43</v>
      </c>
      <c r="K1" s="4" t="s">
        <v>0</v>
      </c>
      <c r="L1" s="4" t="s">
        <v>43</v>
      </c>
      <c r="M1" s="4" t="s">
        <v>0</v>
      </c>
      <c r="N1" s="4" t="s">
        <v>43</v>
      </c>
      <c r="O1" s="4" t="s">
        <v>0</v>
      </c>
      <c r="P1" s="4" t="s">
        <v>43</v>
      </c>
      <c r="Q1" s="4" t="s">
        <v>0</v>
      </c>
      <c r="R1" s="4" t="s">
        <v>43</v>
      </c>
      <c r="S1" s="4" t="s">
        <v>0</v>
      </c>
      <c r="T1" s="4" t="s">
        <v>43</v>
      </c>
      <c r="U1" s="4" t="s">
        <v>0</v>
      </c>
      <c r="V1" s="5" t="s">
        <v>43</v>
      </c>
      <c r="W1" s="4" t="s">
        <v>0</v>
      </c>
      <c r="X1" s="4" t="s">
        <v>43</v>
      </c>
    </row>
    <row r="2" spans="1:24" hidden="1" x14ac:dyDescent="0.25">
      <c r="A2" s="6">
        <v>1</v>
      </c>
      <c r="B2" s="7" t="s">
        <v>44</v>
      </c>
      <c r="C2" s="6">
        <v>2</v>
      </c>
      <c r="D2" s="6" t="s">
        <v>44</v>
      </c>
      <c r="E2" s="6">
        <v>3</v>
      </c>
      <c r="F2" s="6" t="s">
        <v>44</v>
      </c>
      <c r="G2" s="6">
        <v>4</v>
      </c>
      <c r="H2" s="6" t="s">
        <v>44</v>
      </c>
      <c r="I2" s="6">
        <v>5</v>
      </c>
      <c r="J2" s="6" t="s">
        <v>44</v>
      </c>
      <c r="K2" s="6">
        <v>6</v>
      </c>
      <c r="L2" s="6" t="s">
        <v>44</v>
      </c>
      <c r="M2" s="6">
        <v>7</v>
      </c>
      <c r="N2" s="6" t="s">
        <v>44</v>
      </c>
      <c r="O2" s="6">
        <v>8</v>
      </c>
      <c r="P2" s="6" t="s">
        <v>44</v>
      </c>
      <c r="Q2" s="6">
        <v>9</v>
      </c>
      <c r="R2" s="6" t="s">
        <v>44</v>
      </c>
      <c r="S2" s="6">
        <v>10</v>
      </c>
      <c r="T2" s="6" t="s">
        <v>44</v>
      </c>
      <c r="U2" s="6">
        <v>11</v>
      </c>
      <c r="V2" s="8" t="s">
        <v>44</v>
      </c>
      <c r="W2" s="6">
        <v>12</v>
      </c>
      <c r="X2" s="6" t="s">
        <v>44</v>
      </c>
    </row>
    <row r="3" spans="1:24" hidden="1" x14ac:dyDescent="0.25">
      <c r="A3" s="4" t="s">
        <v>0</v>
      </c>
      <c r="B3" s="4" t="s">
        <v>43</v>
      </c>
      <c r="C3" s="4" t="s">
        <v>0</v>
      </c>
      <c r="D3" s="4" t="s">
        <v>43</v>
      </c>
      <c r="E3" s="4" t="s">
        <v>0</v>
      </c>
      <c r="F3" s="4" t="s">
        <v>43</v>
      </c>
      <c r="G3" s="4" t="s">
        <v>0</v>
      </c>
      <c r="H3" s="4" t="s">
        <v>43</v>
      </c>
      <c r="I3" s="4" t="s">
        <v>0</v>
      </c>
      <c r="J3" s="4" t="s">
        <v>43</v>
      </c>
      <c r="K3" s="4" t="s">
        <v>0</v>
      </c>
      <c r="L3" s="4" t="s">
        <v>43</v>
      </c>
      <c r="M3" s="4" t="s">
        <v>0</v>
      </c>
      <c r="N3" s="4" t="s">
        <v>43</v>
      </c>
      <c r="O3" s="4" t="s">
        <v>0</v>
      </c>
      <c r="P3" s="4" t="s">
        <v>43</v>
      </c>
      <c r="Q3" s="4" t="s">
        <v>0</v>
      </c>
      <c r="R3" s="4" t="s">
        <v>43</v>
      </c>
      <c r="S3" s="4" t="s">
        <v>0</v>
      </c>
      <c r="T3" s="4" t="s">
        <v>43</v>
      </c>
      <c r="U3" s="4" t="s">
        <v>0</v>
      </c>
      <c r="V3" s="5" t="s">
        <v>43</v>
      </c>
      <c r="W3" s="4" t="s">
        <v>0</v>
      </c>
      <c r="X3" s="4" t="s">
        <v>43</v>
      </c>
    </row>
    <row r="4" spans="1:24" hidden="1" x14ac:dyDescent="0.25">
      <c r="A4" s="4">
        <v>1</v>
      </c>
      <c r="B4" s="9" t="s">
        <v>45</v>
      </c>
      <c r="C4" s="4">
        <v>2</v>
      </c>
      <c r="D4" s="4" t="s">
        <v>45</v>
      </c>
      <c r="E4" s="4">
        <v>3</v>
      </c>
      <c r="F4" s="4" t="s">
        <v>45</v>
      </c>
      <c r="G4" s="4">
        <v>4</v>
      </c>
      <c r="H4" s="4" t="s">
        <v>45</v>
      </c>
      <c r="I4" s="4">
        <v>5</v>
      </c>
      <c r="J4" s="4" t="s">
        <v>45</v>
      </c>
      <c r="K4" s="4">
        <v>6</v>
      </c>
      <c r="L4" s="4" t="s">
        <v>45</v>
      </c>
      <c r="M4" s="4">
        <v>7</v>
      </c>
      <c r="N4" s="4" t="s">
        <v>45</v>
      </c>
      <c r="O4" s="4">
        <v>8</v>
      </c>
      <c r="P4" s="4" t="s">
        <v>45</v>
      </c>
      <c r="Q4" s="4">
        <v>9</v>
      </c>
      <c r="R4" s="4" t="s">
        <v>45</v>
      </c>
      <c r="S4" s="4">
        <v>10</v>
      </c>
      <c r="T4" s="4" t="s">
        <v>45</v>
      </c>
      <c r="U4" s="4">
        <v>11</v>
      </c>
      <c r="V4" s="5" t="s">
        <v>45</v>
      </c>
      <c r="W4" s="4">
        <v>12</v>
      </c>
      <c r="X4" s="4" t="s">
        <v>45</v>
      </c>
    </row>
    <row r="5" spans="1:24" hidden="1" x14ac:dyDescent="0.25">
      <c r="A5" s="4" t="s">
        <v>0</v>
      </c>
      <c r="B5" s="4" t="s">
        <v>43</v>
      </c>
      <c r="C5" s="4" t="s">
        <v>0</v>
      </c>
      <c r="D5" s="4" t="s">
        <v>43</v>
      </c>
      <c r="E5" s="4" t="s">
        <v>0</v>
      </c>
      <c r="F5" s="4" t="s">
        <v>43</v>
      </c>
      <c r="G5" s="4" t="s">
        <v>0</v>
      </c>
      <c r="H5" s="4" t="s">
        <v>43</v>
      </c>
      <c r="I5" s="4" t="s">
        <v>0</v>
      </c>
      <c r="J5" s="4" t="s">
        <v>43</v>
      </c>
      <c r="K5" s="4" t="s">
        <v>0</v>
      </c>
      <c r="L5" s="4" t="s">
        <v>43</v>
      </c>
      <c r="M5" s="4" t="s">
        <v>0</v>
      </c>
      <c r="N5" s="4" t="s">
        <v>43</v>
      </c>
      <c r="O5" s="4" t="s">
        <v>0</v>
      </c>
      <c r="P5" s="4" t="s">
        <v>43</v>
      </c>
      <c r="Q5" s="4" t="s">
        <v>0</v>
      </c>
      <c r="R5" s="4" t="s">
        <v>43</v>
      </c>
      <c r="S5" s="4" t="s">
        <v>0</v>
      </c>
      <c r="T5" s="4" t="s">
        <v>43</v>
      </c>
      <c r="U5" s="4" t="s">
        <v>0</v>
      </c>
      <c r="V5" s="5" t="s">
        <v>43</v>
      </c>
      <c r="W5" s="4" t="s">
        <v>0</v>
      </c>
      <c r="X5" s="4" t="s">
        <v>43</v>
      </c>
    </row>
    <row r="6" spans="1:24" hidden="1" x14ac:dyDescent="0.25">
      <c r="A6" s="4">
        <v>1</v>
      </c>
      <c r="B6" s="9" t="s">
        <v>46</v>
      </c>
      <c r="C6" s="4">
        <v>2</v>
      </c>
      <c r="D6" s="4" t="s">
        <v>46</v>
      </c>
      <c r="E6" s="4">
        <v>3</v>
      </c>
      <c r="F6" s="4" t="s">
        <v>46</v>
      </c>
      <c r="G6" s="4">
        <v>4</v>
      </c>
      <c r="H6" s="4" t="s">
        <v>46</v>
      </c>
      <c r="I6" s="4">
        <v>5</v>
      </c>
      <c r="J6" s="4" t="s">
        <v>46</v>
      </c>
      <c r="K6" s="4">
        <v>6</v>
      </c>
      <c r="L6" s="4" t="s">
        <v>46</v>
      </c>
      <c r="M6" s="4">
        <v>7</v>
      </c>
      <c r="N6" s="4" t="s">
        <v>46</v>
      </c>
      <c r="O6" s="4">
        <v>8</v>
      </c>
      <c r="P6" s="4" t="s">
        <v>46</v>
      </c>
      <c r="Q6" s="4">
        <v>9</v>
      </c>
      <c r="R6" s="4" t="s">
        <v>46</v>
      </c>
      <c r="S6" s="4">
        <v>10</v>
      </c>
      <c r="T6" s="4" t="s">
        <v>46</v>
      </c>
      <c r="U6" s="4">
        <v>11</v>
      </c>
      <c r="V6" s="5" t="s">
        <v>46</v>
      </c>
      <c r="W6" s="4">
        <v>12</v>
      </c>
      <c r="X6" s="4" t="s">
        <v>46</v>
      </c>
    </row>
    <row r="7" spans="1:24" hidden="1" x14ac:dyDescent="0.25">
      <c r="A7" s="10" t="s">
        <v>0</v>
      </c>
      <c r="B7" s="10" t="s">
        <v>47</v>
      </c>
      <c r="C7" s="10" t="s">
        <v>0</v>
      </c>
      <c r="D7" s="10" t="s">
        <v>47</v>
      </c>
      <c r="E7" s="10" t="s">
        <v>0</v>
      </c>
      <c r="F7" s="10" t="s">
        <v>47</v>
      </c>
      <c r="G7" s="10" t="s">
        <v>0</v>
      </c>
      <c r="H7" s="10" t="s">
        <v>47</v>
      </c>
      <c r="I7" s="10" t="s">
        <v>0</v>
      </c>
      <c r="J7" s="10" t="s">
        <v>47</v>
      </c>
      <c r="K7" s="10" t="s">
        <v>0</v>
      </c>
      <c r="L7" s="10" t="s">
        <v>47</v>
      </c>
      <c r="M7" s="10" t="s">
        <v>0</v>
      </c>
      <c r="N7" s="10" t="s">
        <v>47</v>
      </c>
      <c r="O7" s="10" t="s">
        <v>0</v>
      </c>
      <c r="P7" s="10" t="s">
        <v>47</v>
      </c>
      <c r="Q7" s="10" t="s">
        <v>0</v>
      </c>
      <c r="R7" s="10" t="s">
        <v>47</v>
      </c>
      <c r="S7" s="10" t="s">
        <v>0</v>
      </c>
      <c r="T7" s="10" t="s">
        <v>47</v>
      </c>
      <c r="U7" s="10" t="s">
        <v>0</v>
      </c>
      <c r="V7" s="11" t="s">
        <v>47</v>
      </c>
      <c r="W7" s="10" t="s">
        <v>0</v>
      </c>
      <c r="X7" s="10" t="s">
        <v>47</v>
      </c>
    </row>
    <row r="8" spans="1:24" hidden="1" x14ac:dyDescent="0.25">
      <c r="A8" s="10">
        <v>1</v>
      </c>
      <c r="B8" s="10">
        <v>0</v>
      </c>
      <c r="C8" s="10">
        <v>2</v>
      </c>
      <c r="D8" s="10">
        <v>0</v>
      </c>
      <c r="E8" s="10">
        <v>3</v>
      </c>
      <c r="F8" s="10">
        <v>0</v>
      </c>
      <c r="G8" s="10">
        <v>4</v>
      </c>
      <c r="H8" s="10">
        <v>0</v>
      </c>
      <c r="I8" s="10">
        <v>5</v>
      </c>
      <c r="J8" s="10">
        <v>0</v>
      </c>
      <c r="K8" s="10">
        <v>6</v>
      </c>
      <c r="L8" s="10">
        <v>0</v>
      </c>
      <c r="M8" s="10">
        <v>7</v>
      </c>
      <c r="N8" s="10">
        <v>0</v>
      </c>
      <c r="O8" s="10">
        <v>8</v>
      </c>
      <c r="P8" s="10">
        <v>0</v>
      </c>
      <c r="Q8" s="10">
        <v>9</v>
      </c>
      <c r="R8" s="10">
        <v>0</v>
      </c>
      <c r="S8" s="10">
        <v>10</v>
      </c>
      <c r="T8" s="10">
        <v>0</v>
      </c>
      <c r="U8" s="10">
        <v>11</v>
      </c>
      <c r="V8" s="11">
        <v>0</v>
      </c>
      <c r="W8" s="10">
        <v>12</v>
      </c>
      <c r="X8" s="10">
        <v>0</v>
      </c>
    </row>
    <row r="9" spans="1:24" hidden="1" x14ac:dyDescent="0.25">
      <c r="A9" s="10" t="s">
        <v>0</v>
      </c>
      <c r="B9" s="10" t="s">
        <v>47</v>
      </c>
      <c r="C9" s="10" t="s">
        <v>0</v>
      </c>
      <c r="D9" s="10" t="s">
        <v>47</v>
      </c>
      <c r="E9" s="10" t="s">
        <v>0</v>
      </c>
      <c r="F9" s="10" t="s">
        <v>47</v>
      </c>
      <c r="G9" s="10" t="s">
        <v>0</v>
      </c>
      <c r="H9" s="10" t="s">
        <v>47</v>
      </c>
      <c r="I9" s="10" t="s">
        <v>0</v>
      </c>
      <c r="J9" s="10" t="s">
        <v>47</v>
      </c>
      <c r="K9" s="10" t="s">
        <v>0</v>
      </c>
      <c r="L9" s="10" t="s">
        <v>47</v>
      </c>
      <c r="M9" s="10" t="s">
        <v>0</v>
      </c>
      <c r="N9" s="10" t="s">
        <v>47</v>
      </c>
      <c r="O9" s="10" t="s">
        <v>0</v>
      </c>
      <c r="P9" s="10" t="s">
        <v>47</v>
      </c>
      <c r="Q9" s="10" t="s">
        <v>0</v>
      </c>
      <c r="R9" s="10" t="s">
        <v>47</v>
      </c>
      <c r="S9" s="10" t="s">
        <v>0</v>
      </c>
      <c r="T9" s="10" t="s">
        <v>47</v>
      </c>
      <c r="U9" s="10" t="s">
        <v>0</v>
      </c>
      <c r="V9" s="11" t="s">
        <v>47</v>
      </c>
      <c r="W9" s="10" t="s">
        <v>0</v>
      </c>
      <c r="X9" s="10" t="s">
        <v>47</v>
      </c>
    </row>
    <row r="10" spans="1:24" hidden="1" x14ac:dyDescent="0.25">
      <c r="A10" s="10">
        <v>1</v>
      </c>
      <c r="B10" s="10">
        <v>1</v>
      </c>
      <c r="C10" s="10">
        <v>2</v>
      </c>
      <c r="D10" s="10">
        <v>1</v>
      </c>
      <c r="E10" s="10">
        <v>3</v>
      </c>
      <c r="F10" s="10">
        <v>1</v>
      </c>
      <c r="G10" s="10">
        <v>4</v>
      </c>
      <c r="H10" s="10">
        <v>1</v>
      </c>
      <c r="I10" s="10">
        <v>5</v>
      </c>
      <c r="J10" s="10">
        <v>1</v>
      </c>
      <c r="K10" s="10">
        <v>6</v>
      </c>
      <c r="L10" s="10">
        <v>1</v>
      </c>
      <c r="M10" s="10">
        <v>7</v>
      </c>
      <c r="N10" s="10">
        <v>1</v>
      </c>
      <c r="O10" s="10">
        <v>8</v>
      </c>
      <c r="P10" s="10">
        <v>1</v>
      </c>
      <c r="Q10" s="10">
        <v>9</v>
      </c>
      <c r="R10" s="10">
        <v>1</v>
      </c>
      <c r="S10" s="10">
        <v>10</v>
      </c>
      <c r="T10" s="10">
        <v>1</v>
      </c>
      <c r="U10" s="10">
        <v>11</v>
      </c>
      <c r="V10" s="11">
        <v>1</v>
      </c>
      <c r="W10" s="10">
        <v>12</v>
      </c>
      <c r="X10" s="10">
        <v>1</v>
      </c>
    </row>
    <row r="11" spans="1:24" hidden="1" x14ac:dyDescent="0.25"/>
    <row r="12" spans="1:24" hidden="1" x14ac:dyDescent="0.25"/>
    <row r="13" spans="1:24" hidden="1" x14ac:dyDescent="0.25"/>
    <row r="14" spans="1:24" hidden="1" x14ac:dyDescent="0.25"/>
    <row r="15" spans="1:24" hidden="1" x14ac:dyDescent="0.25"/>
    <row r="16" spans="1:24" hidden="1" x14ac:dyDescent="0.25"/>
    <row r="17" spans="1:25" ht="7.5" hidden="1" customHeight="1" x14ac:dyDescent="0.25"/>
    <row r="18" spans="1:25" ht="23.25" customHeigh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"/>
    </row>
    <row r="19" spans="1:25" ht="32.450000000000003" customHeight="1" thickBot="1" x14ac:dyDescent="0.3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"/>
    </row>
    <row r="20" spans="1:25" ht="26.45" customHeight="1" thickTop="1" x14ac:dyDescent="0.25">
      <c r="A20" s="245" t="s">
        <v>10</v>
      </c>
      <c r="B20" s="246"/>
      <c r="C20" s="246"/>
      <c r="D20" s="246"/>
      <c r="E20" s="246"/>
      <c r="F20" s="246"/>
      <c r="G20" s="246"/>
      <c r="H20" s="246"/>
      <c r="I20" s="246"/>
      <c r="J20" s="246"/>
      <c r="K20" s="246"/>
      <c r="L20" s="246"/>
      <c r="M20" s="246"/>
      <c r="N20" s="246"/>
      <c r="O20" s="246"/>
      <c r="P20" s="246"/>
      <c r="Q20" s="246"/>
      <c r="R20" s="246"/>
      <c r="S20" s="246"/>
      <c r="T20" s="246"/>
      <c r="U20" s="246"/>
      <c r="V20" s="247"/>
    </row>
    <row r="21" spans="1:25" ht="10.9" customHeight="1" x14ac:dyDescent="0.25">
      <c r="A21" s="13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5"/>
    </row>
    <row r="22" spans="1:25" ht="15" customHeight="1" x14ac:dyDescent="0.25">
      <c r="A22" s="248" t="s">
        <v>48</v>
      </c>
      <c r="B22" s="249"/>
      <c r="C22" s="249"/>
      <c r="D22" s="249"/>
      <c r="E22" s="249"/>
      <c r="F22" s="249"/>
      <c r="G22" s="249"/>
      <c r="H22" s="249"/>
      <c r="I22" s="249"/>
      <c r="J22" s="249"/>
      <c r="K22" s="249"/>
      <c r="L22" s="249"/>
      <c r="M22" s="249"/>
      <c r="N22" s="249"/>
      <c r="O22" s="249"/>
      <c r="P22" s="249"/>
      <c r="Q22" s="249"/>
      <c r="R22" s="249"/>
      <c r="S22" s="249"/>
      <c r="T22" s="249"/>
      <c r="U22" s="249"/>
      <c r="V22" s="250"/>
    </row>
    <row r="23" spans="1:25" ht="10.9" customHeight="1" x14ac:dyDescent="0.25">
      <c r="A23" s="16"/>
      <c r="B23" s="17"/>
      <c r="C23" s="17"/>
      <c r="D23" s="17"/>
      <c r="E23" s="17"/>
      <c r="F23" s="17"/>
      <c r="G23" s="17"/>
      <c r="H23" s="17"/>
      <c r="I23" s="17"/>
      <c r="J23" s="18"/>
      <c r="K23" s="17"/>
      <c r="L23" s="17"/>
      <c r="M23" s="17"/>
      <c r="N23" s="17"/>
      <c r="O23" s="17"/>
      <c r="P23" s="17"/>
      <c r="Q23" s="19"/>
      <c r="R23" s="19"/>
      <c r="S23" s="19"/>
      <c r="T23" s="19"/>
      <c r="U23" s="19"/>
      <c r="V23" s="20"/>
    </row>
    <row r="24" spans="1:25" ht="6.75" customHeight="1" x14ac:dyDescent="0.25">
      <c r="A24" s="16"/>
      <c r="B24" s="17"/>
      <c r="C24" s="17"/>
      <c r="D24" s="17"/>
      <c r="E24" s="17"/>
      <c r="F24" s="17"/>
      <c r="G24" s="17"/>
      <c r="H24" s="17"/>
      <c r="I24" s="17"/>
      <c r="J24" s="18"/>
      <c r="K24" s="17"/>
      <c r="L24" s="17"/>
      <c r="M24" s="17"/>
      <c r="N24" s="17"/>
      <c r="O24" s="17"/>
      <c r="P24" s="17"/>
      <c r="Q24" s="19"/>
      <c r="R24" s="19"/>
      <c r="S24" s="19"/>
      <c r="T24" s="19"/>
      <c r="U24" s="19"/>
      <c r="V24" s="20"/>
    </row>
    <row r="25" spans="1:25" ht="18.75" customHeight="1" x14ac:dyDescent="0.25">
      <c r="A25" s="251" t="s">
        <v>49</v>
      </c>
      <c r="B25" s="252"/>
      <c r="C25" s="252"/>
      <c r="D25" s="252"/>
      <c r="E25" s="252"/>
      <c r="F25" s="252"/>
      <c r="G25" s="252"/>
      <c r="H25" s="252"/>
      <c r="I25" s="252"/>
      <c r="J25" s="252"/>
      <c r="K25" s="252"/>
      <c r="L25" s="252"/>
      <c r="M25" s="252"/>
      <c r="N25" s="252"/>
      <c r="O25" s="252"/>
      <c r="P25" s="252"/>
      <c r="Q25" s="252"/>
      <c r="R25" s="252"/>
      <c r="S25" s="252"/>
      <c r="T25" s="252"/>
      <c r="U25" s="252"/>
      <c r="V25" s="253"/>
    </row>
    <row r="26" spans="1:25" ht="18.75" customHeight="1" thickBot="1" x14ac:dyDescent="0.3">
      <c r="A26" s="254" t="s">
        <v>50</v>
      </c>
      <c r="B26" s="255"/>
      <c r="C26" s="255"/>
      <c r="D26" s="255"/>
      <c r="E26" s="255"/>
      <c r="F26" s="255"/>
      <c r="G26" s="255"/>
      <c r="H26" s="255"/>
      <c r="I26" s="255"/>
      <c r="J26" s="255"/>
      <c r="K26" s="255"/>
      <c r="L26" s="255"/>
      <c r="M26" s="255"/>
      <c r="N26" s="255"/>
      <c r="O26" s="255"/>
      <c r="P26" s="255"/>
      <c r="Q26" s="255"/>
      <c r="R26" s="255"/>
      <c r="S26" s="255"/>
      <c r="T26" s="255"/>
      <c r="U26" s="255"/>
      <c r="V26" s="256"/>
    </row>
    <row r="27" spans="1:25" ht="10.15" customHeight="1" thickTop="1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21"/>
      <c r="O27" s="12"/>
      <c r="P27" s="12"/>
      <c r="Q27" s="12"/>
      <c r="R27" s="12"/>
      <c r="S27" s="12"/>
      <c r="T27" s="12"/>
      <c r="U27" s="1"/>
    </row>
    <row r="28" spans="1:25" ht="10.15" customHeight="1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"/>
    </row>
    <row r="29" spans="1:25" ht="24" customHeight="1" x14ac:dyDescent="0.25">
      <c r="A29" s="257" t="s">
        <v>51</v>
      </c>
      <c r="B29" s="258"/>
      <c r="C29" s="258"/>
      <c r="D29" s="258"/>
      <c r="E29" s="258"/>
      <c r="F29" s="258"/>
      <c r="G29" s="258"/>
      <c r="H29" s="258"/>
      <c r="I29" s="258"/>
      <c r="J29" s="258"/>
      <c r="K29" s="258"/>
      <c r="L29" s="258"/>
      <c r="M29" s="258"/>
      <c r="N29" s="258"/>
      <c r="O29" s="258"/>
      <c r="P29" s="258"/>
      <c r="Q29" s="258"/>
      <c r="R29" s="258"/>
      <c r="S29" s="258"/>
      <c r="T29" s="258"/>
      <c r="U29" s="258"/>
      <c r="V29" s="258"/>
    </row>
    <row r="30" spans="1:25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"/>
    </row>
    <row r="31" spans="1:25" ht="18" x14ac:dyDescent="0.25">
      <c r="A31" s="244" t="s">
        <v>52</v>
      </c>
      <c r="B31" s="244"/>
      <c r="C31" s="244"/>
      <c r="D31" s="244"/>
      <c r="E31" s="244"/>
      <c r="F31" s="22"/>
      <c r="G31" s="22"/>
      <c r="H31" s="22"/>
      <c r="I31" s="22"/>
      <c r="J31" s="22"/>
      <c r="L31" s="244" t="s">
        <v>53</v>
      </c>
      <c r="M31" s="244"/>
      <c r="N31" s="244"/>
      <c r="O31" s="244"/>
      <c r="P31" s="22"/>
      <c r="Q31" s="1"/>
      <c r="R31" s="1"/>
      <c r="S31" s="1"/>
      <c r="T31" s="1"/>
      <c r="U31" s="1"/>
    </row>
    <row r="32" spans="1:25" s="1" customFormat="1" ht="63.6" customHeight="1" x14ac:dyDescent="0.25">
      <c r="A32" s="261" t="s">
        <v>54</v>
      </c>
      <c r="B32" s="261"/>
      <c r="C32" s="261"/>
      <c r="D32" s="261"/>
      <c r="E32" s="261"/>
      <c r="F32" s="22"/>
      <c r="G32" s="22"/>
      <c r="H32" s="22"/>
      <c r="I32" s="22"/>
      <c r="J32" s="22"/>
      <c r="L32" s="261" t="s">
        <v>55</v>
      </c>
      <c r="M32" s="261"/>
      <c r="N32" s="261"/>
      <c r="O32" s="261"/>
      <c r="P32" s="22"/>
      <c r="W32"/>
      <c r="X32"/>
      <c r="Y32"/>
    </row>
    <row r="33" spans="1:25" s="1" customFormat="1" ht="6.6" customHeight="1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L33" s="12"/>
      <c r="M33" s="12"/>
      <c r="N33" s="12"/>
      <c r="O33" s="12"/>
      <c r="W33"/>
      <c r="X33"/>
      <c r="Y33"/>
    </row>
    <row r="34" spans="1:25" s="1" customFormat="1" ht="33" x14ac:dyDescent="0.25">
      <c r="A34" s="23" t="s">
        <v>2</v>
      </c>
      <c r="B34" s="24" t="s">
        <v>56</v>
      </c>
      <c r="C34" s="24" t="s">
        <v>17</v>
      </c>
      <c r="D34" s="24" t="s">
        <v>57</v>
      </c>
      <c r="E34" s="25" t="s">
        <v>58</v>
      </c>
      <c r="F34" s="12"/>
      <c r="G34" s="12"/>
      <c r="H34" s="12"/>
      <c r="I34" s="12"/>
      <c r="J34" s="12"/>
      <c r="L34" s="26" t="s">
        <v>2</v>
      </c>
      <c r="M34" s="24" t="s">
        <v>56</v>
      </c>
      <c r="N34" s="24" t="s">
        <v>31</v>
      </c>
      <c r="O34" s="25" t="s">
        <v>8</v>
      </c>
      <c r="W34"/>
      <c r="X34"/>
      <c r="Y34"/>
    </row>
    <row r="35" spans="1:25" s="1" customFormat="1" ht="16.5" x14ac:dyDescent="0.25">
      <c r="A35" s="27" t="s">
        <v>18</v>
      </c>
      <c r="B35" s="28">
        <v>143</v>
      </c>
      <c r="C35" s="28">
        <v>130</v>
      </c>
      <c r="D35" s="28">
        <v>7</v>
      </c>
      <c r="E35" s="29">
        <v>6</v>
      </c>
      <c r="F35" s="12"/>
      <c r="G35" s="12"/>
      <c r="H35" s="12"/>
      <c r="I35" s="12"/>
      <c r="J35" s="12"/>
      <c r="L35" s="27" t="s">
        <v>18</v>
      </c>
      <c r="M35" s="28">
        <v>143</v>
      </c>
      <c r="N35" s="28">
        <v>120</v>
      </c>
      <c r="O35" s="30">
        <v>23</v>
      </c>
      <c r="W35"/>
      <c r="X35"/>
      <c r="Y35"/>
    </row>
    <row r="36" spans="1:25" s="1" customFormat="1" ht="16.5" x14ac:dyDescent="0.25">
      <c r="A36" s="31" t="s">
        <v>19</v>
      </c>
      <c r="B36" s="32">
        <v>127</v>
      </c>
      <c r="C36" s="32">
        <v>120</v>
      </c>
      <c r="D36" s="32">
        <v>4</v>
      </c>
      <c r="E36" s="33">
        <v>3</v>
      </c>
      <c r="F36" s="12"/>
      <c r="G36" s="12"/>
      <c r="H36" s="12"/>
      <c r="I36" s="12"/>
      <c r="J36" s="12"/>
      <c r="L36" s="31" t="s">
        <v>19</v>
      </c>
      <c r="M36" s="32">
        <v>127</v>
      </c>
      <c r="N36" s="32">
        <v>116</v>
      </c>
      <c r="O36" s="34">
        <v>11</v>
      </c>
      <c r="W36"/>
      <c r="X36"/>
      <c r="Y36"/>
    </row>
    <row r="37" spans="1:25" s="1" customFormat="1" ht="16.5" x14ac:dyDescent="0.25">
      <c r="A37" s="31" t="s">
        <v>20</v>
      </c>
      <c r="B37" s="32">
        <v>0</v>
      </c>
      <c r="C37" s="32">
        <v>0</v>
      </c>
      <c r="D37" s="32">
        <v>0</v>
      </c>
      <c r="E37" s="33">
        <v>0</v>
      </c>
      <c r="F37" s="12"/>
      <c r="G37" s="12"/>
      <c r="H37" s="12"/>
      <c r="I37" s="12"/>
      <c r="J37" s="12"/>
      <c r="L37" s="31" t="s">
        <v>20</v>
      </c>
      <c r="M37" s="32">
        <v>0</v>
      </c>
      <c r="N37" s="32">
        <v>0</v>
      </c>
      <c r="O37" s="34">
        <v>0</v>
      </c>
      <c r="W37"/>
      <c r="X37"/>
      <c r="Y37"/>
    </row>
    <row r="38" spans="1:25" s="1" customFormat="1" ht="16.5" x14ac:dyDescent="0.25">
      <c r="A38" s="31" t="s">
        <v>21</v>
      </c>
      <c r="B38" s="32">
        <v>0</v>
      </c>
      <c r="C38" s="32">
        <v>0</v>
      </c>
      <c r="D38" s="32">
        <v>0</v>
      </c>
      <c r="E38" s="33">
        <v>0</v>
      </c>
      <c r="F38" s="12"/>
      <c r="G38" s="12"/>
      <c r="H38" s="12"/>
      <c r="I38" s="12"/>
      <c r="J38" s="12"/>
      <c r="L38" s="31" t="s">
        <v>21</v>
      </c>
      <c r="M38" s="32">
        <v>0</v>
      </c>
      <c r="N38" s="32">
        <v>0</v>
      </c>
      <c r="O38" s="34">
        <v>0</v>
      </c>
      <c r="W38"/>
      <c r="X38"/>
      <c r="Y38"/>
    </row>
    <row r="39" spans="1:25" s="1" customFormat="1" ht="16.5" x14ac:dyDescent="0.25">
      <c r="A39" s="31" t="s">
        <v>22</v>
      </c>
      <c r="B39" s="32">
        <v>0</v>
      </c>
      <c r="C39" s="32">
        <v>0</v>
      </c>
      <c r="D39" s="32">
        <v>0</v>
      </c>
      <c r="E39" s="33">
        <v>0</v>
      </c>
      <c r="F39" s="12"/>
      <c r="G39" s="12"/>
      <c r="H39" s="12"/>
      <c r="I39" s="12"/>
      <c r="J39" s="12"/>
      <c r="L39" s="31" t="s">
        <v>22</v>
      </c>
      <c r="M39" s="32">
        <v>0</v>
      </c>
      <c r="N39" s="32">
        <v>0</v>
      </c>
      <c r="O39" s="34">
        <v>0</v>
      </c>
      <c r="W39"/>
      <c r="X39"/>
      <c r="Y39"/>
    </row>
    <row r="40" spans="1:25" s="1" customFormat="1" ht="16.5" x14ac:dyDescent="0.25">
      <c r="A40" s="31" t="s">
        <v>23</v>
      </c>
      <c r="B40" s="32">
        <v>0</v>
      </c>
      <c r="C40" s="32">
        <v>0</v>
      </c>
      <c r="D40" s="32">
        <v>0</v>
      </c>
      <c r="E40" s="33">
        <v>0</v>
      </c>
      <c r="F40" s="12"/>
      <c r="G40" s="12"/>
      <c r="H40" s="12"/>
      <c r="I40" s="12"/>
      <c r="J40" s="12"/>
      <c r="L40" s="31" t="s">
        <v>23</v>
      </c>
      <c r="M40" s="32">
        <v>0</v>
      </c>
      <c r="N40" s="32">
        <v>0</v>
      </c>
      <c r="O40" s="34">
        <v>0</v>
      </c>
      <c r="W40"/>
      <c r="X40"/>
      <c r="Y40"/>
    </row>
    <row r="41" spans="1:25" s="1" customFormat="1" ht="16.5" x14ac:dyDescent="0.25">
      <c r="A41" s="31" t="s">
        <v>24</v>
      </c>
      <c r="B41" s="32">
        <v>0</v>
      </c>
      <c r="C41" s="32">
        <v>0</v>
      </c>
      <c r="D41" s="32">
        <v>0</v>
      </c>
      <c r="E41" s="33">
        <v>0</v>
      </c>
      <c r="F41" s="12"/>
      <c r="G41" s="12"/>
      <c r="H41" s="12"/>
      <c r="I41" s="12"/>
      <c r="J41" s="12"/>
      <c r="L41" s="31" t="s">
        <v>24</v>
      </c>
      <c r="M41" s="32">
        <v>0</v>
      </c>
      <c r="N41" s="32">
        <v>0</v>
      </c>
      <c r="O41" s="34">
        <v>0</v>
      </c>
      <c r="W41"/>
      <c r="X41"/>
      <c r="Y41"/>
    </row>
    <row r="42" spans="1:25" s="1" customFormat="1" ht="16.5" x14ac:dyDescent="0.25">
      <c r="A42" s="31" t="s">
        <v>25</v>
      </c>
      <c r="B42" s="32">
        <v>0</v>
      </c>
      <c r="C42" s="32">
        <v>0</v>
      </c>
      <c r="D42" s="32">
        <v>0</v>
      </c>
      <c r="E42" s="33">
        <v>0</v>
      </c>
      <c r="F42" s="12"/>
      <c r="G42" s="12"/>
      <c r="H42" s="12"/>
      <c r="I42" s="12"/>
      <c r="J42" s="12"/>
      <c r="L42" s="31" t="s">
        <v>25</v>
      </c>
      <c r="M42" s="32">
        <v>0</v>
      </c>
      <c r="N42" s="32">
        <v>0</v>
      </c>
      <c r="O42" s="34">
        <v>0</v>
      </c>
      <c r="W42"/>
      <c r="X42"/>
      <c r="Y42"/>
    </row>
    <row r="43" spans="1:25" s="1" customFormat="1" ht="16.5" x14ac:dyDescent="0.25">
      <c r="A43" s="31" t="s">
        <v>33</v>
      </c>
      <c r="B43" s="32">
        <v>0</v>
      </c>
      <c r="C43" s="32">
        <v>0</v>
      </c>
      <c r="D43" s="32">
        <v>0</v>
      </c>
      <c r="E43" s="33">
        <v>0</v>
      </c>
      <c r="F43" s="12"/>
      <c r="G43" s="12"/>
      <c r="H43" s="12"/>
      <c r="I43" s="12"/>
      <c r="J43" s="12"/>
      <c r="L43" s="31" t="s">
        <v>33</v>
      </c>
      <c r="M43" s="32">
        <v>0</v>
      </c>
      <c r="N43" s="32">
        <v>0</v>
      </c>
      <c r="O43" s="34">
        <v>0</v>
      </c>
      <c r="W43"/>
      <c r="X43"/>
      <c r="Y43"/>
    </row>
    <row r="44" spans="1:25" s="1" customFormat="1" ht="16.5" x14ac:dyDescent="0.25">
      <c r="A44" s="31" t="s">
        <v>27</v>
      </c>
      <c r="B44" s="32">
        <v>0</v>
      </c>
      <c r="C44" s="32">
        <v>0</v>
      </c>
      <c r="D44" s="32">
        <v>0</v>
      </c>
      <c r="E44" s="33">
        <v>0</v>
      </c>
      <c r="F44" s="12"/>
      <c r="G44" s="12"/>
      <c r="H44" s="12"/>
      <c r="I44" s="12"/>
      <c r="J44" s="12"/>
      <c r="L44" s="31" t="s">
        <v>27</v>
      </c>
      <c r="M44" s="32">
        <v>0</v>
      </c>
      <c r="N44" s="32">
        <v>0</v>
      </c>
      <c r="O44" s="34">
        <v>0</v>
      </c>
      <c r="W44"/>
      <c r="X44"/>
      <c r="Y44"/>
    </row>
    <row r="45" spans="1:25" s="1" customFormat="1" ht="16.5" x14ac:dyDescent="0.25">
      <c r="A45" s="31" t="s">
        <v>28</v>
      </c>
      <c r="B45" s="32">
        <v>0</v>
      </c>
      <c r="C45" s="32">
        <v>0</v>
      </c>
      <c r="D45" s="32">
        <v>0</v>
      </c>
      <c r="E45" s="33">
        <v>0</v>
      </c>
      <c r="F45" s="12"/>
      <c r="G45" s="12"/>
      <c r="H45" s="12"/>
      <c r="I45" s="12"/>
      <c r="J45" s="12"/>
      <c r="L45" s="31" t="s">
        <v>28</v>
      </c>
      <c r="M45" s="32">
        <v>0</v>
      </c>
      <c r="N45" s="32">
        <v>0</v>
      </c>
      <c r="O45" s="34">
        <v>0</v>
      </c>
      <c r="W45"/>
      <c r="X45"/>
      <c r="Y45"/>
    </row>
    <row r="46" spans="1:25" s="1" customFormat="1" ht="16.5" x14ac:dyDescent="0.25">
      <c r="A46" s="35" t="s">
        <v>29</v>
      </c>
      <c r="B46" s="36">
        <v>0</v>
      </c>
      <c r="C46" s="36">
        <v>0</v>
      </c>
      <c r="D46" s="36">
        <v>0</v>
      </c>
      <c r="E46" s="37">
        <v>0</v>
      </c>
      <c r="F46" s="12"/>
      <c r="G46" s="12"/>
      <c r="H46" s="12"/>
      <c r="I46" s="12"/>
      <c r="J46" s="12"/>
      <c r="L46" s="35" t="s">
        <v>29</v>
      </c>
      <c r="M46" s="36">
        <v>0</v>
      </c>
      <c r="N46" s="36">
        <v>0</v>
      </c>
      <c r="O46" s="38">
        <v>0</v>
      </c>
      <c r="W46"/>
      <c r="X46"/>
      <c r="Y46"/>
    </row>
    <row r="47" spans="1:25" s="1" customFormat="1" ht="16.5" x14ac:dyDescent="0.25">
      <c r="A47" s="26" t="s">
        <v>3</v>
      </c>
      <c r="B47" s="39">
        <f>SUM(B35:B46)</f>
        <v>270</v>
      </c>
      <c r="C47" s="39">
        <f>SUM(C35:C46)</f>
        <v>250</v>
      </c>
      <c r="D47" s="40">
        <f>SUM(D35:D46)</f>
        <v>11</v>
      </c>
      <c r="E47" s="41">
        <f>SUM(E35:E46)</f>
        <v>9</v>
      </c>
      <c r="F47" s="12"/>
      <c r="G47" s="12"/>
      <c r="H47" s="12"/>
      <c r="I47" s="12"/>
      <c r="J47" s="12"/>
      <c r="L47" s="26" t="s">
        <v>3</v>
      </c>
      <c r="M47" s="39">
        <f>SUM(M35:M46)</f>
        <v>270</v>
      </c>
      <c r="N47" s="39">
        <f>SUM(N35:N46)</f>
        <v>236</v>
      </c>
      <c r="O47" s="40">
        <f>SUM(O35:O46)</f>
        <v>34</v>
      </c>
      <c r="W47"/>
      <c r="X47"/>
      <c r="Y47"/>
    </row>
    <row r="48" spans="1:25" ht="16.5" x14ac:dyDescent="0.25">
      <c r="A48" s="42" t="s">
        <v>30</v>
      </c>
      <c r="B48" s="43">
        <f>+B47/B47</f>
        <v>1</v>
      </c>
      <c r="C48" s="43">
        <f>+C47/B47</f>
        <v>0.92592592592592593</v>
      </c>
      <c r="D48" s="43">
        <f>+D47/B47</f>
        <v>4.0740740740740744E-2</v>
      </c>
      <c r="E48" s="44">
        <f>+E47/B47</f>
        <v>3.3333333333333333E-2</v>
      </c>
      <c r="F48" s="12"/>
      <c r="G48" s="12"/>
      <c r="H48" s="12"/>
      <c r="I48" s="12"/>
      <c r="J48" s="12"/>
      <c r="K48" s="1"/>
      <c r="L48" s="42" t="s">
        <v>30</v>
      </c>
      <c r="M48" s="43">
        <f>+M47/M47</f>
        <v>1</v>
      </c>
      <c r="N48" s="43">
        <f>+N47/M47</f>
        <v>0.87407407407407411</v>
      </c>
      <c r="O48" s="44">
        <f>+O47/M47</f>
        <v>0.12592592592592591</v>
      </c>
      <c r="P48" s="1"/>
      <c r="Q48" s="1"/>
      <c r="R48" s="1"/>
      <c r="S48" s="1"/>
      <c r="T48" s="1"/>
      <c r="U48" s="1"/>
    </row>
    <row r="49" spans="1:22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"/>
      <c r="P49" s="1"/>
      <c r="Q49" s="1"/>
      <c r="R49" s="1"/>
      <c r="S49" s="1"/>
      <c r="T49" s="1"/>
      <c r="U49" s="1"/>
    </row>
    <row r="50" spans="1:22" ht="15.75" x14ac:dyDescent="0.25">
      <c r="A50" s="262" t="s">
        <v>59</v>
      </c>
      <c r="B50" s="262"/>
      <c r="C50" s="262"/>
      <c r="D50" s="262"/>
      <c r="E50" s="262"/>
      <c r="F50" s="262"/>
      <c r="G50" s="262"/>
      <c r="H50" s="262"/>
      <c r="I50" s="262"/>
      <c r="J50" s="262"/>
      <c r="K50" s="262"/>
      <c r="L50" s="262"/>
      <c r="M50" s="262"/>
      <c r="N50" s="262"/>
      <c r="O50" s="12"/>
      <c r="P50" s="45"/>
      <c r="Q50" s="45"/>
      <c r="R50" s="45"/>
      <c r="S50" s="45"/>
      <c r="T50" s="45"/>
      <c r="U50" s="1"/>
    </row>
    <row r="51" spans="1:22" ht="29.45" customHeight="1" x14ac:dyDescent="0.25">
      <c r="A51" s="261" t="s">
        <v>60</v>
      </c>
      <c r="B51" s="261"/>
      <c r="C51" s="261"/>
      <c r="D51" s="261"/>
      <c r="E51" s="261"/>
      <c r="F51" s="261"/>
      <c r="G51" s="261"/>
      <c r="H51" s="261"/>
      <c r="I51" s="261"/>
      <c r="J51" s="261"/>
      <c r="K51" s="261"/>
      <c r="L51" s="261"/>
      <c r="M51" s="261"/>
      <c r="N51" s="261"/>
      <c r="O51" s="1"/>
      <c r="P51" s="45"/>
      <c r="Q51" s="45"/>
      <c r="R51" s="45"/>
      <c r="S51" s="45"/>
      <c r="T51" s="45"/>
      <c r="U51" s="1"/>
    </row>
    <row r="52" spans="1:22" ht="4.1500000000000004" customHeight="1" x14ac:dyDescent="0.25">
      <c r="A52" s="46"/>
      <c r="B52" s="47"/>
      <c r="C52" s="47"/>
      <c r="D52" s="47"/>
      <c r="E52" s="47"/>
      <c r="F52" s="47"/>
      <c r="G52" s="47"/>
      <c r="H52" s="48"/>
      <c r="I52" s="49"/>
      <c r="J52" s="50"/>
      <c r="K52" s="50"/>
      <c r="L52" s="50"/>
      <c r="M52" s="50"/>
      <c r="N52" s="50"/>
      <c r="P52" s="49"/>
      <c r="Q52" s="50"/>
      <c r="R52" s="50"/>
      <c r="S52" s="50"/>
      <c r="T52" s="50"/>
      <c r="U52" s="50"/>
    </row>
    <row r="53" spans="1:22" ht="35.450000000000003" customHeight="1" x14ac:dyDescent="0.25">
      <c r="A53" s="263" t="s">
        <v>2</v>
      </c>
      <c r="B53" s="264" t="s">
        <v>56</v>
      </c>
      <c r="C53" s="265" t="s">
        <v>61</v>
      </c>
      <c r="D53" s="266"/>
      <c r="E53" s="266"/>
      <c r="F53" s="267"/>
      <c r="G53" s="266" t="s">
        <v>62</v>
      </c>
      <c r="H53" s="266"/>
      <c r="I53" s="266"/>
      <c r="J53" s="266"/>
      <c r="K53" s="265" t="s">
        <v>63</v>
      </c>
      <c r="L53" s="266"/>
      <c r="M53" s="266"/>
      <c r="N53" s="267"/>
      <c r="O53" s="1"/>
      <c r="P53" s="51"/>
      <c r="Q53" s="2"/>
      <c r="R53" s="2"/>
      <c r="S53" s="2"/>
      <c r="T53" s="2"/>
      <c r="U53" s="2"/>
      <c r="V53" s="2"/>
    </row>
    <row r="54" spans="1:22" ht="49.5" x14ac:dyDescent="0.3">
      <c r="A54" s="263"/>
      <c r="B54" s="264" t="s">
        <v>64</v>
      </c>
      <c r="C54" s="52" t="s">
        <v>12</v>
      </c>
      <c r="D54" s="52" t="s">
        <v>65</v>
      </c>
      <c r="E54" s="52" t="s">
        <v>66</v>
      </c>
      <c r="F54" s="52" t="s">
        <v>67</v>
      </c>
      <c r="G54" s="52" t="s">
        <v>12</v>
      </c>
      <c r="H54" s="52" t="s">
        <v>68</v>
      </c>
      <c r="I54" s="52" t="s">
        <v>69</v>
      </c>
      <c r="J54" s="52" t="s">
        <v>70</v>
      </c>
      <c r="K54" s="52" t="s">
        <v>12</v>
      </c>
      <c r="L54" s="52" t="s">
        <v>68</v>
      </c>
      <c r="M54" s="52" t="s">
        <v>69</v>
      </c>
      <c r="N54" s="52" t="s">
        <v>70</v>
      </c>
      <c r="O54" s="1"/>
      <c r="P54" s="2"/>
      <c r="Q54" s="2"/>
      <c r="R54" s="53" t="s">
        <v>71</v>
      </c>
      <c r="S54" s="54">
        <f>+C67+D67+E67+F67</f>
        <v>64</v>
      </c>
      <c r="T54" s="53" t="s">
        <v>72</v>
      </c>
      <c r="U54" s="55">
        <f>+S54/B67</f>
        <v>0.23703703703703705</v>
      </c>
      <c r="V54" s="2"/>
    </row>
    <row r="55" spans="1:22" ht="16.5" x14ac:dyDescent="0.3">
      <c r="A55" s="27" t="s">
        <v>18</v>
      </c>
      <c r="B55" s="56">
        <v>143</v>
      </c>
      <c r="C55" s="28">
        <v>4</v>
      </c>
      <c r="D55" s="28">
        <v>16</v>
      </c>
      <c r="E55" s="28">
        <v>8</v>
      </c>
      <c r="F55" s="29">
        <v>10</v>
      </c>
      <c r="G55" s="57">
        <v>6</v>
      </c>
      <c r="H55" s="28">
        <v>40</v>
      </c>
      <c r="I55" s="28">
        <v>42</v>
      </c>
      <c r="J55" s="58">
        <v>14</v>
      </c>
      <c r="K55" s="59">
        <v>0</v>
      </c>
      <c r="L55" s="28">
        <v>0</v>
      </c>
      <c r="M55" s="28">
        <v>3</v>
      </c>
      <c r="N55" s="29">
        <v>0</v>
      </c>
      <c r="O55" s="1"/>
      <c r="P55" s="2"/>
      <c r="Q55" s="2"/>
      <c r="R55" s="60"/>
      <c r="S55" s="60"/>
      <c r="T55" s="60"/>
      <c r="U55" s="60"/>
      <c r="V55" s="2"/>
    </row>
    <row r="56" spans="1:22" ht="16.5" x14ac:dyDescent="0.3">
      <c r="A56" s="31" t="s">
        <v>19</v>
      </c>
      <c r="B56" s="61">
        <v>127</v>
      </c>
      <c r="C56" s="32">
        <v>2</v>
      </c>
      <c r="D56" s="32">
        <v>9</v>
      </c>
      <c r="E56" s="32">
        <v>7</v>
      </c>
      <c r="F56" s="33">
        <v>8</v>
      </c>
      <c r="G56" s="62">
        <v>4</v>
      </c>
      <c r="H56" s="32">
        <v>45</v>
      </c>
      <c r="I56" s="32">
        <v>39</v>
      </c>
      <c r="J56" s="63">
        <v>5</v>
      </c>
      <c r="K56" s="64">
        <v>2</v>
      </c>
      <c r="L56" s="32">
        <v>6</v>
      </c>
      <c r="M56" s="32">
        <v>0</v>
      </c>
      <c r="N56" s="33">
        <v>0</v>
      </c>
      <c r="O56" s="1"/>
      <c r="P56" s="2"/>
      <c r="Q56" s="2"/>
      <c r="R56" s="60"/>
      <c r="S56" s="60"/>
      <c r="T56" s="60"/>
      <c r="U56" s="60"/>
      <c r="V56" s="2"/>
    </row>
    <row r="57" spans="1:22" ht="16.5" x14ac:dyDescent="0.3">
      <c r="A57" s="31" t="s">
        <v>20</v>
      </c>
      <c r="B57" s="61">
        <v>0</v>
      </c>
      <c r="C57" s="32">
        <v>0</v>
      </c>
      <c r="D57" s="32">
        <v>0</v>
      </c>
      <c r="E57" s="32">
        <v>0</v>
      </c>
      <c r="F57" s="33">
        <v>0</v>
      </c>
      <c r="G57" s="62">
        <v>0</v>
      </c>
      <c r="H57" s="32">
        <v>0</v>
      </c>
      <c r="I57" s="32">
        <v>0</v>
      </c>
      <c r="J57" s="63">
        <v>0</v>
      </c>
      <c r="K57" s="64">
        <v>0</v>
      </c>
      <c r="L57" s="32">
        <v>0</v>
      </c>
      <c r="M57" s="32">
        <v>0</v>
      </c>
      <c r="N57" s="33">
        <v>0</v>
      </c>
      <c r="O57" s="1"/>
      <c r="P57" s="2"/>
      <c r="Q57" s="2"/>
      <c r="R57" s="60"/>
      <c r="S57" s="60"/>
      <c r="T57" s="60"/>
      <c r="U57" s="60"/>
      <c r="V57" s="2"/>
    </row>
    <row r="58" spans="1:22" ht="16.5" x14ac:dyDescent="0.3">
      <c r="A58" s="31" t="s">
        <v>21</v>
      </c>
      <c r="B58" s="61">
        <v>0</v>
      </c>
      <c r="C58" s="32">
        <v>0</v>
      </c>
      <c r="D58" s="32">
        <v>0</v>
      </c>
      <c r="E58" s="32">
        <v>0</v>
      </c>
      <c r="F58" s="33">
        <v>0</v>
      </c>
      <c r="G58" s="62">
        <v>0</v>
      </c>
      <c r="H58" s="32">
        <v>0</v>
      </c>
      <c r="I58" s="32">
        <v>0</v>
      </c>
      <c r="J58" s="63">
        <v>0</v>
      </c>
      <c r="K58" s="64">
        <v>0</v>
      </c>
      <c r="L58" s="32">
        <v>0</v>
      </c>
      <c r="M58" s="32">
        <v>0</v>
      </c>
      <c r="N58" s="33">
        <v>0</v>
      </c>
      <c r="O58" s="1"/>
      <c r="P58" s="2"/>
      <c r="Q58" s="2"/>
      <c r="R58" s="60"/>
      <c r="S58" s="60"/>
      <c r="T58" s="60"/>
      <c r="U58" s="60"/>
      <c r="V58" s="2"/>
    </row>
    <row r="59" spans="1:22" ht="16.5" x14ac:dyDescent="0.3">
      <c r="A59" s="31" t="s">
        <v>22</v>
      </c>
      <c r="B59" s="61">
        <v>0</v>
      </c>
      <c r="C59" s="32">
        <v>0</v>
      </c>
      <c r="D59" s="32">
        <v>0</v>
      </c>
      <c r="E59" s="32">
        <v>0</v>
      </c>
      <c r="F59" s="33">
        <v>0</v>
      </c>
      <c r="G59" s="62">
        <v>0</v>
      </c>
      <c r="H59" s="32">
        <v>0</v>
      </c>
      <c r="I59" s="32">
        <v>0</v>
      </c>
      <c r="J59" s="63">
        <v>0</v>
      </c>
      <c r="K59" s="64">
        <v>0</v>
      </c>
      <c r="L59" s="32">
        <v>0</v>
      </c>
      <c r="M59" s="32">
        <v>0</v>
      </c>
      <c r="N59" s="33">
        <v>0</v>
      </c>
      <c r="O59" s="1"/>
      <c r="P59" s="2"/>
      <c r="Q59" s="2"/>
      <c r="R59" s="60"/>
      <c r="S59" s="60"/>
      <c r="T59" s="60"/>
      <c r="U59" s="60"/>
      <c r="V59" s="2"/>
    </row>
    <row r="60" spans="1:22" ht="18.75" x14ac:dyDescent="0.3">
      <c r="A60" s="31" t="s">
        <v>23</v>
      </c>
      <c r="B60" s="61">
        <v>0</v>
      </c>
      <c r="C60" s="32">
        <v>0</v>
      </c>
      <c r="D60" s="32">
        <v>0</v>
      </c>
      <c r="E60" s="32">
        <v>0</v>
      </c>
      <c r="F60" s="33">
        <v>0</v>
      </c>
      <c r="G60" s="62">
        <v>0</v>
      </c>
      <c r="H60" s="32">
        <v>0</v>
      </c>
      <c r="I60" s="32">
        <v>0</v>
      </c>
      <c r="J60" s="63">
        <v>0</v>
      </c>
      <c r="K60" s="64">
        <v>0</v>
      </c>
      <c r="L60" s="32">
        <v>0</v>
      </c>
      <c r="M60" s="32">
        <v>0</v>
      </c>
      <c r="N60" s="33">
        <v>0</v>
      </c>
      <c r="O60" s="1"/>
      <c r="P60" s="2"/>
      <c r="Q60" s="2"/>
      <c r="R60" s="53" t="s">
        <v>71</v>
      </c>
      <c r="S60" s="54">
        <f>G67+H67+I67+J67</f>
        <v>195</v>
      </c>
      <c r="T60" s="53" t="s">
        <v>72</v>
      </c>
      <c r="U60" s="55">
        <f>+S60/B67</f>
        <v>0.72222222222222221</v>
      </c>
      <c r="V60" s="2"/>
    </row>
    <row r="61" spans="1:22" ht="16.5" x14ac:dyDescent="0.3">
      <c r="A61" s="31" t="s">
        <v>24</v>
      </c>
      <c r="B61" s="61">
        <v>0</v>
      </c>
      <c r="C61" s="32">
        <v>0</v>
      </c>
      <c r="D61" s="32">
        <v>0</v>
      </c>
      <c r="E61" s="32">
        <v>0</v>
      </c>
      <c r="F61" s="33">
        <v>0</v>
      </c>
      <c r="G61" s="62">
        <v>0</v>
      </c>
      <c r="H61" s="32">
        <v>0</v>
      </c>
      <c r="I61" s="32">
        <v>0</v>
      </c>
      <c r="J61" s="63">
        <v>0</v>
      </c>
      <c r="K61" s="64">
        <v>0</v>
      </c>
      <c r="L61" s="32">
        <v>0</v>
      </c>
      <c r="M61" s="32">
        <v>0</v>
      </c>
      <c r="N61" s="33">
        <v>0</v>
      </c>
      <c r="O61" s="1"/>
      <c r="P61" s="2"/>
      <c r="Q61" s="2"/>
      <c r="R61" s="60"/>
      <c r="S61" s="60"/>
      <c r="T61" s="60"/>
      <c r="U61" s="60"/>
      <c r="V61" s="2"/>
    </row>
    <row r="62" spans="1:22" ht="16.5" x14ac:dyDescent="0.3">
      <c r="A62" s="31" t="s">
        <v>25</v>
      </c>
      <c r="B62" s="61">
        <v>0</v>
      </c>
      <c r="C62" s="32">
        <v>0</v>
      </c>
      <c r="D62" s="32">
        <v>0</v>
      </c>
      <c r="E62" s="32">
        <v>0</v>
      </c>
      <c r="F62" s="33">
        <v>0</v>
      </c>
      <c r="G62" s="62">
        <v>0</v>
      </c>
      <c r="H62" s="32">
        <v>0</v>
      </c>
      <c r="I62" s="32">
        <v>0</v>
      </c>
      <c r="J62" s="63">
        <v>0</v>
      </c>
      <c r="K62" s="64">
        <v>0</v>
      </c>
      <c r="L62" s="32">
        <v>0</v>
      </c>
      <c r="M62" s="32">
        <v>0</v>
      </c>
      <c r="N62" s="33">
        <v>0</v>
      </c>
      <c r="O62" s="1"/>
      <c r="P62" s="2"/>
      <c r="Q62" s="2"/>
      <c r="R62" s="60"/>
      <c r="S62" s="60"/>
      <c r="T62" s="60"/>
      <c r="U62" s="60"/>
      <c r="V62" s="2"/>
    </row>
    <row r="63" spans="1:22" ht="16.5" x14ac:dyDescent="0.3">
      <c r="A63" s="31" t="s">
        <v>33</v>
      </c>
      <c r="B63" s="61">
        <v>0</v>
      </c>
      <c r="C63" s="32">
        <v>0</v>
      </c>
      <c r="D63" s="32">
        <v>0</v>
      </c>
      <c r="E63" s="32">
        <v>0</v>
      </c>
      <c r="F63" s="33">
        <v>0</v>
      </c>
      <c r="G63" s="62">
        <v>0</v>
      </c>
      <c r="H63" s="32">
        <v>0</v>
      </c>
      <c r="I63" s="32">
        <v>0</v>
      </c>
      <c r="J63" s="63">
        <v>0</v>
      </c>
      <c r="K63" s="64">
        <v>0</v>
      </c>
      <c r="L63" s="32">
        <v>0</v>
      </c>
      <c r="M63" s="32">
        <v>0</v>
      </c>
      <c r="N63" s="33">
        <v>0</v>
      </c>
      <c r="O63" s="1"/>
      <c r="P63" s="2"/>
      <c r="Q63" s="2"/>
      <c r="R63" s="60"/>
      <c r="S63" s="60"/>
      <c r="T63" s="60"/>
      <c r="U63" s="60"/>
      <c r="V63" s="2"/>
    </row>
    <row r="64" spans="1:22" ht="16.5" x14ac:dyDescent="0.3">
      <c r="A64" s="31" t="s">
        <v>27</v>
      </c>
      <c r="B64" s="61">
        <v>0</v>
      </c>
      <c r="C64" s="32">
        <v>0</v>
      </c>
      <c r="D64" s="32">
        <v>0</v>
      </c>
      <c r="E64" s="32">
        <v>0</v>
      </c>
      <c r="F64" s="33">
        <v>0</v>
      </c>
      <c r="G64" s="62">
        <v>0</v>
      </c>
      <c r="H64" s="32">
        <v>0</v>
      </c>
      <c r="I64" s="32">
        <v>0</v>
      </c>
      <c r="J64" s="63">
        <v>0</v>
      </c>
      <c r="K64" s="64">
        <v>0</v>
      </c>
      <c r="L64" s="32">
        <v>0</v>
      </c>
      <c r="M64" s="32">
        <v>0</v>
      </c>
      <c r="N64" s="33">
        <v>0</v>
      </c>
      <c r="O64" s="1"/>
      <c r="P64" s="2"/>
      <c r="Q64" s="2"/>
      <c r="R64" s="60"/>
      <c r="S64" s="60"/>
      <c r="T64" s="60"/>
      <c r="U64" s="60"/>
      <c r="V64" s="2"/>
    </row>
    <row r="65" spans="1:23" ht="16.5" x14ac:dyDescent="0.3">
      <c r="A65" s="31" t="s">
        <v>28</v>
      </c>
      <c r="B65" s="61">
        <v>0</v>
      </c>
      <c r="C65" s="32">
        <v>0</v>
      </c>
      <c r="D65" s="32">
        <v>0</v>
      </c>
      <c r="E65" s="32">
        <v>0</v>
      </c>
      <c r="F65" s="33">
        <v>0</v>
      </c>
      <c r="G65" s="62">
        <v>0</v>
      </c>
      <c r="H65" s="32">
        <v>0</v>
      </c>
      <c r="I65" s="32">
        <v>0</v>
      </c>
      <c r="J65" s="63">
        <v>0</v>
      </c>
      <c r="K65" s="64">
        <v>0</v>
      </c>
      <c r="L65" s="32">
        <v>0</v>
      </c>
      <c r="M65" s="32">
        <v>0</v>
      </c>
      <c r="N65" s="33">
        <v>0</v>
      </c>
      <c r="O65" s="1"/>
      <c r="P65" s="2"/>
      <c r="Q65" s="2"/>
      <c r="R65" s="60"/>
      <c r="S65" s="60"/>
      <c r="T65" s="60"/>
      <c r="U65" s="60"/>
      <c r="V65" s="2"/>
    </row>
    <row r="66" spans="1:23" ht="16.5" x14ac:dyDescent="0.3">
      <c r="A66" s="35" t="s">
        <v>29</v>
      </c>
      <c r="B66" s="65">
        <v>0</v>
      </c>
      <c r="C66" s="36">
        <v>0</v>
      </c>
      <c r="D66" s="36">
        <v>0</v>
      </c>
      <c r="E66" s="36">
        <v>0</v>
      </c>
      <c r="F66" s="37">
        <v>0</v>
      </c>
      <c r="G66" s="66">
        <v>0</v>
      </c>
      <c r="H66" s="36">
        <v>0</v>
      </c>
      <c r="I66" s="36">
        <v>0</v>
      </c>
      <c r="J66" s="67">
        <v>0</v>
      </c>
      <c r="K66" s="68">
        <v>0</v>
      </c>
      <c r="L66" s="36">
        <v>0</v>
      </c>
      <c r="M66" s="36">
        <v>0</v>
      </c>
      <c r="N66" s="37">
        <v>0</v>
      </c>
      <c r="O66" s="1"/>
      <c r="P66" s="2"/>
      <c r="Q66" s="2"/>
      <c r="R66" s="69"/>
      <c r="S66" s="69"/>
      <c r="T66" s="69"/>
      <c r="U66" s="69"/>
      <c r="V66" s="2"/>
    </row>
    <row r="67" spans="1:23" ht="18.75" x14ac:dyDescent="0.3">
      <c r="A67" s="70" t="s">
        <v>3</v>
      </c>
      <c r="B67" s="71">
        <f t="shared" ref="B67" si="0">SUM(C67:N67)</f>
        <v>270</v>
      </c>
      <c r="C67" s="72">
        <f>SUM(C55:C66)</f>
        <v>6</v>
      </c>
      <c r="D67" s="73">
        <f t="shared" ref="D67:N67" si="1">SUM(D55:D66)</f>
        <v>25</v>
      </c>
      <c r="E67" s="73">
        <f t="shared" si="1"/>
        <v>15</v>
      </c>
      <c r="F67" s="72">
        <f t="shared" si="1"/>
        <v>18</v>
      </c>
      <c r="G67" s="74">
        <f t="shared" si="1"/>
        <v>10</v>
      </c>
      <c r="H67" s="73">
        <f t="shared" si="1"/>
        <v>85</v>
      </c>
      <c r="I67" s="73">
        <f t="shared" si="1"/>
        <v>81</v>
      </c>
      <c r="J67" s="75">
        <f t="shared" si="1"/>
        <v>19</v>
      </c>
      <c r="K67" s="72">
        <f t="shared" si="1"/>
        <v>2</v>
      </c>
      <c r="L67" s="73">
        <f t="shared" si="1"/>
        <v>6</v>
      </c>
      <c r="M67" s="73">
        <f t="shared" si="1"/>
        <v>3</v>
      </c>
      <c r="N67" s="76">
        <f t="shared" si="1"/>
        <v>0</v>
      </c>
      <c r="O67" s="1"/>
      <c r="P67" s="2"/>
      <c r="Q67" s="2"/>
      <c r="R67" s="53" t="s">
        <v>71</v>
      </c>
      <c r="S67" s="54">
        <f>+K67+L67+M67+N67</f>
        <v>11</v>
      </c>
      <c r="T67" s="53" t="s">
        <v>72</v>
      </c>
      <c r="U67" s="55">
        <f>+S67/B67</f>
        <v>4.0740740740740744E-2</v>
      </c>
      <c r="V67" s="2"/>
    </row>
    <row r="68" spans="1:23" x14ac:dyDescent="0.25">
      <c r="A68" s="268" t="s">
        <v>73</v>
      </c>
      <c r="B68" s="268"/>
      <c r="C68" s="268"/>
      <c r="D68" s="268"/>
      <c r="E68" s="268"/>
      <c r="F68" s="268"/>
      <c r="G68" s="268"/>
      <c r="H68" s="268"/>
      <c r="I68" s="268"/>
      <c r="J68" s="268"/>
      <c r="K68" s="268"/>
      <c r="L68" s="268"/>
      <c r="M68" s="268"/>
      <c r="N68" s="268"/>
      <c r="O68" s="268"/>
      <c r="P68" s="268"/>
      <c r="Q68" s="268"/>
      <c r="R68" s="268"/>
      <c r="S68" s="268"/>
      <c r="T68" s="268"/>
      <c r="U68" s="268"/>
      <c r="V68" s="268"/>
    </row>
    <row r="69" spans="1:23" x14ac:dyDescent="0.25">
      <c r="A69" s="268"/>
      <c r="B69" s="268"/>
      <c r="C69" s="268"/>
      <c r="D69" s="268"/>
      <c r="E69" s="268"/>
      <c r="F69" s="268"/>
      <c r="G69" s="268"/>
      <c r="H69" s="268"/>
      <c r="I69" s="268"/>
      <c r="J69" s="268"/>
      <c r="K69" s="268"/>
      <c r="L69" s="268"/>
      <c r="M69" s="268"/>
      <c r="N69" s="268"/>
      <c r="O69" s="268"/>
      <c r="P69" s="268"/>
      <c r="Q69" s="268"/>
      <c r="R69" s="268"/>
      <c r="S69" s="268"/>
      <c r="T69" s="268"/>
      <c r="U69" s="268"/>
      <c r="V69" s="268"/>
    </row>
    <row r="70" spans="1:23" x14ac:dyDescent="0.25">
      <c r="A70" s="77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78"/>
      <c r="Q70" s="12"/>
      <c r="R70" s="12"/>
      <c r="S70" s="12"/>
      <c r="T70" s="12"/>
      <c r="U70" s="1"/>
    </row>
    <row r="71" spans="1:23" x14ac:dyDescent="0.2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"/>
    </row>
    <row r="72" spans="1:23" ht="17.45" customHeight="1" x14ac:dyDescent="0.25">
      <c r="A72" s="244" t="s">
        <v>74</v>
      </c>
      <c r="B72" s="244"/>
      <c r="C72" s="244"/>
      <c r="D72" s="244"/>
      <c r="E72" s="244"/>
      <c r="F72" s="244"/>
      <c r="G72" s="12"/>
      <c r="H72" s="12"/>
      <c r="I72" s="12"/>
      <c r="J72" s="12"/>
      <c r="L72" s="244" t="s">
        <v>75</v>
      </c>
      <c r="M72" s="244"/>
      <c r="N72" s="244"/>
      <c r="O72" s="244"/>
      <c r="P72" s="244"/>
      <c r="Q72" s="244"/>
      <c r="R72" s="244"/>
      <c r="S72" s="244"/>
      <c r="T72" s="244"/>
      <c r="U72" s="244"/>
      <c r="V72" s="244"/>
    </row>
    <row r="73" spans="1:23" ht="48.75" customHeight="1" x14ac:dyDescent="0.25">
      <c r="A73" s="261" t="s">
        <v>76</v>
      </c>
      <c r="B73" s="261"/>
      <c r="C73" s="261"/>
      <c r="D73" s="261"/>
      <c r="E73" s="261"/>
      <c r="F73" s="261"/>
      <c r="G73" s="12"/>
      <c r="H73" s="12"/>
      <c r="I73" s="12"/>
      <c r="J73" s="12"/>
      <c r="K73" s="1"/>
      <c r="L73" s="261" t="s">
        <v>77</v>
      </c>
      <c r="M73" s="261"/>
      <c r="N73" s="261"/>
      <c r="O73" s="261"/>
      <c r="P73" s="261"/>
      <c r="Q73" s="261"/>
      <c r="R73" s="261"/>
      <c r="S73" s="261"/>
      <c r="T73" s="261"/>
      <c r="U73" s="261"/>
      <c r="V73" s="261"/>
    </row>
    <row r="74" spans="1:23" ht="33" x14ac:dyDescent="0.25">
      <c r="A74" s="23" t="s">
        <v>2</v>
      </c>
      <c r="B74" s="24" t="s">
        <v>56</v>
      </c>
      <c r="C74" s="24" t="s">
        <v>78</v>
      </c>
      <c r="D74" s="24" t="s">
        <v>13</v>
      </c>
      <c r="E74" s="24" t="s">
        <v>14</v>
      </c>
      <c r="F74" s="25" t="s">
        <v>15</v>
      </c>
      <c r="G74" s="12"/>
      <c r="H74" s="12"/>
      <c r="I74" s="12"/>
      <c r="J74" s="12"/>
      <c r="K74" s="1"/>
      <c r="L74" s="23" t="s">
        <v>2</v>
      </c>
      <c r="M74" s="24" t="s">
        <v>79</v>
      </c>
      <c r="N74" s="24" t="s">
        <v>42</v>
      </c>
      <c r="O74" s="24" t="s">
        <v>80</v>
      </c>
      <c r="P74" s="24" t="s">
        <v>81</v>
      </c>
      <c r="Q74" s="24" t="s">
        <v>82</v>
      </c>
      <c r="R74" s="24" t="s">
        <v>83</v>
      </c>
      <c r="S74" s="24" t="s">
        <v>41</v>
      </c>
      <c r="T74" s="24" t="s">
        <v>84</v>
      </c>
      <c r="U74" s="24" t="s">
        <v>85</v>
      </c>
      <c r="V74" s="25" t="s">
        <v>6</v>
      </c>
      <c r="W74" s="1"/>
    </row>
    <row r="75" spans="1:23" ht="16.5" x14ac:dyDescent="0.25">
      <c r="A75" s="27" t="s">
        <v>18</v>
      </c>
      <c r="B75" s="79">
        <v>143</v>
      </c>
      <c r="C75" s="79">
        <v>10</v>
      </c>
      <c r="D75" s="79">
        <v>56</v>
      </c>
      <c r="E75" s="79">
        <v>53</v>
      </c>
      <c r="F75" s="30">
        <v>24</v>
      </c>
      <c r="G75" s="12"/>
      <c r="H75" s="12"/>
      <c r="I75" s="12"/>
      <c r="J75" s="12"/>
      <c r="K75" s="1"/>
      <c r="L75" s="27" t="s">
        <v>18</v>
      </c>
      <c r="M75" s="79">
        <v>50</v>
      </c>
      <c r="N75" s="79">
        <v>4</v>
      </c>
      <c r="O75" s="79">
        <v>45</v>
      </c>
      <c r="P75" s="79">
        <v>64</v>
      </c>
      <c r="Q75" s="79">
        <v>5</v>
      </c>
      <c r="R75" s="79">
        <v>23</v>
      </c>
      <c r="S75" s="79">
        <v>12</v>
      </c>
      <c r="T75" s="79">
        <v>4</v>
      </c>
      <c r="U75" s="79">
        <v>8</v>
      </c>
      <c r="V75" s="30">
        <v>5</v>
      </c>
      <c r="W75" s="1"/>
    </row>
    <row r="76" spans="1:23" ht="16.5" x14ac:dyDescent="0.25">
      <c r="A76" s="31" t="s">
        <v>19</v>
      </c>
      <c r="B76" s="80">
        <v>127</v>
      </c>
      <c r="C76" s="80">
        <v>8</v>
      </c>
      <c r="D76" s="80">
        <v>60</v>
      </c>
      <c r="E76" s="80">
        <v>46</v>
      </c>
      <c r="F76" s="34">
        <v>13</v>
      </c>
      <c r="G76" s="12"/>
      <c r="H76" s="12"/>
      <c r="I76" s="12"/>
      <c r="J76" s="12"/>
      <c r="K76" s="1"/>
      <c r="L76" s="31" t="s">
        <v>19</v>
      </c>
      <c r="M76" s="80">
        <v>48</v>
      </c>
      <c r="N76" s="80">
        <v>5</v>
      </c>
      <c r="O76" s="80">
        <v>36</v>
      </c>
      <c r="P76" s="80">
        <v>55</v>
      </c>
      <c r="Q76" s="80">
        <v>7</v>
      </c>
      <c r="R76" s="80">
        <v>17</v>
      </c>
      <c r="S76" s="80">
        <v>15</v>
      </c>
      <c r="T76" s="80">
        <v>8</v>
      </c>
      <c r="U76" s="80">
        <v>14</v>
      </c>
      <c r="V76" s="34">
        <v>2</v>
      </c>
      <c r="W76" s="1"/>
    </row>
    <row r="77" spans="1:23" ht="16.5" x14ac:dyDescent="0.25">
      <c r="A77" s="31" t="s">
        <v>20</v>
      </c>
      <c r="B77" s="80">
        <v>0</v>
      </c>
      <c r="C77" s="80">
        <v>0</v>
      </c>
      <c r="D77" s="80">
        <v>0</v>
      </c>
      <c r="E77" s="80">
        <v>0</v>
      </c>
      <c r="F77" s="34">
        <v>0</v>
      </c>
      <c r="G77" s="12"/>
      <c r="H77" s="12"/>
      <c r="I77" s="12"/>
      <c r="J77" s="12"/>
      <c r="K77" s="1"/>
      <c r="L77" s="31" t="s">
        <v>20</v>
      </c>
      <c r="M77" s="80">
        <v>0</v>
      </c>
      <c r="N77" s="80">
        <v>0</v>
      </c>
      <c r="O77" s="80">
        <v>0</v>
      </c>
      <c r="P77" s="80">
        <v>0</v>
      </c>
      <c r="Q77" s="80">
        <v>0</v>
      </c>
      <c r="R77" s="80">
        <v>0</v>
      </c>
      <c r="S77" s="80">
        <v>0</v>
      </c>
      <c r="T77" s="80">
        <v>0</v>
      </c>
      <c r="U77" s="80">
        <v>0</v>
      </c>
      <c r="V77" s="34">
        <v>0</v>
      </c>
      <c r="W77" s="1"/>
    </row>
    <row r="78" spans="1:23" ht="16.5" x14ac:dyDescent="0.25">
      <c r="A78" s="31" t="s">
        <v>21</v>
      </c>
      <c r="B78" s="80">
        <v>0</v>
      </c>
      <c r="C78" s="80">
        <v>0</v>
      </c>
      <c r="D78" s="80">
        <v>0</v>
      </c>
      <c r="E78" s="80">
        <v>0</v>
      </c>
      <c r="F78" s="34">
        <v>0</v>
      </c>
      <c r="G78" s="12"/>
      <c r="H78" s="12"/>
      <c r="I78" s="12"/>
      <c r="J78" s="12"/>
      <c r="K78" s="1"/>
      <c r="L78" s="31" t="s">
        <v>21</v>
      </c>
      <c r="M78" s="80">
        <v>0</v>
      </c>
      <c r="N78" s="80">
        <v>0</v>
      </c>
      <c r="O78" s="80">
        <v>0</v>
      </c>
      <c r="P78" s="80">
        <v>0</v>
      </c>
      <c r="Q78" s="80">
        <v>0</v>
      </c>
      <c r="R78" s="80">
        <v>0</v>
      </c>
      <c r="S78" s="80">
        <v>0</v>
      </c>
      <c r="T78" s="80">
        <v>0</v>
      </c>
      <c r="U78" s="80">
        <v>0</v>
      </c>
      <c r="V78" s="34">
        <v>0</v>
      </c>
      <c r="W78" s="1"/>
    </row>
    <row r="79" spans="1:23" ht="16.5" x14ac:dyDescent="0.25">
      <c r="A79" s="31" t="s">
        <v>22</v>
      </c>
      <c r="B79" s="80">
        <v>0</v>
      </c>
      <c r="C79" s="80">
        <v>0</v>
      </c>
      <c r="D79" s="80">
        <v>0</v>
      </c>
      <c r="E79" s="80">
        <v>0</v>
      </c>
      <c r="F79" s="34">
        <v>0</v>
      </c>
      <c r="G79" s="12"/>
      <c r="H79" s="12"/>
      <c r="I79" s="12"/>
      <c r="J79" s="12"/>
      <c r="K79" s="1"/>
      <c r="L79" s="31" t="s">
        <v>22</v>
      </c>
      <c r="M79" s="80">
        <v>0</v>
      </c>
      <c r="N79" s="80">
        <v>0</v>
      </c>
      <c r="O79" s="80">
        <v>0</v>
      </c>
      <c r="P79" s="80">
        <v>0</v>
      </c>
      <c r="Q79" s="80">
        <v>0</v>
      </c>
      <c r="R79" s="80">
        <v>0</v>
      </c>
      <c r="S79" s="80">
        <v>0</v>
      </c>
      <c r="T79" s="80">
        <v>0</v>
      </c>
      <c r="U79" s="80">
        <v>0</v>
      </c>
      <c r="V79" s="34">
        <v>0</v>
      </c>
      <c r="W79" s="1"/>
    </row>
    <row r="80" spans="1:23" ht="16.5" x14ac:dyDescent="0.25">
      <c r="A80" s="31" t="s">
        <v>23</v>
      </c>
      <c r="B80" s="80">
        <v>0</v>
      </c>
      <c r="C80" s="80">
        <v>0</v>
      </c>
      <c r="D80" s="80">
        <v>0</v>
      </c>
      <c r="E80" s="80">
        <v>0</v>
      </c>
      <c r="F80" s="34">
        <v>0</v>
      </c>
      <c r="G80" s="12"/>
      <c r="H80" s="12"/>
      <c r="I80" s="12"/>
      <c r="J80" s="12"/>
      <c r="K80" s="1"/>
      <c r="L80" s="31" t="s">
        <v>23</v>
      </c>
      <c r="M80" s="80">
        <v>0</v>
      </c>
      <c r="N80" s="80">
        <v>0</v>
      </c>
      <c r="O80" s="80">
        <v>0</v>
      </c>
      <c r="P80" s="80">
        <v>0</v>
      </c>
      <c r="Q80" s="80">
        <v>0</v>
      </c>
      <c r="R80" s="80">
        <v>0</v>
      </c>
      <c r="S80" s="80">
        <v>0</v>
      </c>
      <c r="T80" s="80">
        <v>0</v>
      </c>
      <c r="U80" s="80">
        <v>0</v>
      </c>
      <c r="V80" s="34">
        <v>0</v>
      </c>
      <c r="W80" s="1"/>
    </row>
    <row r="81" spans="1:23" ht="16.5" x14ac:dyDescent="0.25">
      <c r="A81" s="31" t="s">
        <v>24</v>
      </c>
      <c r="B81" s="80">
        <v>0</v>
      </c>
      <c r="C81" s="80">
        <v>0</v>
      </c>
      <c r="D81" s="80">
        <v>0</v>
      </c>
      <c r="E81" s="80">
        <v>0</v>
      </c>
      <c r="F81" s="34">
        <v>0</v>
      </c>
      <c r="G81" s="12"/>
      <c r="H81" s="12"/>
      <c r="I81" s="12"/>
      <c r="J81" s="12"/>
      <c r="K81" s="1"/>
      <c r="L81" s="31" t="s">
        <v>24</v>
      </c>
      <c r="M81" s="80">
        <v>0</v>
      </c>
      <c r="N81" s="80">
        <v>0</v>
      </c>
      <c r="O81" s="80">
        <v>0</v>
      </c>
      <c r="P81" s="80">
        <v>0</v>
      </c>
      <c r="Q81" s="80">
        <v>0</v>
      </c>
      <c r="R81" s="80">
        <v>0</v>
      </c>
      <c r="S81" s="80">
        <v>0</v>
      </c>
      <c r="T81" s="80">
        <v>0</v>
      </c>
      <c r="U81" s="80">
        <v>0</v>
      </c>
      <c r="V81" s="34">
        <v>0</v>
      </c>
      <c r="W81" s="1"/>
    </row>
    <row r="82" spans="1:23" ht="16.5" x14ac:dyDescent="0.25">
      <c r="A82" s="31" t="s">
        <v>25</v>
      </c>
      <c r="B82" s="80">
        <v>0</v>
      </c>
      <c r="C82" s="80">
        <v>0</v>
      </c>
      <c r="D82" s="80">
        <v>0</v>
      </c>
      <c r="E82" s="80">
        <v>0</v>
      </c>
      <c r="F82" s="34">
        <v>0</v>
      </c>
      <c r="G82" s="12"/>
      <c r="H82" s="12"/>
      <c r="I82" s="12"/>
      <c r="J82" s="12"/>
      <c r="K82" s="1"/>
      <c r="L82" s="31" t="s">
        <v>25</v>
      </c>
      <c r="M82" s="80">
        <v>0</v>
      </c>
      <c r="N82" s="80">
        <v>0</v>
      </c>
      <c r="O82" s="80">
        <v>0</v>
      </c>
      <c r="P82" s="80">
        <v>0</v>
      </c>
      <c r="Q82" s="80">
        <v>0</v>
      </c>
      <c r="R82" s="80">
        <v>0</v>
      </c>
      <c r="S82" s="80">
        <v>0</v>
      </c>
      <c r="T82" s="80">
        <v>0</v>
      </c>
      <c r="U82" s="80">
        <v>0</v>
      </c>
      <c r="V82" s="34">
        <v>0</v>
      </c>
      <c r="W82" s="1"/>
    </row>
    <row r="83" spans="1:23" ht="16.5" x14ac:dyDescent="0.25">
      <c r="A83" s="31" t="s">
        <v>33</v>
      </c>
      <c r="B83" s="80">
        <v>0</v>
      </c>
      <c r="C83" s="80">
        <v>0</v>
      </c>
      <c r="D83" s="80">
        <v>0</v>
      </c>
      <c r="E83" s="80">
        <v>0</v>
      </c>
      <c r="F83" s="34">
        <v>0</v>
      </c>
      <c r="G83" s="12"/>
      <c r="H83" s="12"/>
      <c r="I83" s="12"/>
      <c r="J83" s="12"/>
      <c r="K83" s="1"/>
      <c r="L83" s="31" t="s">
        <v>33</v>
      </c>
      <c r="M83" s="80">
        <v>0</v>
      </c>
      <c r="N83" s="80">
        <v>0</v>
      </c>
      <c r="O83" s="80">
        <v>0</v>
      </c>
      <c r="P83" s="80">
        <v>0</v>
      </c>
      <c r="Q83" s="80">
        <v>0</v>
      </c>
      <c r="R83" s="80">
        <v>0</v>
      </c>
      <c r="S83" s="80">
        <v>0</v>
      </c>
      <c r="T83" s="80">
        <v>0</v>
      </c>
      <c r="U83" s="80">
        <v>0</v>
      </c>
      <c r="V83" s="34">
        <v>0</v>
      </c>
      <c r="W83" s="1"/>
    </row>
    <row r="84" spans="1:23" ht="16.5" x14ac:dyDescent="0.25">
      <c r="A84" s="31" t="s">
        <v>27</v>
      </c>
      <c r="B84" s="80">
        <v>0</v>
      </c>
      <c r="C84" s="80">
        <v>0</v>
      </c>
      <c r="D84" s="80">
        <v>0</v>
      </c>
      <c r="E84" s="80">
        <v>0</v>
      </c>
      <c r="F84" s="34">
        <v>0</v>
      </c>
      <c r="G84" s="12"/>
      <c r="H84" s="12"/>
      <c r="I84" s="12"/>
      <c r="J84" s="12"/>
      <c r="K84" s="1"/>
      <c r="L84" s="31" t="s">
        <v>27</v>
      </c>
      <c r="M84" s="80">
        <v>0</v>
      </c>
      <c r="N84" s="80">
        <v>0</v>
      </c>
      <c r="O84" s="80">
        <v>0</v>
      </c>
      <c r="P84" s="80">
        <v>0</v>
      </c>
      <c r="Q84" s="80">
        <v>0</v>
      </c>
      <c r="R84" s="80">
        <v>0</v>
      </c>
      <c r="S84" s="80">
        <v>0</v>
      </c>
      <c r="T84" s="80">
        <v>0</v>
      </c>
      <c r="U84" s="80">
        <v>0</v>
      </c>
      <c r="V84" s="34">
        <v>0</v>
      </c>
      <c r="W84" s="1"/>
    </row>
    <row r="85" spans="1:23" ht="16.5" x14ac:dyDescent="0.25">
      <c r="A85" s="31" t="s">
        <v>28</v>
      </c>
      <c r="B85" s="80">
        <v>0</v>
      </c>
      <c r="C85" s="80">
        <v>0</v>
      </c>
      <c r="D85" s="80">
        <v>0</v>
      </c>
      <c r="E85" s="80">
        <v>0</v>
      </c>
      <c r="F85" s="34">
        <v>0</v>
      </c>
      <c r="G85" s="12"/>
      <c r="H85" s="12"/>
      <c r="I85" s="12"/>
      <c r="J85" s="12"/>
      <c r="K85" s="1"/>
      <c r="L85" s="31" t="s">
        <v>28</v>
      </c>
      <c r="M85" s="80">
        <v>0</v>
      </c>
      <c r="N85" s="80">
        <v>0</v>
      </c>
      <c r="O85" s="80">
        <v>0</v>
      </c>
      <c r="P85" s="80">
        <v>0</v>
      </c>
      <c r="Q85" s="80">
        <v>0</v>
      </c>
      <c r="R85" s="80">
        <v>0</v>
      </c>
      <c r="S85" s="80">
        <v>0</v>
      </c>
      <c r="T85" s="80">
        <v>0</v>
      </c>
      <c r="U85" s="80">
        <v>0</v>
      </c>
      <c r="V85" s="34">
        <v>0</v>
      </c>
      <c r="W85" s="1"/>
    </row>
    <row r="86" spans="1:23" ht="16.5" x14ac:dyDescent="0.25">
      <c r="A86" s="35" t="s">
        <v>29</v>
      </c>
      <c r="B86" s="81">
        <v>0</v>
      </c>
      <c r="C86" s="81">
        <v>0</v>
      </c>
      <c r="D86" s="81">
        <v>0</v>
      </c>
      <c r="E86" s="81">
        <v>0</v>
      </c>
      <c r="F86" s="38">
        <v>0</v>
      </c>
      <c r="G86" s="12"/>
      <c r="H86" s="12"/>
      <c r="I86" s="12"/>
      <c r="J86" s="12"/>
      <c r="K86" s="1"/>
      <c r="L86" s="35" t="s">
        <v>29</v>
      </c>
      <c r="M86" s="81">
        <v>0</v>
      </c>
      <c r="N86" s="81">
        <v>0</v>
      </c>
      <c r="O86" s="81">
        <v>0</v>
      </c>
      <c r="P86" s="81">
        <v>0</v>
      </c>
      <c r="Q86" s="81">
        <v>0</v>
      </c>
      <c r="R86" s="81">
        <v>0</v>
      </c>
      <c r="S86" s="81">
        <v>0</v>
      </c>
      <c r="T86" s="81">
        <v>0</v>
      </c>
      <c r="U86" s="81">
        <v>0</v>
      </c>
      <c r="V86" s="38">
        <v>0</v>
      </c>
      <c r="W86" s="1"/>
    </row>
    <row r="87" spans="1:23" ht="16.5" x14ac:dyDescent="0.25">
      <c r="A87" s="82" t="s">
        <v>3</v>
      </c>
      <c r="B87" s="83">
        <f>SUM(C87:F87)</f>
        <v>270</v>
      </c>
      <c r="C87" s="83">
        <f>SUM(C75:C86)</f>
        <v>18</v>
      </c>
      <c r="D87" s="83">
        <f>SUM(D75:D86)</f>
        <v>116</v>
      </c>
      <c r="E87" s="83">
        <f>SUM(E75:E86)</f>
        <v>99</v>
      </c>
      <c r="F87" s="84">
        <f>SUM(F75:F86)</f>
        <v>37</v>
      </c>
      <c r="G87" s="12"/>
      <c r="H87" s="12"/>
      <c r="I87" s="12"/>
      <c r="J87" s="12"/>
      <c r="K87" s="1"/>
      <c r="L87" s="85" t="s">
        <v>3</v>
      </c>
      <c r="M87" s="86">
        <f>SUM(M75:M86)</f>
        <v>98</v>
      </c>
      <c r="N87" s="86">
        <f>SUM(N75:N86)</f>
        <v>9</v>
      </c>
      <c r="O87" s="86">
        <f>SUM(O75:O86)</f>
        <v>81</v>
      </c>
      <c r="P87" s="86">
        <f t="shared" ref="P87:V87" si="2">SUM(P75:P86)</f>
        <v>119</v>
      </c>
      <c r="Q87" s="86">
        <f t="shared" si="2"/>
        <v>12</v>
      </c>
      <c r="R87" s="86">
        <f t="shared" si="2"/>
        <v>40</v>
      </c>
      <c r="S87" s="86">
        <f t="shared" si="2"/>
        <v>27</v>
      </c>
      <c r="T87" s="86">
        <f t="shared" si="2"/>
        <v>12</v>
      </c>
      <c r="U87" s="86">
        <f t="shared" si="2"/>
        <v>22</v>
      </c>
      <c r="V87" s="87">
        <f t="shared" si="2"/>
        <v>7</v>
      </c>
      <c r="W87" s="1"/>
    </row>
    <row r="88" spans="1:23" ht="16.5" x14ac:dyDescent="0.25">
      <c r="A88" s="88" t="s">
        <v>30</v>
      </c>
      <c r="B88" s="89">
        <f t="shared" ref="B88" si="3">SUM(D88:F88)</f>
        <v>0.93333333333333335</v>
      </c>
      <c r="C88" s="89">
        <f>+C87/B87</f>
        <v>6.6666666666666666E-2</v>
      </c>
      <c r="D88" s="89">
        <f>+D87/B87</f>
        <v>0.42962962962962964</v>
      </c>
      <c r="E88" s="89">
        <f>+E87/B87</f>
        <v>0.36666666666666664</v>
      </c>
      <c r="F88" s="89">
        <f>+F87/B87</f>
        <v>0.13703703703703704</v>
      </c>
      <c r="G88" s="12"/>
      <c r="H88" s="12"/>
      <c r="I88" s="12"/>
      <c r="J88" s="12"/>
      <c r="K88" s="1"/>
      <c r="L88" s="90" t="s">
        <v>30</v>
      </c>
      <c r="M88" s="91">
        <f>+M87/$B$47</f>
        <v>0.36296296296296299</v>
      </c>
      <c r="N88" s="91">
        <f t="shared" ref="N88:V88" si="4">+N87/$B$47</f>
        <v>3.3333333333333333E-2</v>
      </c>
      <c r="O88" s="91">
        <f t="shared" si="4"/>
        <v>0.3</v>
      </c>
      <c r="P88" s="91">
        <f t="shared" si="4"/>
        <v>0.44074074074074077</v>
      </c>
      <c r="Q88" s="91">
        <f t="shared" si="4"/>
        <v>4.4444444444444446E-2</v>
      </c>
      <c r="R88" s="91">
        <f t="shared" si="4"/>
        <v>0.14814814814814814</v>
      </c>
      <c r="S88" s="91">
        <f t="shared" si="4"/>
        <v>0.1</v>
      </c>
      <c r="T88" s="91">
        <f t="shared" si="4"/>
        <v>4.4444444444444446E-2</v>
      </c>
      <c r="U88" s="91">
        <f t="shared" si="4"/>
        <v>8.1481481481481488E-2</v>
      </c>
      <c r="V88" s="91">
        <f t="shared" si="4"/>
        <v>2.5925925925925925E-2</v>
      </c>
      <c r="W88" s="1"/>
    </row>
    <row r="89" spans="1:23" s="1" customFormat="1" x14ac:dyDescent="0.25">
      <c r="L89" s="92" t="s">
        <v>86</v>
      </c>
    </row>
    <row r="90" spans="1:23" ht="6.6" customHeight="1" x14ac:dyDescent="0.2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"/>
      <c r="L90" s="12"/>
      <c r="M90" s="12"/>
      <c r="N90" s="12"/>
      <c r="O90" s="12"/>
      <c r="P90" s="12"/>
      <c r="Q90" s="12"/>
      <c r="R90" s="12"/>
      <c r="S90" s="12"/>
      <c r="T90" s="12"/>
      <c r="U90" s="1"/>
    </row>
    <row r="91" spans="1:23" ht="19.5" x14ac:dyDescent="0.25">
      <c r="A91" s="259" t="s">
        <v>87</v>
      </c>
      <c r="B91" s="260"/>
      <c r="C91" s="260"/>
      <c r="D91" s="260"/>
      <c r="E91" s="260"/>
      <c r="F91" s="260"/>
      <c r="G91" s="260"/>
      <c r="H91" s="260"/>
      <c r="I91" s="260"/>
      <c r="J91" s="260"/>
      <c r="K91" s="260"/>
      <c r="L91" s="260"/>
      <c r="M91" s="260"/>
      <c r="N91" s="260"/>
      <c r="O91" s="260"/>
      <c r="P91" s="260"/>
      <c r="Q91" s="260"/>
      <c r="R91" s="260"/>
      <c r="S91" s="260"/>
      <c r="T91" s="260"/>
      <c r="U91" s="260"/>
      <c r="V91" s="260"/>
    </row>
    <row r="92" spans="1:23" x14ac:dyDescent="0.2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"/>
    </row>
    <row r="93" spans="1:23" x14ac:dyDescent="0.25">
      <c r="A93" s="270" t="s">
        <v>88</v>
      </c>
      <c r="B93" s="270"/>
      <c r="C93" s="270"/>
      <c r="D93" s="270"/>
      <c r="E93" s="270"/>
      <c r="F93" s="270"/>
      <c r="G93" s="270"/>
      <c r="H93" s="270"/>
      <c r="I93" s="12"/>
      <c r="J93" s="12"/>
      <c r="K93" s="12"/>
      <c r="L93" s="12"/>
      <c r="M93" s="12"/>
      <c r="N93" s="12"/>
      <c r="O93" s="12"/>
      <c r="P93" s="12"/>
      <c r="Q93" s="262" t="s">
        <v>89</v>
      </c>
      <c r="R93" s="262"/>
      <c r="S93" s="262"/>
      <c r="T93" s="262"/>
      <c r="U93" s="262"/>
      <c r="V93" s="262"/>
    </row>
    <row r="94" spans="1:23" ht="36" customHeight="1" x14ac:dyDescent="0.25">
      <c r="A94" s="271" t="s">
        <v>90</v>
      </c>
      <c r="B94" s="271"/>
      <c r="C94" s="271"/>
      <c r="D94" s="271"/>
      <c r="E94" s="271"/>
      <c r="F94" s="271"/>
      <c r="G94" s="271"/>
      <c r="H94" s="271"/>
      <c r="I94" s="12"/>
      <c r="J94" s="12"/>
      <c r="K94" s="12"/>
      <c r="L94" s="12"/>
      <c r="M94" s="12"/>
      <c r="N94" s="12"/>
      <c r="O94" s="12"/>
      <c r="P94" s="12"/>
      <c r="Q94" s="261" t="s">
        <v>91</v>
      </c>
      <c r="R94" s="261"/>
      <c r="S94" s="261"/>
      <c r="T94" s="261"/>
      <c r="U94" s="261"/>
      <c r="V94" s="93"/>
    </row>
    <row r="95" spans="1:23" ht="14.45" customHeight="1" x14ac:dyDescent="0.25">
      <c r="A95" s="272" t="s">
        <v>1</v>
      </c>
      <c r="B95" s="275" t="s">
        <v>56</v>
      </c>
      <c r="C95" s="275" t="s">
        <v>92</v>
      </c>
      <c r="D95" s="275"/>
      <c r="E95" s="275" t="s">
        <v>93</v>
      </c>
      <c r="F95" s="275"/>
      <c r="G95" s="275" t="s">
        <v>94</v>
      </c>
      <c r="H95" s="278"/>
      <c r="I95" s="12"/>
      <c r="J95" s="12"/>
      <c r="K95" s="12"/>
      <c r="L95" s="12"/>
      <c r="M95" s="12"/>
      <c r="N95" s="12"/>
      <c r="O95" s="12"/>
      <c r="P95" s="12"/>
      <c r="Q95" s="280" t="s">
        <v>2</v>
      </c>
      <c r="R95" s="283" t="s">
        <v>56</v>
      </c>
      <c r="S95" s="283" t="s">
        <v>95</v>
      </c>
      <c r="T95" s="283" t="s">
        <v>96</v>
      </c>
      <c r="U95" s="286" t="s">
        <v>97</v>
      </c>
    </row>
    <row r="96" spans="1:23" x14ac:dyDescent="0.25">
      <c r="A96" s="273"/>
      <c r="B96" s="276"/>
      <c r="C96" s="276"/>
      <c r="D96" s="276"/>
      <c r="E96" s="276"/>
      <c r="F96" s="276"/>
      <c r="G96" s="276"/>
      <c r="H96" s="279"/>
      <c r="I96" s="12"/>
      <c r="J96" s="12"/>
      <c r="K96" s="12" t="s">
        <v>98</v>
      </c>
      <c r="L96" s="94">
        <f>SUM(C110:D110)</f>
        <v>175</v>
      </c>
      <c r="M96" s="12">
        <f>L96/$M$47</f>
        <v>0.64814814814814814</v>
      </c>
      <c r="N96" s="12"/>
      <c r="O96" s="12"/>
      <c r="P96" s="12"/>
      <c r="Q96" s="281"/>
      <c r="R96" s="284"/>
      <c r="S96" s="284"/>
      <c r="T96" s="284"/>
      <c r="U96" s="287"/>
    </row>
    <row r="97" spans="1:37" ht="16.5" x14ac:dyDescent="0.25">
      <c r="A97" s="274"/>
      <c r="B97" s="277"/>
      <c r="C97" s="95" t="s">
        <v>31</v>
      </c>
      <c r="D97" s="95" t="s">
        <v>8</v>
      </c>
      <c r="E97" s="95" t="s">
        <v>31</v>
      </c>
      <c r="F97" s="95" t="s">
        <v>8</v>
      </c>
      <c r="G97" s="95" t="s">
        <v>31</v>
      </c>
      <c r="H97" s="96" t="s">
        <v>8</v>
      </c>
      <c r="I97" s="12"/>
      <c r="J97" s="12"/>
      <c r="K97" s="12" t="s">
        <v>99</v>
      </c>
      <c r="L97" s="94">
        <f>SUM(E110:F110)</f>
        <v>71</v>
      </c>
      <c r="M97" s="12">
        <f t="shared" ref="M97:M98" si="5">L97/$M$47</f>
        <v>0.26296296296296295</v>
      </c>
      <c r="N97" s="12"/>
      <c r="O97" s="12"/>
      <c r="P97" s="12"/>
      <c r="Q97" s="282"/>
      <c r="R97" s="285"/>
      <c r="S97" s="285"/>
      <c r="T97" s="285"/>
      <c r="U97" s="288"/>
    </row>
    <row r="98" spans="1:37" ht="16.5" x14ac:dyDescent="0.25">
      <c r="A98" s="27" t="s">
        <v>18</v>
      </c>
      <c r="B98" s="97">
        <f t="shared" ref="B98:B109" si="6">SUM(C98:H98)</f>
        <v>143</v>
      </c>
      <c r="C98" s="98">
        <v>5</v>
      </c>
      <c r="D98" s="98">
        <v>82</v>
      </c>
      <c r="E98" s="98">
        <v>11</v>
      </c>
      <c r="F98" s="98">
        <v>30</v>
      </c>
      <c r="G98" s="98">
        <v>0</v>
      </c>
      <c r="H98" s="98">
        <v>15</v>
      </c>
      <c r="I98" s="12"/>
      <c r="J98" s="12"/>
      <c r="K98" s="12" t="s">
        <v>100</v>
      </c>
      <c r="L98" s="94">
        <f>SUM(G110:H110)</f>
        <v>24</v>
      </c>
      <c r="M98" s="12">
        <f t="shared" si="5"/>
        <v>8.8888888888888892E-2</v>
      </c>
      <c r="N98" s="12"/>
      <c r="O98" s="12"/>
      <c r="P98" s="12"/>
      <c r="Q98" s="27" t="s">
        <v>18</v>
      </c>
      <c r="R98" s="99">
        <v>143</v>
      </c>
      <c r="S98" s="79">
        <v>51</v>
      </c>
      <c r="T98" s="79">
        <v>89</v>
      </c>
      <c r="U98" s="30">
        <v>3</v>
      </c>
    </row>
    <row r="99" spans="1:37" ht="16.5" x14ac:dyDescent="0.25">
      <c r="A99" s="31" t="s">
        <v>19</v>
      </c>
      <c r="B99" s="100">
        <f t="shared" si="6"/>
        <v>127</v>
      </c>
      <c r="C99" s="98">
        <v>5</v>
      </c>
      <c r="D99" s="98">
        <v>83</v>
      </c>
      <c r="E99" s="98">
        <v>8</v>
      </c>
      <c r="F99" s="98">
        <v>22</v>
      </c>
      <c r="G99" s="98">
        <v>0</v>
      </c>
      <c r="H99" s="98">
        <v>9</v>
      </c>
      <c r="I99" s="12"/>
      <c r="J99" s="12"/>
      <c r="K99" s="12"/>
      <c r="L99" s="12"/>
      <c r="M99" s="12"/>
      <c r="N99" s="12"/>
      <c r="O99" s="12"/>
      <c r="P99" s="12"/>
      <c r="Q99" s="31" t="s">
        <v>19</v>
      </c>
      <c r="R99" s="101">
        <v>127</v>
      </c>
      <c r="S99" s="80">
        <v>62</v>
      </c>
      <c r="T99" s="80">
        <v>61</v>
      </c>
      <c r="U99" s="34">
        <v>4</v>
      </c>
    </row>
    <row r="100" spans="1:37" ht="16.5" x14ac:dyDescent="0.25">
      <c r="A100" s="31" t="s">
        <v>20</v>
      </c>
      <c r="B100" s="100">
        <f t="shared" si="6"/>
        <v>0</v>
      </c>
      <c r="C100" s="98">
        <v>0</v>
      </c>
      <c r="D100" s="98">
        <v>0</v>
      </c>
      <c r="E100" s="98">
        <v>0</v>
      </c>
      <c r="F100" s="98">
        <v>0</v>
      </c>
      <c r="G100" s="98">
        <v>0</v>
      </c>
      <c r="H100" s="98">
        <v>0</v>
      </c>
      <c r="I100" s="12"/>
      <c r="J100" s="12"/>
      <c r="K100" s="12"/>
      <c r="L100" s="12"/>
      <c r="M100" s="12"/>
      <c r="N100" s="12"/>
      <c r="O100" s="12"/>
      <c r="P100" s="12"/>
      <c r="Q100" s="31" t="s">
        <v>20</v>
      </c>
      <c r="R100" s="101">
        <v>0</v>
      </c>
      <c r="S100" s="80">
        <v>0</v>
      </c>
      <c r="T100" s="80">
        <v>0</v>
      </c>
      <c r="U100" s="34">
        <v>0</v>
      </c>
    </row>
    <row r="101" spans="1:37" ht="16.5" x14ac:dyDescent="0.25">
      <c r="A101" s="31" t="s">
        <v>21</v>
      </c>
      <c r="B101" s="100">
        <f t="shared" si="6"/>
        <v>0</v>
      </c>
      <c r="C101" s="98">
        <v>0</v>
      </c>
      <c r="D101" s="98">
        <v>0</v>
      </c>
      <c r="E101" s="98">
        <v>0</v>
      </c>
      <c r="F101" s="98">
        <v>0</v>
      </c>
      <c r="G101" s="98">
        <v>0</v>
      </c>
      <c r="H101" s="98">
        <v>0</v>
      </c>
      <c r="I101" s="12"/>
      <c r="J101" s="12"/>
      <c r="K101" s="12"/>
      <c r="L101" s="12"/>
      <c r="M101" s="12"/>
      <c r="N101" s="12"/>
      <c r="O101" s="12"/>
      <c r="P101" s="12"/>
      <c r="Q101" s="31" t="s">
        <v>21</v>
      </c>
      <c r="R101" s="101">
        <v>0</v>
      </c>
      <c r="S101" s="80">
        <v>0</v>
      </c>
      <c r="T101" s="80">
        <v>0</v>
      </c>
      <c r="U101" s="34">
        <v>0</v>
      </c>
    </row>
    <row r="102" spans="1:37" ht="16.5" x14ac:dyDescent="0.25">
      <c r="A102" s="31" t="s">
        <v>22</v>
      </c>
      <c r="B102" s="100">
        <f t="shared" si="6"/>
        <v>0</v>
      </c>
      <c r="C102" s="98">
        <v>0</v>
      </c>
      <c r="D102" s="98">
        <v>0</v>
      </c>
      <c r="E102" s="98">
        <v>0</v>
      </c>
      <c r="F102" s="98">
        <v>0</v>
      </c>
      <c r="G102" s="98">
        <v>0</v>
      </c>
      <c r="H102" s="98">
        <v>0</v>
      </c>
      <c r="I102" s="12"/>
      <c r="J102" s="12"/>
      <c r="K102" s="12"/>
      <c r="L102" s="12"/>
      <c r="M102" s="12"/>
      <c r="N102" s="12"/>
      <c r="O102" s="12"/>
      <c r="P102" s="12"/>
      <c r="Q102" s="31" t="s">
        <v>22</v>
      </c>
      <c r="R102" s="101">
        <v>0</v>
      </c>
      <c r="S102" s="80">
        <v>0</v>
      </c>
      <c r="T102" s="80">
        <v>0</v>
      </c>
      <c r="U102" s="34">
        <v>0</v>
      </c>
    </row>
    <row r="103" spans="1:37" ht="16.5" x14ac:dyDescent="0.25">
      <c r="A103" s="31" t="s">
        <v>23</v>
      </c>
      <c r="B103" s="100">
        <f t="shared" si="6"/>
        <v>0</v>
      </c>
      <c r="C103" s="98">
        <v>0</v>
      </c>
      <c r="D103" s="98">
        <v>0</v>
      </c>
      <c r="E103" s="98">
        <v>0</v>
      </c>
      <c r="F103" s="98">
        <v>0</v>
      </c>
      <c r="G103" s="98">
        <v>0</v>
      </c>
      <c r="H103" s="98">
        <v>0</v>
      </c>
      <c r="I103" s="12"/>
      <c r="J103" s="12"/>
      <c r="K103" s="12"/>
      <c r="L103" s="12"/>
      <c r="M103" s="12"/>
      <c r="N103" s="12"/>
      <c r="O103" s="12"/>
      <c r="P103" s="12"/>
      <c r="Q103" s="31" t="s">
        <v>23</v>
      </c>
      <c r="R103" s="101">
        <v>0</v>
      </c>
      <c r="S103" s="80">
        <v>0</v>
      </c>
      <c r="T103" s="80">
        <v>0</v>
      </c>
      <c r="U103" s="34">
        <v>0</v>
      </c>
    </row>
    <row r="104" spans="1:37" ht="16.5" x14ac:dyDescent="0.25">
      <c r="A104" s="31" t="s">
        <v>24</v>
      </c>
      <c r="B104" s="100">
        <f t="shared" si="6"/>
        <v>0</v>
      </c>
      <c r="C104" s="98">
        <v>0</v>
      </c>
      <c r="D104" s="98">
        <v>0</v>
      </c>
      <c r="E104" s="98">
        <v>0</v>
      </c>
      <c r="F104" s="98">
        <v>0</v>
      </c>
      <c r="G104" s="98">
        <v>0</v>
      </c>
      <c r="H104" s="98">
        <v>0</v>
      </c>
      <c r="I104" s="12"/>
      <c r="J104" s="12"/>
      <c r="K104" s="12"/>
      <c r="L104" s="12"/>
      <c r="M104" s="12"/>
      <c r="N104" s="12"/>
      <c r="O104" s="12"/>
      <c r="P104" s="12"/>
      <c r="Q104" s="31" t="s">
        <v>24</v>
      </c>
      <c r="R104" s="101">
        <v>0</v>
      </c>
      <c r="S104" s="80">
        <v>0</v>
      </c>
      <c r="T104" s="80">
        <v>0</v>
      </c>
      <c r="U104" s="34">
        <v>0</v>
      </c>
    </row>
    <row r="105" spans="1:37" ht="16.5" x14ac:dyDescent="0.25">
      <c r="A105" s="31" t="s">
        <v>25</v>
      </c>
      <c r="B105" s="100">
        <f t="shared" si="6"/>
        <v>0</v>
      </c>
      <c r="C105" s="98">
        <v>0</v>
      </c>
      <c r="D105" s="98">
        <v>0</v>
      </c>
      <c r="E105" s="98">
        <v>0</v>
      </c>
      <c r="F105" s="98">
        <v>0</v>
      </c>
      <c r="G105" s="98">
        <v>0</v>
      </c>
      <c r="H105" s="98">
        <v>0</v>
      </c>
      <c r="I105" s="12"/>
      <c r="J105" s="12"/>
      <c r="K105" s="12"/>
      <c r="L105" s="12"/>
      <c r="M105" s="12"/>
      <c r="N105" s="12"/>
      <c r="O105" s="12"/>
      <c r="P105" s="12"/>
      <c r="Q105" s="31" t="s">
        <v>25</v>
      </c>
      <c r="R105" s="101">
        <v>0</v>
      </c>
      <c r="S105" s="80">
        <v>0</v>
      </c>
      <c r="T105" s="80">
        <v>0</v>
      </c>
      <c r="U105" s="34">
        <v>0</v>
      </c>
    </row>
    <row r="106" spans="1:37" ht="16.5" x14ac:dyDescent="0.25">
      <c r="A106" s="31" t="s">
        <v>33</v>
      </c>
      <c r="B106" s="100">
        <f t="shared" si="6"/>
        <v>0</v>
      </c>
      <c r="C106" s="98">
        <v>0</v>
      </c>
      <c r="D106" s="98">
        <v>0</v>
      </c>
      <c r="E106" s="98">
        <v>0</v>
      </c>
      <c r="F106" s="98">
        <v>0</v>
      </c>
      <c r="G106" s="98">
        <v>0</v>
      </c>
      <c r="H106" s="98">
        <v>0</v>
      </c>
      <c r="I106" s="12"/>
      <c r="J106" s="12"/>
      <c r="K106" s="12"/>
      <c r="L106" s="12"/>
      <c r="M106" s="12"/>
      <c r="N106" s="12"/>
      <c r="O106" s="12"/>
      <c r="P106" s="12"/>
      <c r="Q106" s="31" t="s">
        <v>33</v>
      </c>
      <c r="R106" s="101">
        <v>0</v>
      </c>
      <c r="S106" s="80">
        <v>0</v>
      </c>
      <c r="T106" s="80">
        <v>0</v>
      </c>
      <c r="U106" s="34">
        <v>0</v>
      </c>
    </row>
    <row r="107" spans="1:37" ht="16.5" x14ac:dyDescent="0.25">
      <c r="A107" s="31" t="s">
        <v>27</v>
      </c>
      <c r="B107" s="100">
        <f t="shared" si="6"/>
        <v>0</v>
      </c>
      <c r="C107" s="98">
        <v>0</v>
      </c>
      <c r="D107" s="98">
        <v>0</v>
      </c>
      <c r="E107" s="98">
        <v>0</v>
      </c>
      <c r="F107" s="98">
        <v>0</v>
      </c>
      <c r="G107" s="98">
        <v>0</v>
      </c>
      <c r="H107" s="98">
        <v>0</v>
      </c>
      <c r="I107" s="12"/>
      <c r="J107" s="12"/>
      <c r="K107" s="12"/>
      <c r="L107" s="12"/>
      <c r="M107" s="12"/>
      <c r="N107" s="12"/>
      <c r="O107" s="12"/>
      <c r="P107" s="12"/>
      <c r="Q107" s="31" t="s">
        <v>27</v>
      </c>
      <c r="R107" s="101">
        <v>0</v>
      </c>
      <c r="S107" s="80">
        <v>0</v>
      </c>
      <c r="T107" s="80">
        <v>0</v>
      </c>
      <c r="U107" s="34">
        <v>0</v>
      </c>
    </row>
    <row r="108" spans="1:37" ht="16.5" x14ac:dyDescent="0.25">
      <c r="A108" s="31" t="s">
        <v>28</v>
      </c>
      <c r="B108" s="100">
        <f t="shared" si="6"/>
        <v>0</v>
      </c>
      <c r="C108" s="98">
        <v>0</v>
      </c>
      <c r="D108" s="98">
        <v>0</v>
      </c>
      <c r="E108" s="98">
        <v>0</v>
      </c>
      <c r="F108" s="98">
        <v>0</v>
      </c>
      <c r="G108" s="98">
        <v>0</v>
      </c>
      <c r="H108" s="98">
        <v>0</v>
      </c>
      <c r="I108" s="12"/>
      <c r="J108" s="12"/>
      <c r="K108" s="12"/>
      <c r="L108" s="12"/>
      <c r="M108" s="12"/>
      <c r="N108" s="12"/>
      <c r="O108" s="12"/>
      <c r="P108" s="12"/>
      <c r="Q108" s="31" t="s">
        <v>28</v>
      </c>
      <c r="R108" s="101">
        <v>0</v>
      </c>
      <c r="S108" s="80">
        <v>0</v>
      </c>
      <c r="T108" s="80">
        <v>0</v>
      </c>
      <c r="U108" s="34">
        <v>0</v>
      </c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</row>
    <row r="109" spans="1:37" ht="16.5" x14ac:dyDescent="0.25">
      <c r="A109" s="35" t="s">
        <v>29</v>
      </c>
      <c r="B109" s="102">
        <f t="shared" si="6"/>
        <v>0</v>
      </c>
      <c r="C109" s="98">
        <v>0</v>
      </c>
      <c r="D109" s="98">
        <v>0</v>
      </c>
      <c r="E109" s="98">
        <v>0</v>
      </c>
      <c r="F109" s="98">
        <v>0</v>
      </c>
      <c r="G109" s="98">
        <v>0</v>
      </c>
      <c r="H109" s="98">
        <v>0</v>
      </c>
      <c r="I109" s="12"/>
      <c r="J109" s="12"/>
      <c r="K109" s="12"/>
      <c r="L109" s="12"/>
      <c r="M109" s="12"/>
      <c r="N109" s="12"/>
      <c r="O109" s="12"/>
      <c r="P109" s="12"/>
      <c r="Q109" s="35" t="s">
        <v>29</v>
      </c>
      <c r="R109" s="103">
        <v>0</v>
      </c>
      <c r="S109" s="81">
        <v>0</v>
      </c>
      <c r="T109" s="81">
        <v>0</v>
      </c>
      <c r="U109" s="38">
        <v>0</v>
      </c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</row>
    <row r="110" spans="1:37" ht="16.5" x14ac:dyDescent="0.25">
      <c r="A110" s="104" t="s">
        <v>3</v>
      </c>
      <c r="B110" s="105">
        <f>SUM(B98:B109)</f>
        <v>270</v>
      </c>
      <c r="C110" s="105">
        <f>SUM(C98:C109)</f>
        <v>10</v>
      </c>
      <c r="D110" s="105">
        <f>SUM(D98:D109)</f>
        <v>165</v>
      </c>
      <c r="E110" s="105">
        <f t="shared" ref="E110:H110" si="7">SUM(E98:E109)</f>
        <v>19</v>
      </c>
      <c r="F110" s="105">
        <f t="shared" si="7"/>
        <v>52</v>
      </c>
      <c r="G110" s="105">
        <f t="shared" si="7"/>
        <v>0</v>
      </c>
      <c r="H110" s="106">
        <f t="shared" si="7"/>
        <v>24</v>
      </c>
      <c r="I110" s="12"/>
      <c r="J110" s="12"/>
      <c r="K110" s="12"/>
      <c r="L110" s="12"/>
      <c r="M110" s="12"/>
      <c r="N110" s="12"/>
      <c r="O110" s="12"/>
      <c r="P110" s="12"/>
      <c r="Q110" s="107" t="s">
        <v>3</v>
      </c>
      <c r="R110" s="108">
        <f>SUM(S110:U110)</f>
        <v>270</v>
      </c>
      <c r="S110" s="108">
        <f>SUM(S98:S109)</f>
        <v>113</v>
      </c>
      <c r="T110" s="108">
        <f>SUM(T98:T109)</f>
        <v>150</v>
      </c>
      <c r="U110" s="109">
        <f>SUM(U98:U109)</f>
        <v>7</v>
      </c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</row>
    <row r="111" spans="1:37" ht="16.5" x14ac:dyDescent="0.25">
      <c r="A111" s="110" t="s">
        <v>30</v>
      </c>
      <c r="B111" s="111">
        <f>+B110/$B$110</f>
        <v>1</v>
      </c>
      <c r="C111" s="111">
        <f>+C110/$B$110</f>
        <v>3.7037037037037035E-2</v>
      </c>
      <c r="D111" s="111">
        <f>+D110/$B$110</f>
        <v>0.61111111111111116</v>
      </c>
      <c r="E111" s="111">
        <f t="shared" ref="E111:H111" si="8">+E110/$B$110</f>
        <v>7.0370370370370375E-2</v>
      </c>
      <c r="F111" s="111">
        <f t="shared" si="8"/>
        <v>0.19259259259259259</v>
      </c>
      <c r="G111" s="111">
        <f t="shared" si="8"/>
        <v>0</v>
      </c>
      <c r="H111" s="111">
        <f t="shared" si="8"/>
        <v>8.8888888888888892E-2</v>
      </c>
      <c r="I111" s="12"/>
      <c r="J111" s="12"/>
      <c r="K111" s="12"/>
      <c r="L111" s="12"/>
      <c r="M111" s="12"/>
      <c r="N111" s="12"/>
      <c r="O111" s="12"/>
      <c r="P111" s="12"/>
      <c r="Q111" s="90" t="s">
        <v>30</v>
      </c>
      <c r="R111" s="91">
        <f>SUM(S111:U111)</f>
        <v>1</v>
      </c>
      <c r="S111" s="91">
        <f>+S110/R110</f>
        <v>0.41851851851851851</v>
      </c>
      <c r="T111" s="91">
        <f>+T110/R110</f>
        <v>0.55555555555555558</v>
      </c>
      <c r="U111" s="91">
        <f>+U110/R110</f>
        <v>2.5925925925925925E-2</v>
      </c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</row>
    <row r="112" spans="1:37" x14ac:dyDescent="0.25">
      <c r="A112" s="289" t="s">
        <v>101</v>
      </c>
      <c r="B112" s="289"/>
      <c r="C112" s="289"/>
      <c r="D112" s="289"/>
      <c r="E112" s="289"/>
      <c r="F112" s="289"/>
      <c r="G112" s="289"/>
      <c r="H112" s="289"/>
      <c r="I112" s="289"/>
      <c r="J112" s="289"/>
      <c r="K112" s="289"/>
      <c r="L112" s="289"/>
      <c r="M112" s="289"/>
      <c r="N112" s="289"/>
      <c r="O112" s="289"/>
      <c r="P112" s="289"/>
      <c r="Q112" s="289"/>
      <c r="R112" s="289"/>
      <c r="S112" s="12"/>
      <c r="T112" s="12"/>
      <c r="U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</row>
    <row r="113" spans="1:37" x14ac:dyDescent="0.25">
      <c r="A113" s="269" t="s">
        <v>102</v>
      </c>
      <c r="B113" s="269"/>
      <c r="C113" s="269"/>
      <c r="D113" s="269"/>
      <c r="E113" s="269"/>
      <c r="F113" s="269"/>
      <c r="G113" s="269"/>
      <c r="H113" s="269"/>
      <c r="I113" s="269"/>
      <c r="J113" s="269"/>
      <c r="K113" s="269"/>
      <c r="L113" s="269"/>
      <c r="M113" s="269"/>
      <c r="N113" s="269"/>
      <c r="O113" s="269"/>
      <c r="P113" s="269"/>
      <c r="Q113" s="269"/>
      <c r="R113" s="269"/>
      <c r="S113" s="12"/>
      <c r="T113" s="12"/>
      <c r="U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</row>
    <row r="114" spans="1:37" x14ac:dyDescent="0.25">
      <c r="A114" s="290" t="s">
        <v>103</v>
      </c>
      <c r="B114" s="290"/>
      <c r="C114" s="290"/>
      <c r="D114" s="290"/>
      <c r="E114" s="290"/>
      <c r="F114" s="290"/>
      <c r="G114" s="290"/>
      <c r="H114" s="290"/>
      <c r="I114" s="290"/>
      <c r="J114" s="290"/>
      <c r="K114" s="290"/>
      <c r="L114" s="290"/>
      <c r="M114" s="290"/>
      <c r="N114" s="290"/>
      <c r="O114" s="290"/>
      <c r="P114" s="290"/>
      <c r="Q114" s="290"/>
      <c r="R114" s="290"/>
      <c r="S114" s="12"/>
      <c r="T114" s="12"/>
      <c r="U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</row>
    <row r="115" spans="1:37" x14ac:dyDescent="0.2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</row>
    <row r="116" spans="1:37" ht="14.45" customHeight="1" x14ac:dyDescent="0.25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</row>
    <row r="117" spans="1:37" ht="10.9" customHeight="1" x14ac:dyDescent="0.25">
      <c r="A117" s="291" t="s">
        <v>104</v>
      </c>
      <c r="B117" s="291"/>
      <c r="C117" s="291"/>
      <c r="D117" s="291"/>
      <c r="E117" s="291"/>
      <c r="F117" s="291"/>
      <c r="G117" s="291"/>
      <c r="H117" s="291"/>
      <c r="I117" s="291"/>
      <c r="J117" s="291"/>
      <c r="K117" s="291"/>
      <c r="L117" s="291"/>
      <c r="M117" s="291"/>
      <c r="N117" s="291"/>
      <c r="O117" s="291"/>
      <c r="P117" s="291"/>
      <c r="Q117" s="291"/>
      <c r="R117" s="291"/>
      <c r="S117" s="291"/>
      <c r="T117" s="291"/>
      <c r="U117" s="291"/>
      <c r="V117" s="29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</row>
    <row r="118" spans="1:37" ht="10.9" customHeight="1" x14ac:dyDescent="0.25">
      <c r="A118" s="292"/>
      <c r="B118" s="292"/>
      <c r="C118" s="292"/>
      <c r="D118" s="292"/>
      <c r="E118" s="292"/>
      <c r="F118" s="292"/>
      <c r="G118" s="292"/>
      <c r="H118" s="292"/>
      <c r="I118" s="292"/>
      <c r="J118" s="292"/>
      <c r="K118" s="292"/>
      <c r="L118" s="292"/>
      <c r="M118" s="292"/>
      <c r="N118" s="292"/>
      <c r="O118" s="292"/>
      <c r="P118" s="292"/>
      <c r="Q118" s="292"/>
      <c r="R118" s="292"/>
      <c r="S118" s="292"/>
      <c r="T118" s="292"/>
      <c r="U118" s="292"/>
      <c r="V118" s="292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</row>
    <row r="119" spans="1:37" s="1" customFormat="1" ht="9.6" customHeight="1" x14ac:dyDescent="0.25">
      <c r="A119" s="112"/>
      <c r="B119" s="112"/>
      <c r="C119" s="112"/>
      <c r="D119" s="112"/>
      <c r="E119" s="112"/>
      <c r="F119" s="112"/>
      <c r="G119" s="112"/>
      <c r="H119" s="112"/>
      <c r="I119" s="112"/>
      <c r="J119" s="112"/>
      <c r="K119" s="112"/>
      <c r="R119" s="112"/>
      <c r="S119" s="112"/>
      <c r="T119" s="112"/>
      <c r="U119" s="112"/>
      <c r="V119" s="112"/>
    </row>
    <row r="120" spans="1:37" s="1" customFormat="1" ht="18" customHeight="1" x14ac:dyDescent="0.25">
      <c r="A120" s="270" t="s">
        <v>105</v>
      </c>
      <c r="B120" s="270"/>
      <c r="C120" s="270"/>
      <c r="D120" s="270"/>
      <c r="E120" s="270"/>
      <c r="F120" s="270"/>
      <c r="G120" s="270"/>
      <c r="H120" s="270"/>
      <c r="I120" s="270"/>
      <c r="J120" s="270"/>
      <c r="K120" s="113"/>
    </row>
    <row r="121" spans="1:37" s="1" customFormat="1" ht="18" customHeight="1" x14ac:dyDescent="0.25">
      <c r="A121" s="293" t="s">
        <v>106</v>
      </c>
      <c r="B121" s="293"/>
      <c r="C121" s="293"/>
      <c r="D121" s="293"/>
      <c r="E121" s="293"/>
      <c r="F121" s="293"/>
      <c r="G121" s="293"/>
      <c r="H121" s="293"/>
      <c r="I121" s="293"/>
      <c r="J121" s="293"/>
      <c r="K121" s="113"/>
    </row>
    <row r="122" spans="1:37" s="1" customFormat="1" ht="5.45" customHeight="1" x14ac:dyDescent="0.25">
      <c r="A122" s="112"/>
      <c r="B122" s="112"/>
      <c r="C122" s="112"/>
      <c r="D122" s="112"/>
      <c r="E122" s="112"/>
      <c r="F122" s="112"/>
      <c r="G122" s="112"/>
      <c r="H122" s="112"/>
      <c r="I122" s="112"/>
      <c r="J122" s="112"/>
      <c r="K122" s="112"/>
    </row>
    <row r="123" spans="1:37" s="1" customFormat="1" ht="18" customHeight="1" x14ac:dyDescent="0.25">
      <c r="A123" s="263" t="s">
        <v>107</v>
      </c>
      <c r="B123" s="263"/>
      <c r="C123" s="263"/>
      <c r="D123" s="263"/>
      <c r="E123" s="263"/>
      <c r="F123" s="263" t="s">
        <v>108</v>
      </c>
      <c r="G123" s="263" t="s">
        <v>109</v>
      </c>
      <c r="H123" s="263" t="s">
        <v>110</v>
      </c>
      <c r="I123" s="263" t="s">
        <v>111</v>
      </c>
      <c r="J123" s="263" t="s">
        <v>112</v>
      </c>
      <c r="K123" s="263" t="s">
        <v>113</v>
      </c>
    </row>
    <row r="124" spans="1:37" s="1" customFormat="1" ht="18" customHeight="1" x14ac:dyDescent="0.25">
      <c r="A124" s="263"/>
      <c r="B124" s="263"/>
      <c r="C124" s="263"/>
      <c r="D124" s="263"/>
      <c r="E124" s="263"/>
      <c r="F124" s="263"/>
      <c r="G124" s="263"/>
      <c r="H124" s="263"/>
      <c r="I124" s="263"/>
      <c r="J124" s="263"/>
      <c r="K124" s="263"/>
    </row>
    <row r="125" spans="1:37" s="1" customFormat="1" ht="18" customHeight="1" x14ac:dyDescent="0.25">
      <c r="A125" s="263"/>
      <c r="B125" s="263"/>
      <c r="C125" s="263"/>
      <c r="D125" s="263"/>
      <c r="E125" s="263"/>
      <c r="F125" s="263"/>
      <c r="G125" s="263"/>
      <c r="H125" s="263"/>
      <c r="I125" s="263"/>
      <c r="J125" s="263"/>
      <c r="K125" s="263"/>
    </row>
    <row r="126" spans="1:37" s="1" customFormat="1" ht="18" customHeight="1" x14ac:dyDescent="0.25">
      <c r="A126" s="296" t="s">
        <v>114</v>
      </c>
      <c r="B126" s="297"/>
      <c r="C126" s="297"/>
      <c r="D126" s="297"/>
      <c r="E126" s="297"/>
      <c r="F126" s="97">
        <f>SUM(G126:K126)</f>
        <v>270</v>
      </c>
      <c r="G126" s="98">
        <v>23</v>
      </c>
      <c r="H126" s="98">
        <v>115</v>
      </c>
      <c r="I126" s="98">
        <v>67</v>
      </c>
      <c r="J126" s="98">
        <v>65</v>
      </c>
      <c r="K126" s="114">
        <v>0</v>
      </c>
    </row>
    <row r="127" spans="1:37" s="1" customFormat="1" ht="18" customHeight="1" x14ac:dyDescent="0.25">
      <c r="A127" s="295" t="s">
        <v>115</v>
      </c>
      <c r="B127" s="298"/>
      <c r="C127" s="298"/>
      <c r="D127" s="298"/>
      <c r="E127" s="298"/>
      <c r="F127" s="100">
        <f>SUM(G127:K127)</f>
        <v>144</v>
      </c>
      <c r="G127" s="115">
        <v>15</v>
      </c>
      <c r="H127" s="115">
        <v>96</v>
      </c>
      <c r="I127" s="115">
        <v>10</v>
      </c>
      <c r="J127" s="115">
        <v>23</v>
      </c>
      <c r="K127" s="116">
        <v>0</v>
      </c>
    </row>
    <row r="128" spans="1:37" s="1" customFormat="1" ht="18" customHeight="1" x14ac:dyDescent="0.25">
      <c r="A128" s="295" t="s">
        <v>116</v>
      </c>
      <c r="B128" s="298"/>
      <c r="C128" s="298"/>
      <c r="D128" s="298"/>
      <c r="E128" s="298"/>
      <c r="F128" s="100">
        <f t="shared" ref="F128:F144" si="9">SUM(G128:K128)</f>
        <v>149</v>
      </c>
      <c r="G128" s="115">
        <v>8</v>
      </c>
      <c r="H128" s="115">
        <v>136</v>
      </c>
      <c r="I128" s="115">
        <v>0</v>
      </c>
      <c r="J128" s="115">
        <v>5</v>
      </c>
      <c r="K128" s="116">
        <v>0</v>
      </c>
    </row>
    <row r="129" spans="1:22" s="1" customFormat="1" ht="18" customHeight="1" x14ac:dyDescent="0.25">
      <c r="A129" s="295" t="s">
        <v>117</v>
      </c>
      <c r="B129" s="298"/>
      <c r="C129" s="298"/>
      <c r="D129" s="298"/>
      <c r="E129" s="298"/>
      <c r="F129" s="100">
        <f t="shared" si="9"/>
        <v>134</v>
      </c>
      <c r="G129" s="115">
        <v>16</v>
      </c>
      <c r="H129" s="115">
        <v>18</v>
      </c>
      <c r="I129" s="115">
        <v>90</v>
      </c>
      <c r="J129" s="115">
        <v>10</v>
      </c>
      <c r="K129" s="116">
        <v>0</v>
      </c>
    </row>
    <row r="130" spans="1:22" s="1" customFormat="1" ht="18" customHeight="1" x14ac:dyDescent="0.25">
      <c r="A130" s="295" t="s">
        <v>118</v>
      </c>
      <c r="B130" s="298"/>
      <c r="C130" s="298"/>
      <c r="D130" s="298"/>
      <c r="E130" s="298"/>
      <c r="F130" s="100">
        <f t="shared" si="9"/>
        <v>71</v>
      </c>
      <c r="G130" s="115">
        <v>6</v>
      </c>
      <c r="H130" s="115">
        <v>29</v>
      </c>
      <c r="I130" s="115">
        <v>17</v>
      </c>
      <c r="J130" s="115">
        <v>19</v>
      </c>
      <c r="K130" s="116">
        <v>0</v>
      </c>
    </row>
    <row r="131" spans="1:22" s="1" customFormat="1" ht="18" customHeight="1" x14ac:dyDescent="0.25">
      <c r="A131" s="295" t="s">
        <v>119</v>
      </c>
      <c r="B131" s="298"/>
      <c r="C131" s="298"/>
      <c r="D131" s="298"/>
      <c r="E131" s="298"/>
      <c r="F131" s="100">
        <f t="shared" si="9"/>
        <v>167</v>
      </c>
      <c r="G131" s="115">
        <v>19</v>
      </c>
      <c r="H131" s="115">
        <v>58</v>
      </c>
      <c r="I131" s="115">
        <v>46</v>
      </c>
      <c r="J131" s="115">
        <v>44</v>
      </c>
      <c r="K131" s="116">
        <v>0</v>
      </c>
    </row>
    <row r="132" spans="1:22" s="1" customFormat="1" ht="18" customHeight="1" x14ac:dyDescent="0.25">
      <c r="A132" s="294" t="s">
        <v>120</v>
      </c>
      <c r="B132" s="294"/>
      <c r="C132" s="294"/>
      <c r="D132" s="294"/>
      <c r="E132" s="295"/>
      <c r="F132" s="100">
        <f t="shared" si="9"/>
        <v>82</v>
      </c>
      <c r="G132" s="115">
        <v>18</v>
      </c>
      <c r="H132" s="115">
        <v>29</v>
      </c>
      <c r="I132" s="115">
        <v>27</v>
      </c>
      <c r="J132" s="115">
        <v>8</v>
      </c>
      <c r="K132" s="116">
        <v>0</v>
      </c>
    </row>
    <row r="133" spans="1:22" s="1" customFormat="1" ht="18" customHeight="1" x14ac:dyDescent="0.25">
      <c r="A133" s="299" t="s">
        <v>121</v>
      </c>
      <c r="B133" s="299"/>
      <c r="C133" s="299"/>
      <c r="D133" s="299"/>
      <c r="E133" s="300"/>
      <c r="F133" s="100">
        <f t="shared" si="9"/>
        <v>35</v>
      </c>
      <c r="G133" s="115">
        <v>0</v>
      </c>
      <c r="H133" s="115">
        <v>35</v>
      </c>
      <c r="I133" s="115">
        <v>0</v>
      </c>
      <c r="J133" s="115">
        <v>0</v>
      </c>
      <c r="K133" s="116">
        <v>0</v>
      </c>
    </row>
    <row r="134" spans="1:22" s="1" customFormat="1" ht="18" customHeight="1" x14ac:dyDescent="0.25">
      <c r="A134" s="294" t="s">
        <v>122</v>
      </c>
      <c r="B134" s="294"/>
      <c r="C134" s="294"/>
      <c r="D134" s="294"/>
      <c r="E134" s="295"/>
      <c r="F134" s="100">
        <f>SUM(G134:K134)</f>
        <v>44</v>
      </c>
      <c r="G134" s="115">
        <v>3</v>
      </c>
      <c r="H134" s="115">
        <v>11</v>
      </c>
      <c r="I134" s="115">
        <v>14</v>
      </c>
      <c r="J134" s="115">
        <v>16</v>
      </c>
      <c r="K134" s="116">
        <v>0</v>
      </c>
    </row>
    <row r="135" spans="1:22" s="1" customFormat="1" ht="28.15" customHeight="1" x14ac:dyDescent="0.25">
      <c r="A135" s="299" t="s">
        <v>123</v>
      </c>
      <c r="B135" s="299"/>
      <c r="C135" s="299"/>
      <c r="D135" s="299"/>
      <c r="E135" s="300"/>
      <c r="F135" s="100">
        <f t="shared" si="9"/>
        <v>20</v>
      </c>
      <c r="G135" s="115">
        <v>1</v>
      </c>
      <c r="H135" s="115">
        <v>9</v>
      </c>
      <c r="I135" s="115">
        <v>4</v>
      </c>
      <c r="J135" s="115">
        <v>6</v>
      </c>
      <c r="K135" s="116">
        <v>0</v>
      </c>
    </row>
    <row r="136" spans="1:22" s="1" customFormat="1" ht="18" customHeight="1" x14ac:dyDescent="0.25">
      <c r="A136" s="294" t="s">
        <v>124</v>
      </c>
      <c r="B136" s="294"/>
      <c r="C136" s="294"/>
      <c r="D136" s="294"/>
      <c r="E136" s="295"/>
      <c r="F136" s="100">
        <f t="shared" si="9"/>
        <v>7</v>
      </c>
      <c r="G136" s="115">
        <v>1</v>
      </c>
      <c r="H136" s="115">
        <v>4</v>
      </c>
      <c r="I136" s="115">
        <v>0</v>
      </c>
      <c r="J136" s="115">
        <v>2</v>
      </c>
      <c r="K136" s="116">
        <v>0</v>
      </c>
    </row>
    <row r="137" spans="1:22" s="1" customFormat="1" ht="28.15" customHeight="1" x14ac:dyDescent="0.25">
      <c r="A137" s="299" t="s">
        <v>125</v>
      </c>
      <c r="B137" s="299"/>
      <c r="C137" s="299"/>
      <c r="D137" s="299"/>
      <c r="E137" s="300"/>
      <c r="F137" s="100">
        <f t="shared" si="9"/>
        <v>1</v>
      </c>
      <c r="G137" s="115">
        <v>0</v>
      </c>
      <c r="H137" s="115">
        <v>1</v>
      </c>
      <c r="I137" s="115">
        <v>0</v>
      </c>
      <c r="J137" s="115">
        <v>0</v>
      </c>
      <c r="K137" s="116">
        <v>0</v>
      </c>
    </row>
    <row r="138" spans="1:22" s="1" customFormat="1" ht="18" customHeight="1" x14ac:dyDescent="0.25">
      <c r="A138" s="294" t="s">
        <v>126</v>
      </c>
      <c r="B138" s="294"/>
      <c r="C138" s="294"/>
      <c r="D138" s="294"/>
      <c r="E138" s="295"/>
      <c r="F138" s="100">
        <f t="shared" si="9"/>
        <v>0</v>
      </c>
      <c r="G138" s="115">
        <v>0</v>
      </c>
      <c r="H138" s="115">
        <v>0</v>
      </c>
      <c r="I138" s="115">
        <v>0</v>
      </c>
      <c r="J138" s="115">
        <v>0</v>
      </c>
      <c r="K138" s="116">
        <v>0</v>
      </c>
    </row>
    <row r="139" spans="1:22" s="1" customFormat="1" ht="18" customHeight="1" x14ac:dyDescent="0.25">
      <c r="A139" s="294" t="s">
        <v>127</v>
      </c>
      <c r="B139" s="294"/>
      <c r="C139" s="294"/>
      <c r="D139" s="294"/>
      <c r="E139" s="295"/>
      <c r="F139" s="100">
        <f t="shared" si="9"/>
        <v>18</v>
      </c>
      <c r="G139" s="115">
        <v>2</v>
      </c>
      <c r="H139" s="115">
        <v>11</v>
      </c>
      <c r="I139" s="115">
        <v>1</v>
      </c>
      <c r="J139" s="115">
        <v>4</v>
      </c>
      <c r="K139" s="116">
        <v>0</v>
      </c>
    </row>
    <row r="140" spans="1:22" s="1" customFormat="1" ht="18" customHeight="1" x14ac:dyDescent="0.25">
      <c r="A140" s="294" t="s">
        <v>128</v>
      </c>
      <c r="B140" s="294"/>
      <c r="C140" s="294"/>
      <c r="D140" s="294"/>
      <c r="E140" s="295"/>
      <c r="F140" s="100">
        <f t="shared" si="9"/>
        <v>92</v>
      </c>
      <c r="G140" s="115">
        <v>3</v>
      </c>
      <c r="H140" s="115">
        <v>64</v>
      </c>
      <c r="I140" s="115">
        <v>8</v>
      </c>
      <c r="J140" s="115">
        <v>17</v>
      </c>
      <c r="K140" s="116">
        <v>0</v>
      </c>
      <c r="R140" s="112"/>
    </row>
    <row r="141" spans="1:22" s="1" customFormat="1" ht="18" customHeight="1" x14ac:dyDescent="0.25">
      <c r="A141" s="294" t="s">
        <v>129</v>
      </c>
      <c r="B141" s="294"/>
      <c r="C141" s="294"/>
      <c r="D141" s="294"/>
      <c r="E141" s="295"/>
      <c r="F141" s="100">
        <f t="shared" si="9"/>
        <v>2</v>
      </c>
      <c r="G141" s="115">
        <v>0</v>
      </c>
      <c r="H141" s="115">
        <v>0</v>
      </c>
      <c r="I141" s="115">
        <v>0</v>
      </c>
      <c r="J141" s="115">
        <v>2</v>
      </c>
      <c r="K141" s="116">
        <v>0</v>
      </c>
      <c r="R141" s="112"/>
    </row>
    <row r="142" spans="1:22" s="1" customFormat="1" ht="18" customHeight="1" x14ac:dyDescent="0.25">
      <c r="A142" s="299" t="s">
        <v>130</v>
      </c>
      <c r="B142" s="299"/>
      <c r="C142" s="299"/>
      <c r="D142" s="299"/>
      <c r="E142" s="300"/>
      <c r="F142" s="100">
        <f t="shared" si="9"/>
        <v>9</v>
      </c>
      <c r="G142" s="115">
        <v>1</v>
      </c>
      <c r="H142" s="115">
        <v>3</v>
      </c>
      <c r="I142" s="115">
        <v>2</v>
      </c>
      <c r="J142" s="115">
        <v>3</v>
      </c>
      <c r="K142" s="116">
        <v>0</v>
      </c>
      <c r="R142" s="112"/>
      <c r="S142" s="113"/>
      <c r="T142" s="113"/>
      <c r="U142" s="113"/>
      <c r="V142" s="113"/>
    </row>
    <row r="143" spans="1:22" s="1" customFormat="1" ht="18" customHeight="1" x14ac:dyDescent="0.25">
      <c r="A143" s="294" t="s">
        <v>131</v>
      </c>
      <c r="B143" s="294"/>
      <c r="C143" s="294"/>
      <c r="D143" s="294"/>
      <c r="E143" s="295"/>
      <c r="F143" s="100">
        <f t="shared" si="9"/>
        <v>34</v>
      </c>
      <c r="G143" s="115">
        <v>5</v>
      </c>
      <c r="H143" s="115">
        <v>20</v>
      </c>
      <c r="I143" s="115">
        <v>7</v>
      </c>
      <c r="J143" s="115">
        <v>2</v>
      </c>
      <c r="K143" s="116">
        <v>0</v>
      </c>
      <c r="R143" s="112"/>
      <c r="S143" s="113"/>
      <c r="T143" s="113"/>
      <c r="U143" s="113"/>
      <c r="V143" s="113"/>
    </row>
    <row r="144" spans="1:22" s="1" customFormat="1" ht="18" customHeight="1" x14ac:dyDescent="0.25">
      <c r="A144" s="301" t="s">
        <v>132</v>
      </c>
      <c r="B144" s="301"/>
      <c r="C144" s="301"/>
      <c r="D144" s="301"/>
      <c r="E144" s="302"/>
      <c r="F144" s="102">
        <f t="shared" si="9"/>
        <v>156</v>
      </c>
      <c r="G144" s="117">
        <v>17</v>
      </c>
      <c r="H144" s="117">
        <v>65</v>
      </c>
      <c r="I144" s="117">
        <v>58</v>
      </c>
      <c r="J144" s="117">
        <v>16</v>
      </c>
      <c r="K144" s="118">
        <v>0</v>
      </c>
      <c r="R144" s="112"/>
      <c r="S144" s="113"/>
      <c r="T144" s="113"/>
      <c r="U144" s="113"/>
      <c r="V144" s="113"/>
    </row>
    <row r="145" spans="1:22" s="1" customFormat="1" ht="18" customHeight="1" x14ac:dyDescent="0.25">
      <c r="A145" s="303" t="s">
        <v>3</v>
      </c>
      <c r="B145" s="303"/>
      <c r="C145" s="303"/>
      <c r="D145" s="303"/>
      <c r="E145" s="304"/>
      <c r="F145" s="119">
        <f>SUM(F126:F144)</f>
        <v>1435</v>
      </c>
      <c r="G145" s="119">
        <f t="shared" ref="G145:K145" si="10">SUM(G126:G144)</f>
        <v>138</v>
      </c>
      <c r="H145" s="119">
        <f t="shared" si="10"/>
        <v>704</v>
      </c>
      <c r="I145" s="119">
        <f t="shared" si="10"/>
        <v>351</v>
      </c>
      <c r="J145" s="119">
        <f t="shared" si="10"/>
        <v>242</v>
      </c>
      <c r="K145" s="119">
        <f t="shared" si="10"/>
        <v>0</v>
      </c>
      <c r="R145" s="112"/>
      <c r="S145" s="113"/>
      <c r="T145" s="113"/>
      <c r="U145" s="113"/>
      <c r="V145" s="113"/>
    </row>
    <row r="146" spans="1:22" s="1" customFormat="1" ht="18" customHeight="1" x14ac:dyDescent="0.25">
      <c r="A146" s="305" t="s">
        <v>30</v>
      </c>
      <c r="B146" s="305"/>
      <c r="C146" s="305"/>
      <c r="D146" s="305"/>
      <c r="E146" s="306"/>
      <c r="F146" s="120">
        <f>+F145/F145</f>
        <v>1</v>
      </c>
      <c r="G146" s="121">
        <f>+G145/$F$145</f>
        <v>9.616724738675958E-2</v>
      </c>
      <c r="H146" s="121">
        <f>+H145/$F$145</f>
        <v>0.49059233449477352</v>
      </c>
      <c r="I146" s="121">
        <f>+I145/$F$145</f>
        <v>0.24459930313588851</v>
      </c>
      <c r="J146" s="121">
        <f>+J145/$F$145</f>
        <v>0.16864111498257839</v>
      </c>
      <c r="K146" s="121">
        <f>+K145/$F$145</f>
        <v>0</v>
      </c>
      <c r="R146" s="112"/>
      <c r="S146" s="113"/>
      <c r="T146" s="113"/>
      <c r="U146" s="113"/>
      <c r="V146" s="113"/>
    </row>
    <row r="147" spans="1:22" s="1" customFormat="1" ht="18" customHeight="1" x14ac:dyDescent="0.25">
      <c r="A147" s="112"/>
      <c r="B147" s="112"/>
      <c r="C147" s="112"/>
      <c r="D147" s="112"/>
      <c r="E147" s="112"/>
      <c r="F147" s="112"/>
      <c r="G147" s="112"/>
      <c r="H147" s="112"/>
      <c r="I147" s="112"/>
      <c r="J147" s="112"/>
      <c r="K147" s="112"/>
      <c r="L147" s="112"/>
      <c r="M147" s="112"/>
      <c r="R147" s="112"/>
      <c r="S147" s="113"/>
      <c r="T147" s="113"/>
      <c r="U147" s="113"/>
      <c r="V147" s="113"/>
    </row>
    <row r="148" spans="1:22" s="1" customFormat="1" ht="18" customHeight="1" x14ac:dyDescent="0.25">
      <c r="B148" s="270" t="s">
        <v>133</v>
      </c>
      <c r="C148" s="270"/>
      <c r="D148" s="270"/>
      <c r="E148" s="270"/>
      <c r="F148" s="270"/>
      <c r="G148" s="270"/>
      <c r="H148" s="112"/>
      <c r="I148" s="112"/>
      <c r="J148" s="112"/>
      <c r="K148" s="112"/>
      <c r="L148" s="112"/>
      <c r="M148" s="112"/>
      <c r="R148" s="112"/>
      <c r="S148" s="113"/>
      <c r="T148" s="113"/>
      <c r="U148" s="113"/>
      <c r="V148" s="113"/>
    </row>
    <row r="149" spans="1:22" s="1" customFormat="1" ht="18" customHeight="1" x14ac:dyDescent="0.25">
      <c r="A149" s="293" t="s">
        <v>134</v>
      </c>
      <c r="B149" s="293"/>
      <c r="C149" s="293"/>
      <c r="D149" s="293"/>
      <c r="E149" s="293"/>
      <c r="F149" s="293"/>
      <c r="G149" s="293"/>
      <c r="H149" s="112"/>
      <c r="I149" s="112"/>
      <c r="J149" s="112"/>
      <c r="K149" s="112"/>
      <c r="L149" s="112"/>
      <c r="M149" s="112"/>
      <c r="N149" s="112"/>
      <c r="O149" s="112"/>
      <c r="R149" s="112"/>
      <c r="S149" s="122"/>
      <c r="T149" s="122"/>
      <c r="U149" s="122"/>
      <c r="V149" s="122"/>
    </row>
    <row r="150" spans="1:22" s="1" customFormat="1" ht="6.6" customHeight="1" x14ac:dyDescent="0.25">
      <c r="C150" s="123" t="s">
        <v>109</v>
      </c>
      <c r="D150" s="123" t="s">
        <v>110</v>
      </c>
      <c r="E150" s="123" t="s">
        <v>111</v>
      </c>
      <c r="F150" s="123" t="s">
        <v>112</v>
      </c>
      <c r="G150" s="123" t="s">
        <v>113</v>
      </c>
      <c r="H150" s="112"/>
      <c r="I150" s="112"/>
      <c r="J150" s="112"/>
      <c r="K150" s="112"/>
      <c r="L150" s="112"/>
      <c r="M150" s="112"/>
      <c r="N150" s="112"/>
      <c r="O150" s="112"/>
      <c r="R150" s="112"/>
      <c r="S150" s="122"/>
      <c r="T150" s="122"/>
      <c r="U150" s="122"/>
      <c r="V150" s="122"/>
    </row>
    <row r="151" spans="1:22" s="1" customFormat="1" ht="4.1500000000000004" customHeight="1" x14ac:dyDescent="0.25">
      <c r="A151" s="310" t="s">
        <v>1</v>
      </c>
      <c r="B151" s="264" t="s">
        <v>108</v>
      </c>
      <c r="C151" s="264" t="s">
        <v>109</v>
      </c>
      <c r="D151" s="264" t="s">
        <v>110</v>
      </c>
      <c r="E151" s="264" t="s">
        <v>111</v>
      </c>
      <c r="F151" s="264" t="s">
        <v>112</v>
      </c>
      <c r="G151" s="307" t="s">
        <v>113</v>
      </c>
      <c r="H151" s="112"/>
      <c r="I151" s="112"/>
      <c r="J151" s="112"/>
      <c r="K151" s="112"/>
      <c r="L151" s="112"/>
      <c r="M151" s="112"/>
      <c r="N151" s="112"/>
      <c r="O151" s="112"/>
      <c r="R151" s="112"/>
      <c r="S151" s="122"/>
      <c r="T151" s="122"/>
      <c r="U151" s="122"/>
      <c r="V151" s="122"/>
    </row>
    <row r="152" spans="1:22" s="1" customFormat="1" ht="18" customHeight="1" x14ac:dyDescent="0.25">
      <c r="A152" s="310"/>
      <c r="B152" s="264"/>
      <c r="C152" s="264"/>
      <c r="D152" s="264"/>
      <c r="E152" s="264"/>
      <c r="F152" s="264"/>
      <c r="G152" s="307"/>
      <c r="H152" s="112"/>
      <c r="I152" s="112"/>
      <c r="J152" s="112"/>
      <c r="K152" s="112"/>
      <c r="L152" s="112"/>
      <c r="M152" s="112"/>
      <c r="N152" s="112"/>
      <c r="O152" s="112"/>
      <c r="R152" s="112"/>
      <c r="S152" s="122"/>
      <c r="T152" s="122"/>
      <c r="U152" s="122"/>
      <c r="V152" s="122"/>
    </row>
    <row r="153" spans="1:22" s="1" customFormat="1" ht="18" customHeight="1" x14ac:dyDescent="0.25">
      <c r="A153" s="310"/>
      <c r="B153" s="264"/>
      <c r="C153" s="264"/>
      <c r="D153" s="264"/>
      <c r="E153" s="264"/>
      <c r="F153" s="264"/>
      <c r="G153" s="307"/>
      <c r="H153" s="112"/>
      <c r="I153" s="112"/>
      <c r="J153" s="112"/>
      <c r="K153" s="112"/>
      <c r="L153" s="112"/>
      <c r="M153" s="112"/>
      <c r="N153" s="112"/>
      <c r="O153" s="112"/>
      <c r="R153" s="112"/>
      <c r="S153" s="122"/>
      <c r="T153" s="122"/>
      <c r="U153" s="122"/>
      <c r="V153" s="122"/>
    </row>
    <row r="154" spans="1:22" s="1" customFormat="1" ht="18" customHeight="1" x14ac:dyDescent="0.25">
      <c r="A154" s="124" t="s">
        <v>18</v>
      </c>
      <c r="B154" s="125">
        <f>SUM(C154:G154)</f>
        <v>751</v>
      </c>
      <c r="C154" s="126">
        <v>82</v>
      </c>
      <c r="D154" s="126">
        <v>342</v>
      </c>
      <c r="E154" s="126">
        <v>207</v>
      </c>
      <c r="F154" s="126">
        <v>120</v>
      </c>
      <c r="G154" s="127">
        <v>0</v>
      </c>
      <c r="H154" s="112"/>
      <c r="I154" s="112"/>
      <c r="J154" s="112"/>
      <c r="K154" s="112"/>
      <c r="L154" s="112"/>
      <c r="M154" s="112"/>
      <c r="N154" s="112"/>
      <c r="O154" s="112"/>
      <c r="R154" s="112"/>
      <c r="S154" s="122"/>
      <c r="T154" s="122"/>
      <c r="U154" s="122"/>
      <c r="V154" s="122"/>
    </row>
    <row r="155" spans="1:22" s="1" customFormat="1" ht="18" customHeight="1" x14ac:dyDescent="0.25">
      <c r="A155" s="128" t="s">
        <v>19</v>
      </c>
      <c r="B155" s="129">
        <f>SUM(C155:G155)</f>
        <v>684</v>
      </c>
      <c r="C155" s="130">
        <v>56</v>
      </c>
      <c r="D155" s="130">
        <v>362</v>
      </c>
      <c r="E155" s="130">
        <v>144</v>
      </c>
      <c r="F155" s="130">
        <v>122</v>
      </c>
      <c r="G155" s="131">
        <v>0</v>
      </c>
      <c r="H155" s="112"/>
      <c r="I155" s="112"/>
      <c r="J155" s="112"/>
      <c r="K155" s="112"/>
      <c r="L155" s="112"/>
      <c r="M155" s="112"/>
      <c r="N155" s="112"/>
      <c r="O155" s="112"/>
      <c r="R155" s="112"/>
      <c r="S155" s="122"/>
      <c r="T155" s="122"/>
      <c r="U155" s="122"/>
      <c r="V155" s="122"/>
    </row>
    <row r="156" spans="1:22" s="1" customFormat="1" ht="18" customHeight="1" x14ac:dyDescent="0.25">
      <c r="A156" s="128" t="s">
        <v>20</v>
      </c>
      <c r="B156" s="129">
        <f t="shared" ref="B156:B165" si="11">SUM(C156:G156)</f>
        <v>0</v>
      </c>
      <c r="C156" s="130">
        <v>0</v>
      </c>
      <c r="D156" s="130">
        <v>0</v>
      </c>
      <c r="E156" s="130">
        <v>0</v>
      </c>
      <c r="F156" s="130">
        <v>0</v>
      </c>
      <c r="G156" s="131">
        <v>0</v>
      </c>
      <c r="H156" s="112"/>
      <c r="I156" s="112"/>
      <c r="J156" s="112"/>
      <c r="K156" s="112"/>
      <c r="L156" s="112"/>
      <c r="M156" s="112"/>
      <c r="N156" s="112"/>
      <c r="O156" s="112"/>
      <c r="R156" s="112"/>
      <c r="S156" s="122"/>
      <c r="T156" s="122"/>
      <c r="U156" s="122"/>
      <c r="V156" s="122"/>
    </row>
    <row r="157" spans="1:22" s="1" customFormat="1" ht="18" customHeight="1" x14ac:dyDescent="0.25">
      <c r="A157" s="128" t="s">
        <v>21</v>
      </c>
      <c r="B157" s="129">
        <f t="shared" si="11"/>
        <v>0</v>
      </c>
      <c r="C157" s="130">
        <v>0</v>
      </c>
      <c r="D157" s="130">
        <v>0</v>
      </c>
      <c r="E157" s="130">
        <v>0</v>
      </c>
      <c r="F157" s="130">
        <v>0</v>
      </c>
      <c r="G157" s="131">
        <v>0</v>
      </c>
      <c r="H157" s="112"/>
      <c r="I157" s="112"/>
      <c r="J157" s="112"/>
      <c r="K157" s="112"/>
      <c r="L157" s="112"/>
      <c r="M157" s="112"/>
      <c r="N157" s="112"/>
      <c r="O157" s="112"/>
      <c r="R157" s="112"/>
      <c r="S157" s="122"/>
      <c r="T157" s="122"/>
      <c r="U157" s="122"/>
      <c r="V157" s="122"/>
    </row>
    <row r="158" spans="1:22" s="1" customFormat="1" ht="18" customHeight="1" x14ac:dyDescent="0.25">
      <c r="A158" s="128" t="s">
        <v>22</v>
      </c>
      <c r="B158" s="129">
        <f t="shared" si="11"/>
        <v>0</v>
      </c>
      <c r="C158" s="130">
        <v>0</v>
      </c>
      <c r="D158" s="130">
        <v>0</v>
      </c>
      <c r="E158" s="130">
        <v>0</v>
      </c>
      <c r="F158" s="130">
        <v>0</v>
      </c>
      <c r="G158" s="131">
        <v>0</v>
      </c>
      <c r="H158" s="112"/>
      <c r="I158" s="112"/>
      <c r="J158" s="112"/>
      <c r="K158" s="112"/>
      <c r="L158" s="112"/>
      <c r="M158" s="112"/>
      <c r="N158" s="112"/>
      <c r="O158" s="112"/>
      <c r="R158" s="112"/>
      <c r="S158" s="122"/>
      <c r="T158" s="122"/>
      <c r="U158" s="122"/>
      <c r="V158" s="122"/>
    </row>
    <row r="159" spans="1:22" s="1" customFormat="1" ht="18" customHeight="1" x14ac:dyDescent="0.25">
      <c r="A159" s="128" t="s">
        <v>23</v>
      </c>
      <c r="B159" s="129">
        <f t="shared" si="11"/>
        <v>0</v>
      </c>
      <c r="C159" s="130">
        <v>0</v>
      </c>
      <c r="D159" s="130">
        <v>0</v>
      </c>
      <c r="E159" s="130">
        <v>0</v>
      </c>
      <c r="F159" s="130">
        <v>0</v>
      </c>
      <c r="G159" s="131">
        <v>0</v>
      </c>
      <c r="R159" s="112"/>
      <c r="S159" s="122"/>
      <c r="T159" s="122"/>
      <c r="U159" s="122"/>
      <c r="V159" s="122"/>
    </row>
    <row r="160" spans="1:22" s="1" customFormat="1" ht="18" customHeight="1" x14ac:dyDescent="0.25">
      <c r="A160" s="128" t="s">
        <v>24</v>
      </c>
      <c r="B160" s="129">
        <f t="shared" si="11"/>
        <v>0</v>
      </c>
      <c r="C160" s="130">
        <v>0</v>
      </c>
      <c r="D160" s="130">
        <v>0</v>
      </c>
      <c r="E160" s="130">
        <v>0</v>
      </c>
      <c r="F160" s="130">
        <v>0</v>
      </c>
      <c r="G160" s="131">
        <v>0</v>
      </c>
      <c r="R160" s="112"/>
      <c r="S160" s="122"/>
      <c r="T160" s="122"/>
      <c r="U160" s="122"/>
      <c r="V160" s="122"/>
    </row>
    <row r="161" spans="1:38" s="1" customFormat="1" ht="18" customHeight="1" x14ac:dyDescent="0.25">
      <c r="A161" s="128" t="s">
        <v>25</v>
      </c>
      <c r="B161" s="129">
        <f t="shared" si="11"/>
        <v>0</v>
      </c>
      <c r="C161" s="130">
        <v>0</v>
      </c>
      <c r="D161" s="130">
        <v>0</v>
      </c>
      <c r="E161" s="130">
        <v>0</v>
      </c>
      <c r="F161" s="130">
        <v>0</v>
      </c>
      <c r="G161" s="131">
        <v>0</v>
      </c>
      <c r="H161" s="112"/>
      <c r="I161" s="112"/>
      <c r="J161" s="112"/>
      <c r="K161" s="112"/>
      <c r="L161" s="112"/>
      <c r="M161" s="112"/>
      <c r="N161" s="112"/>
      <c r="O161" s="112"/>
      <c r="P161" s="112"/>
      <c r="Q161" s="112"/>
      <c r="R161" s="112"/>
      <c r="S161" s="122"/>
      <c r="T161" s="122"/>
      <c r="U161" s="122"/>
      <c r="V161" s="122"/>
    </row>
    <row r="162" spans="1:38" s="1" customFormat="1" ht="18" customHeight="1" x14ac:dyDescent="0.25">
      <c r="A162" s="128" t="s">
        <v>26</v>
      </c>
      <c r="B162" s="129">
        <f t="shared" si="11"/>
        <v>0</v>
      </c>
      <c r="C162" s="130">
        <v>0</v>
      </c>
      <c r="D162" s="130">
        <v>0</v>
      </c>
      <c r="E162" s="130">
        <v>0</v>
      </c>
      <c r="F162" s="130">
        <v>0</v>
      </c>
      <c r="G162" s="131">
        <v>0</v>
      </c>
      <c r="H162" s="112"/>
      <c r="I162" s="112"/>
      <c r="J162" s="112"/>
      <c r="K162" s="112"/>
      <c r="L162" s="112"/>
      <c r="M162" s="112"/>
      <c r="N162" s="112"/>
      <c r="O162" s="112"/>
      <c r="P162" s="112"/>
      <c r="Q162" s="112"/>
      <c r="R162" s="112"/>
      <c r="S162" s="112"/>
      <c r="T162" s="112"/>
      <c r="U162" s="112"/>
      <c r="V162" s="112"/>
    </row>
    <row r="163" spans="1:38" s="1" customFormat="1" ht="18" customHeight="1" x14ac:dyDescent="0.25">
      <c r="A163" s="128" t="s">
        <v>27</v>
      </c>
      <c r="B163" s="129">
        <f t="shared" si="11"/>
        <v>0</v>
      </c>
      <c r="C163" s="130">
        <v>0</v>
      </c>
      <c r="D163" s="130">
        <v>0</v>
      </c>
      <c r="E163" s="130">
        <v>0</v>
      </c>
      <c r="F163" s="130">
        <v>0</v>
      </c>
      <c r="G163" s="131">
        <v>0</v>
      </c>
      <c r="H163" s="112"/>
      <c r="I163" s="112"/>
      <c r="J163" s="112"/>
      <c r="K163" s="112"/>
      <c r="L163" s="112"/>
      <c r="M163" s="112"/>
      <c r="N163" s="112"/>
      <c r="O163" s="112"/>
      <c r="P163" s="112"/>
      <c r="Q163" s="112"/>
      <c r="R163" s="112"/>
      <c r="S163" s="112"/>
      <c r="T163" s="112"/>
      <c r="U163" s="112"/>
      <c r="V163" s="112"/>
    </row>
    <row r="164" spans="1:38" s="1" customFormat="1" ht="18" customHeight="1" x14ac:dyDescent="0.25">
      <c r="A164" s="128" t="s">
        <v>28</v>
      </c>
      <c r="B164" s="129">
        <f t="shared" si="11"/>
        <v>0</v>
      </c>
      <c r="C164" s="130">
        <v>0</v>
      </c>
      <c r="D164" s="130">
        <v>0</v>
      </c>
      <c r="E164" s="130">
        <v>0</v>
      </c>
      <c r="F164" s="130">
        <v>0</v>
      </c>
      <c r="G164" s="131">
        <v>0</v>
      </c>
      <c r="H164" s="112"/>
      <c r="I164" s="112"/>
      <c r="J164" s="112"/>
      <c r="K164" s="112"/>
      <c r="L164" s="112"/>
      <c r="M164" s="112"/>
      <c r="N164" s="112"/>
      <c r="O164" s="112"/>
      <c r="P164" s="112"/>
      <c r="Q164" s="112"/>
      <c r="R164" s="112"/>
      <c r="S164" s="112"/>
      <c r="T164" s="112"/>
      <c r="U164" s="112"/>
      <c r="V164" s="112"/>
    </row>
    <row r="165" spans="1:38" s="1" customFormat="1" ht="18" customHeight="1" x14ac:dyDescent="0.25">
      <c r="A165" s="132" t="s">
        <v>29</v>
      </c>
      <c r="B165" s="133">
        <f t="shared" si="11"/>
        <v>0</v>
      </c>
      <c r="C165" s="134">
        <v>0</v>
      </c>
      <c r="D165" s="134">
        <v>0</v>
      </c>
      <c r="E165" s="134">
        <v>0</v>
      </c>
      <c r="F165" s="134">
        <v>0</v>
      </c>
      <c r="G165" s="135">
        <v>0</v>
      </c>
      <c r="H165" s="112"/>
      <c r="I165" s="112"/>
      <c r="J165" s="112"/>
      <c r="K165" s="112"/>
      <c r="L165" s="112"/>
      <c r="M165" s="112"/>
      <c r="N165" s="112"/>
      <c r="O165" s="112"/>
      <c r="P165" s="112"/>
      <c r="Q165" s="112"/>
      <c r="R165" s="112"/>
      <c r="S165" s="112"/>
      <c r="T165" s="112"/>
      <c r="U165" s="112"/>
      <c r="V165" s="112"/>
    </row>
    <row r="166" spans="1:38" s="1" customFormat="1" ht="18" customHeight="1" x14ac:dyDescent="0.25">
      <c r="A166" s="104" t="s">
        <v>3</v>
      </c>
      <c r="B166" s="105">
        <f>SUM(B154:B165)</f>
        <v>1435</v>
      </c>
      <c r="C166" s="105">
        <f>SUM(C154:C165)</f>
        <v>138</v>
      </c>
      <c r="D166" s="105">
        <f t="shared" ref="D166:F166" si="12">SUM(D154:D165)</f>
        <v>704</v>
      </c>
      <c r="E166" s="105">
        <f t="shared" si="12"/>
        <v>351</v>
      </c>
      <c r="F166" s="105">
        <f t="shared" si="12"/>
        <v>242</v>
      </c>
      <c r="G166" s="106">
        <f>SUM(G154:G165)</f>
        <v>0</v>
      </c>
      <c r="H166" s="112"/>
      <c r="I166" s="112"/>
      <c r="J166" s="112"/>
      <c r="K166" s="112"/>
      <c r="L166" s="112"/>
      <c r="M166" s="112"/>
      <c r="N166" s="112"/>
      <c r="O166" s="112"/>
      <c r="P166" s="112"/>
      <c r="Q166" s="112"/>
      <c r="R166" s="112"/>
      <c r="S166" s="112"/>
      <c r="T166" s="112"/>
      <c r="U166" s="112"/>
      <c r="V166" s="112"/>
    </row>
    <row r="167" spans="1:38" s="1" customFormat="1" ht="18" customHeight="1" x14ac:dyDescent="0.25">
      <c r="A167" s="110" t="s">
        <v>30</v>
      </c>
      <c r="B167" s="111">
        <f>+B166/B166</f>
        <v>1</v>
      </c>
      <c r="C167" s="111">
        <f>+C166/$B$166</f>
        <v>9.616724738675958E-2</v>
      </c>
      <c r="D167" s="111">
        <f>+D166/$B$166</f>
        <v>0.49059233449477352</v>
      </c>
      <c r="E167" s="111">
        <f>+E166/$B$166</f>
        <v>0.24459930313588851</v>
      </c>
      <c r="F167" s="111">
        <f>+F166/$B$166</f>
        <v>0.16864111498257839</v>
      </c>
      <c r="G167" s="111">
        <f>+G166/$B$166</f>
        <v>0</v>
      </c>
      <c r="H167" s="112"/>
      <c r="I167" s="112"/>
      <c r="J167" s="112"/>
      <c r="K167" s="112"/>
      <c r="L167" s="112"/>
      <c r="M167" s="112"/>
      <c r="N167" s="112"/>
      <c r="O167" s="112"/>
      <c r="P167" s="112"/>
      <c r="Q167" s="112"/>
      <c r="R167" s="112"/>
      <c r="S167" s="112"/>
      <c r="T167" s="112"/>
      <c r="U167" s="112"/>
      <c r="V167" s="112"/>
    </row>
    <row r="168" spans="1:38" s="1" customFormat="1" ht="10.15" customHeight="1" x14ac:dyDescent="0.25">
      <c r="A168" s="112"/>
      <c r="B168" s="112"/>
      <c r="C168" s="112"/>
      <c r="D168" s="112"/>
      <c r="E168" s="112"/>
      <c r="F168" s="112"/>
      <c r="G168" s="112"/>
      <c r="H168" s="112"/>
      <c r="I168" s="112"/>
      <c r="J168" s="112"/>
      <c r="K168" s="112"/>
      <c r="L168" s="112"/>
      <c r="M168" s="112"/>
      <c r="N168" s="112"/>
      <c r="O168" s="112"/>
      <c r="P168" s="112"/>
      <c r="Q168" s="112"/>
      <c r="R168" s="112"/>
      <c r="S168" s="112"/>
      <c r="T168" s="112"/>
      <c r="U168" s="112"/>
      <c r="V168" s="112"/>
    </row>
    <row r="169" spans="1:38" s="1" customFormat="1" ht="10.15" customHeight="1" x14ac:dyDescent="0.25">
      <c r="A169" s="136"/>
      <c r="B169" s="136"/>
      <c r="C169" s="136"/>
      <c r="D169" s="112"/>
      <c r="E169" s="112"/>
      <c r="F169" s="112"/>
      <c r="G169" s="112"/>
      <c r="H169" s="112"/>
      <c r="I169" s="112"/>
      <c r="J169" s="112"/>
      <c r="K169" s="112"/>
      <c r="L169" s="112"/>
      <c r="M169" s="112"/>
      <c r="N169" s="112"/>
      <c r="O169" s="112"/>
      <c r="P169" s="112"/>
      <c r="Q169" s="112"/>
      <c r="R169" s="112"/>
      <c r="S169" s="112"/>
      <c r="T169" s="112"/>
      <c r="U169" s="112"/>
      <c r="V169" s="112"/>
    </row>
    <row r="170" spans="1:38" x14ac:dyDescent="0.25">
      <c r="A170" s="136"/>
      <c r="B170" s="136"/>
      <c r="C170" s="136"/>
      <c r="D170" s="270" t="s">
        <v>135</v>
      </c>
      <c r="E170" s="270"/>
      <c r="F170" s="270"/>
      <c r="G170" s="270"/>
      <c r="H170" s="270"/>
      <c r="I170" s="270"/>
      <c r="J170" s="270"/>
      <c r="K170" s="270"/>
      <c r="L170" s="270"/>
      <c r="M170" s="270"/>
      <c r="N170" s="270"/>
      <c r="O170" s="270"/>
      <c r="P170" s="270"/>
      <c r="Q170" s="270"/>
      <c r="R170" s="270"/>
      <c r="S170" s="137"/>
      <c r="T170" s="136"/>
      <c r="U170" s="138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</row>
    <row r="171" spans="1:38" ht="19.899999999999999" customHeight="1" x14ac:dyDescent="0.25">
      <c r="A171" s="136"/>
      <c r="B171" s="136"/>
      <c r="C171" s="136"/>
      <c r="D171" s="308" t="s">
        <v>136</v>
      </c>
      <c r="E171" s="308"/>
      <c r="F171" s="308"/>
      <c r="G171" s="308"/>
      <c r="H171" s="308"/>
      <c r="I171" s="308"/>
      <c r="J171" s="308"/>
      <c r="K171" s="308"/>
      <c r="L171" s="308"/>
      <c r="M171" s="308"/>
      <c r="N171" s="308"/>
      <c r="O171" s="308"/>
      <c r="P171" s="308"/>
      <c r="Q171" s="308"/>
      <c r="R171" s="308"/>
      <c r="S171" s="136"/>
      <c r="T171" s="136"/>
      <c r="U171" s="138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</row>
    <row r="172" spans="1:38" ht="28.15" customHeight="1" x14ac:dyDescent="0.25">
      <c r="A172" s="136"/>
      <c r="B172" s="136"/>
      <c r="C172" s="136"/>
      <c r="D172" s="139" t="s">
        <v>1</v>
      </c>
      <c r="E172" s="140" t="s">
        <v>18</v>
      </c>
      <c r="F172" s="140" t="s">
        <v>19</v>
      </c>
      <c r="G172" s="140" t="s">
        <v>20</v>
      </c>
      <c r="H172" s="140" t="s">
        <v>21</v>
      </c>
      <c r="I172" s="140" t="s">
        <v>22</v>
      </c>
      <c r="J172" s="140" t="s">
        <v>23</v>
      </c>
      <c r="K172" s="140" t="s">
        <v>24</v>
      </c>
      <c r="L172" s="140" t="s">
        <v>25</v>
      </c>
      <c r="M172" s="140" t="s">
        <v>33</v>
      </c>
      <c r="N172" s="140" t="s">
        <v>27</v>
      </c>
      <c r="O172" s="140" t="s">
        <v>28</v>
      </c>
      <c r="P172" s="140" t="s">
        <v>29</v>
      </c>
      <c r="Q172" s="141" t="s">
        <v>3</v>
      </c>
      <c r="R172" s="142" t="s">
        <v>30</v>
      </c>
      <c r="S172" s="12"/>
      <c r="T172" s="12"/>
      <c r="U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</row>
    <row r="173" spans="1:38" ht="28.15" customHeight="1" x14ac:dyDescent="0.25">
      <c r="A173" s="136"/>
      <c r="B173" s="136"/>
      <c r="C173" s="136"/>
      <c r="D173" s="143" t="s">
        <v>5</v>
      </c>
      <c r="E173" s="144">
        <v>123</v>
      </c>
      <c r="F173" s="144">
        <v>121</v>
      </c>
      <c r="G173" s="144">
        <v>0</v>
      </c>
      <c r="H173" s="144">
        <v>0</v>
      </c>
      <c r="I173" s="144">
        <v>0</v>
      </c>
      <c r="J173" s="144">
        <v>0</v>
      </c>
      <c r="K173" s="144">
        <v>0</v>
      </c>
      <c r="L173" s="144">
        <v>0</v>
      </c>
      <c r="M173" s="144">
        <v>0</v>
      </c>
      <c r="N173" s="144">
        <v>0</v>
      </c>
      <c r="O173" s="144">
        <v>0</v>
      </c>
      <c r="P173" s="144">
        <v>0</v>
      </c>
      <c r="Q173" s="145">
        <f>SUM(E173:P173)</f>
        <v>244</v>
      </c>
      <c r="R173" s="146">
        <f>+Q173/$B$47</f>
        <v>0.90370370370370368</v>
      </c>
      <c r="S173" s="147"/>
      <c r="T173" s="147"/>
      <c r="U173" s="147"/>
      <c r="V173" s="147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</row>
    <row r="174" spans="1:38" ht="28.15" customHeight="1" x14ac:dyDescent="0.25">
      <c r="A174" s="136"/>
      <c r="B174" s="136"/>
      <c r="C174" s="136"/>
      <c r="D174" s="143" t="s">
        <v>137</v>
      </c>
      <c r="E174" s="144">
        <v>113</v>
      </c>
      <c r="F174" s="144">
        <v>101</v>
      </c>
      <c r="G174" s="144">
        <v>0</v>
      </c>
      <c r="H174" s="144">
        <v>0</v>
      </c>
      <c r="I174" s="144">
        <v>0</v>
      </c>
      <c r="J174" s="144">
        <v>0</v>
      </c>
      <c r="K174" s="144">
        <v>0</v>
      </c>
      <c r="L174" s="144">
        <v>0</v>
      </c>
      <c r="M174" s="144">
        <v>0</v>
      </c>
      <c r="N174" s="144">
        <v>0</v>
      </c>
      <c r="O174" s="144">
        <v>0</v>
      </c>
      <c r="P174" s="144">
        <v>0</v>
      </c>
      <c r="Q174" s="145">
        <f>SUM(E174:P174)</f>
        <v>214</v>
      </c>
      <c r="R174" s="146">
        <f>+Q174/$B$47</f>
        <v>0.79259259259259263</v>
      </c>
      <c r="S174" s="148"/>
      <c r="T174" s="148"/>
      <c r="U174" s="148"/>
      <c r="V174" s="148"/>
    </row>
    <row r="175" spans="1:38" ht="19.5" x14ac:dyDescent="0.25">
      <c r="A175" s="136"/>
      <c r="B175" s="136"/>
      <c r="C175" s="136"/>
      <c r="D175" s="112"/>
      <c r="E175" s="112"/>
      <c r="F175" s="112"/>
      <c r="G175" s="112"/>
      <c r="H175" s="112"/>
      <c r="I175" s="112"/>
      <c r="J175" s="1"/>
      <c r="K175" s="1"/>
      <c r="L175" s="3"/>
      <c r="M175" s="112"/>
      <c r="N175" s="112"/>
      <c r="O175" s="112"/>
      <c r="P175" s="112"/>
      <c r="Q175" s="112"/>
      <c r="R175" s="112"/>
      <c r="S175" s="149"/>
      <c r="T175" s="149"/>
      <c r="U175" s="149"/>
      <c r="V175" s="149"/>
    </row>
    <row r="176" spans="1:38" ht="19.5" x14ac:dyDescent="0.25">
      <c r="A176" s="112"/>
      <c r="B176" s="112"/>
      <c r="C176" s="112"/>
      <c r="D176" s="112"/>
      <c r="E176" s="112"/>
      <c r="F176" s="112"/>
      <c r="G176" s="112"/>
      <c r="H176" s="112"/>
      <c r="I176" s="112"/>
      <c r="J176" s="1"/>
      <c r="K176" s="1"/>
      <c r="L176" s="3"/>
      <c r="M176" s="112"/>
      <c r="N176" s="112"/>
      <c r="O176" s="112"/>
      <c r="P176" s="112"/>
      <c r="Q176" s="112"/>
      <c r="R176" s="112"/>
      <c r="S176" s="149"/>
      <c r="T176" s="149"/>
      <c r="U176" s="149"/>
      <c r="V176" s="149"/>
    </row>
    <row r="177" spans="1:25" ht="19.5" x14ac:dyDescent="0.25">
      <c r="P177" s="112"/>
      <c r="Q177" s="112"/>
      <c r="R177" s="112"/>
      <c r="S177" s="149"/>
      <c r="T177" s="149"/>
      <c r="U177" s="149"/>
      <c r="V177" s="149"/>
    </row>
    <row r="178" spans="1:25" ht="19.5" x14ac:dyDescent="0.25">
      <c r="P178" s="112"/>
      <c r="Q178" s="112"/>
      <c r="R178" s="112"/>
      <c r="S178" s="149"/>
      <c r="T178" s="149"/>
      <c r="U178" s="149"/>
      <c r="V178" s="149"/>
    </row>
    <row r="179" spans="1:25" ht="19.5" x14ac:dyDescent="0.25">
      <c r="P179" s="112"/>
      <c r="Q179" s="112"/>
      <c r="R179" s="112"/>
      <c r="S179" s="149"/>
      <c r="T179" s="149"/>
      <c r="U179" s="149"/>
      <c r="V179" s="149"/>
    </row>
    <row r="180" spans="1:25" ht="19.5" x14ac:dyDescent="0.25">
      <c r="P180" s="112"/>
      <c r="Q180" s="112"/>
      <c r="R180" s="112"/>
      <c r="S180" s="149"/>
      <c r="T180" s="149"/>
      <c r="U180" s="149"/>
      <c r="V180" s="149"/>
    </row>
    <row r="181" spans="1:25" ht="19.5" x14ac:dyDescent="0.25">
      <c r="P181" s="112"/>
      <c r="Q181" s="112"/>
      <c r="R181" s="112"/>
      <c r="S181" s="149"/>
      <c r="T181" s="149"/>
      <c r="U181" s="149"/>
      <c r="V181" s="149"/>
    </row>
    <row r="182" spans="1:25" ht="19.5" x14ac:dyDescent="0.25">
      <c r="A182" s="112"/>
      <c r="B182" s="112"/>
      <c r="C182" s="112"/>
      <c r="D182" s="112"/>
      <c r="E182" s="112"/>
      <c r="F182" s="112"/>
      <c r="G182" s="112"/>
      <c r="H182" s="112"/>
      <c r="I182" s="112"/>
      <c r="J182" s="1"/>
      <c r="K182" s="1"/>
      <c r="L182" s="3"/>
      <c r="M182" s="112"/>
      <c r="N182" s="112"/>
      <c r="O182" s="112"/>
      <c r="P182" s="112"/>
      <c r="Q182" s="112"/>
      <c r="R182" s="112"/>
      <c r="S182" s="149"/>
      <c r="T182" s="149"/>
      <c r="U182" s="149"/>
      <c r="V182" s="149"/>
    </row>
    <row r="183" spans="1:25" ht="19.5" x14ac:dyDescent="0.25">
      <c r="A183" s="112"/>
      <c r="B183" s="112"/>
      <c r="C183" s="112"/>
      <c r="D183" s="112"/>
      <c r="E183" s="112"/>
      <c r="F183" s="112"/>
      <c r="G183" s="112"/>
      <c r="H183" s="112"/>
      <c r="I183" s="112"/>
      <c r="J183" s="150"/>
      <c r="K183" s="150"/>
      <c r="L183" s="150"/>
      <c r="M183" s="112"/>
      <c r="N183" s="112"/>
      <c r="O183" s="112"/>
      <c r="P183" s="112"/>
      <c r="Q183" s="112"/>
      <c r="R183" s="112"/>
      <c r="S183" s="151"/>
      <c r="T183" s="151"/>
      <c r="U183" s="151"/>
      <c r="V183" s="151"/>
    </row>
    <row r="184" spans="1:25" ht="19.5" x14ac:dyDescent="0.25">
      <c r="A184" s="112"/>
      <c r="B184" s="112"/>
      <c r="C184" s="112"/>
      <c r="D184" s="112"/>
      <c r="E184" s="112"/>
      <c r="F184" s="112"/>
      <c r="G184" s="112"/>
      <c r="H184" s="112"/>
      <c r="I184" s="112"/>
      <c r="J184" s="3"/>
      <c r="K184" s="3"/>
      <c r="L184" s="152"/>
      <c r="M184" s="112"/>
      <c r="N184" s="112"/>
      <c r="O184" s="112"/>
      <c r="P184" s="112"/>
      <c r="Q184" s="112"/>
      <c r="R184" s="112"/>
      <c r="S184" s="153"/>
      <c r="T184" s="153"/>
      <c r="U184" s="153"/>
      <c r="V184" s="153"/>
    </row>
    <row r="185" spans="1:25" ht="19.5" x14ac:dyDescent="0.25">
      <c r="A185" s="112"/>
      <c r="B185" s="112"/>
      <c r="C185" s="112"/>
      <c r="D185" s="112"/>
      <c r="E185" s="112"/>
      <c r="F185" s="112"/>
      <c r="G185" s="112"/>
      <c r="H185" s="112"/>
      <c r="I185" s="112"/>
      <c r="J185" s="12"/>
      <c r="K185" s="12"/>
      <c r="L185" s="12"/>
      <c r="M185" s="112"/>
      <c r="N185" s="112"/>
      <c r="O185" s="112"/>
      <c r="P185" s="112"/>
      <c r="Q185" s="112"/>
      <c r="R185" s="112"/>
      <c r="S185" s="12"/>
      <c r="T185" s="12"/>
      <c r="U185" s="1"/>
    </row>
    <row r="186" spans="1:25" ht="19.5" x14ac:dyDescent="0.25">
      <c r="A186" s="112"/>
      <c r="B186" s="112"/>
      <c r="C186" s="112"/>
      <c r="D186" s="112"/>
      <c r="E186" s="112"/>
      <c r="F186" s="112"/>
      <c r="G186" s="112"/>
      <c r="H186" s="112"/>
      <c r="I186" s="112"/>
      <c r="J186" s="154"/>
      <c r="K186" s="154"/>
      <c r="L186" s="154"/>
      <c r="M186" s="112"/>
      <c r="N186" s="112"/>
      <c r="O186" s="112"/>
      <c r="P186" s="112"/>
      <c r="Q186" s="112"/>
      <c r="R186" s="112"/>
      <c r="S186" s="138"/>
      <c r="T186" s="138"/>
      <c r="U186" s="138"/>
      <c r="V186" s="138"/>
    </row>
    <row r="187" spans="1:25" ht="15" customHeight="1" x14ac:dyDescent="0.25">
      <c r="A187" s="112"/>
      <c r="B187" s="112"/>
      <c r="C187" s="112"/>
      <c r="D187" s="112"/>
      <c r="E187" s="112"/>
      <c r="F187" s="112"/>
      <c r="G187" s="112"/>
      <c r="H187" s="112"/>
      <c r="I187" s="112"/>
      <c r="J187" s="155"/>
      <c r="K187" s="155"/>
      <c r="L187" s="156"/>
      <c r="M187" s="112"/>
      <c r="N187" s="112"/>
      <c r="O187" s="112"/>
      <c r="P187" s="112"/>
      <c r="Q187" s="112"/>
      <c r="R187" s="112"/>
      <c r="S187" s="12"/>
      <c r="T187" s="12"/>
      <c r="U187" s="1"/>
    </row>
    <row r="188" spans="1:25" ht="15.75" customHeight="1" x14ac:dyDescent="0.25">
      <c r="A188" s="112"/>
      <c r="B188" s="112"/>
      <c r="C188" s="112"/>
      <c r="D188" s="112"/>
      <c r="E188" s="112"/>
      <c r="F188" s="112"/>
      <c r="G188" s="112"/>
      <c r="H188" s="112"/>
      <c r="I188" s="112"/>
      <c r="J188" s="1"/>
      <c r="K188" s="1"/>
      <c r="L188" s="156"/>
      <c r="M188" s="112"/>
      <c r="N188" s="112"/>
      <c r="O188" s="112"/>
      <c r="P188" s="112"/>
      <c r="Q188" s="112"/>
      <c r="R188" s="112"/>
      <c r="S188" s="12"/>
      <c r="T188" s="12"/>
      <c r="U188" s="1"/>
    </row>
    <row r="189" spans="1:25" ht="15" customHeight="1" x14ac:dyDescent="0.25">
      <c r="A189" s="112"/>
      <c r="B189" s="112"/>
      <c r="C189" s="112"/>
      <c r="D189" s="112"/>
      <c r="E189" s="112"/>
      <c r="F189" s="112"/>
      <c r="G189" s="112"/>
      <c r="H189" s="112"/>
      <c r="I189" s="112"/>
      <c r="J189" s="1"/>
      <c r="K189" s="1"/>
      <c r="L189" s="157"/>
      <c r="M189" s="112"/>
      <c r="N189" s="112"/>
      <c r="O189" s="112"/>
      <c r="P189" s="112"/>
      <c r="Q189" s="112"/>
      <c r="R189" s="112"/>
      <c r="S189" s="12"/>
      <c r="T189" s="12"/>
      <c r="U189" s="1"/>
    </row>
    <row r="190" spans="1:25" ht="15" customHeight="1" x14ac:dyDescent="0.25">
      <c r="A190" s="12"/>
      <c r="B190" s="12"/>
      <c r="C190" s="12"/>
      <c r="D190" s="12"/>
      <c r="E190" s="12"/>
      <c r="F190" s="12"/>
      <c r="G190" s="12"/>
      <c r="H190" s="156"/>
      <c r="I190" s="1"/>
      <c r="J190" s="1"/>
      <c r="K190" s="1"/>
      <c r="L190" s="158"/>
      <c r="M190" s="112"/>
      <c r="N190" s="112"/>
      <c r="O190" s="112"/>
      <c r="P190" s="112"/>
      <c r="Q190" s="112"/>
      <c r="R190" s="112"/>
      <c r="S190" s="1"/>
      <c r="T190" s="1"/>
      <c r="U190" s="1"/>
    </row>
    <row r="191" spans="1:25" s="1" customFormat="1" ht="15" customHeight="1" x14ac:dyDescent="0.25">
      <c r="A191" s="12"/>
      <c r="B191" s="12"/>
      <c r="C191" s="12"/>
      <c r="D191" s="12"/>
      <c r="E191" s="12"/>
      <c r="F191" s="12"/>
      <c r="G191" s="12"/>
      <c r="H191" s="309"/>
      <c r="L191" s="12"/>
      <c r="M191" s="112"/>
      <c r="N191" s="112"/>
      <c r="O191" s="112"/>
      <c r="P191" s="112"/>
      <c r="Q191" s="112"/>
      <c r="R191" s="112"/>
      <c r="W191"/>
      <c r="X191"/>
      <c r="Y191"/>
    </row>
    <row r="192" spans="1:25" s="1" customFormat="1" ht="19.5" x14ac:dyDescent="0.25">
      <c r="A192" s="12"/>
      <c r="B192" s="12"/>
      <c r="C192" s="12"/>
      <c r="D192" s="12"/>
      <c r="E192" s="12"/>
      <c r="F192" s="12"/>
      <c r="G192" s="12"/>
      <c r="H192" s="309"/>
      <c r="L192" s="12"/>
      <c r="M192" s="112"/>
      <c r="N192" s="112"/>
      <c r="O192" s="112"/>
      <c r="P192" s="112"/>
      <c r="Q192" s="112"/>
      <c r="R192" s="112"/>
      <c r="W192"/>
      <c r="X192"/>
      <c r="Y192"/>
    </row>
    <row r="193" spans="1:25" s="1" customFormat="1" ht="19.5" x14ac:dyDescent="0.25">
      <c r="A193" s="12"/>
      <c r="B193" s="12"/>
      <c r="C193" s="12"/>
      <c r="D193" s="12"/>
      <c r="E193" s="12"/>
      <c r="F193" s="12"/>
      <c r="G193" s="12"/>
      <c r="H193" s="159"/>
      <c r="L193" s="12"/>
      <c r="M193" s="112"/>
      <c r="N193" s="112"/>
      <c r="O193" s="112"/>
      <c r="P193" s="112"/>
      <c r="Q193" s="112"/>
      <c r="R193" s="112"/>
      <c r="W193"/>
      <c r="X193"/>
      <c r="Y193"/>
    </row>
    <row r="194" spans="1:25" s="1" customFormat="1" ht="19.5" x14ac:dyDescent="0.25">
      <c r="A194" s="12"/>
      <c r="B194" s="12"/>
      <c r="C194" s="12"/>
      <c r="D194" s="12"/>
      <c r="E194" s="12"/>
      <c r="F194" s="12"/>
      <c r="G194" s="12"/>
      <c r="H194" s="159"/>
      <c r="L194" s="12"/>
      <c r="M194" s="112"/>
      <c r="N194" s="112"/>
      <c r="O194" s="112"/>
      <c r="P194" s="112"/>
      <c r="Q194" s="112"/>
      <c r="R194" s="112"/>
      <c r="W194"/>
      <c r="X194"/>
      <c r="Y194"/>
    </row>
    <row r="195" spans="1:25" s="1" customFormat="1" ht="19.5" x14ac:dyDescent="0.25">
      <c r="A195" s="12"/>
      <c r="B195" s="12"/>
      <c r="C195" s="12"/>
      <c r="D195" s="12"/>
      <c r="E195" s="12"/>
      <c r="F195" s="12"/>
      <c r="G195" s="12"/>
      <c r="H195" s="159"/>
      <c r="L195" s="12"/>
      <c r="M195" s="112"/>
      <c r="N195" s="112"/>
      <c r="O195" s="112"/>
      <c r="P195" s="112"/>
      <c r="Q195" s="112"/>
      <c r="R195" s="112"/>
      <c r="W195"/>
      <c r="X195"/>
      <c r="Y195"/>
    </row>
    <row r="196" spans="1:25" s="1" customFormat="1" ht="19.5" x14ac:dyDescent="0.25">
      <c r="A196" s="12"/>
      <c r="B196" s="12"/>
      <c r="C196" s="12"/>
      <c r="D196" s="12"/>
      <c r="E196" s="12"/>
      <c r="F196" s="12"/>
      <c r="G196" s="12"/>
      <c r="H196" s="159"/>
      <c r="L196" s="12"/>
      <c r="M196" s="112"/>
      <c r="N196" s="112"/>
      <c r="O196" s="112"/>
      <c r="P196" s="112"/>
      <c r="Q196" s="112"/>
      <c r="R196" s="112"/>
      <c r="W196"/>
      <c r="X196"/>
      <c r="Y196"/>
    </row>
    <row r="197" spans="1:25" s="1" customFormat="1" ht="19.5" x14ac:dyDescent="0.25">
      <c r="A197" s="12"/>
      <c r="B197" s="12"/>
      <c r="C197" s="12"/>
      <c r="D197" s="12"/>
      <c r="E197" s="12"/>
      <c r="F197" s="12"/>
      <c r="G197" s="12"/>
      <c r="H197" s="159"/>
      <c r="L197" s="12"/>
      <c r="M197" s="112"/>
      <c r="N197" s="112"/>
      <c r="O197" s="112"/>
      <c r="P197" s="112"/>
      <c r="Q197" s="112"/>
      <c r="R197" s="112"/>
      <c r="W197"/>
      <c r="X197"/>
      <c r="Y197"/>
    </row>
    <row r="198" spans="1:25" s="1" customFormat="1" ht="19.5" x14ac:dyDescent="0.25">
      <c r="A198" s="12"/>
      <c r="B198" s="12"/>
      <c r="C198" s="12"/>
      <c r="D198" s="12"/>
      <c r="E198" s="12"/>
      <c r="F198" s="12"/>
      <c r="G198" s="12"/>
      <c r="H198" s="159"/>
      <c r="L198" s="12"/>
      <c r="M198" s="112"/>
      <c r="N198" s="112"/>
      <c r="O198" s="112"/>
      <c r="P198" s="112"/>
      <c r="Q198" s="112"/>
      <c r="R198" s="112"/>
      <c r="W198"/>
      <c r="X198"/>
      <c r="Y198"/>
    </row>
    <row r="199" spans="1:25" s="1" customFormat="1" ht="19.5" x14ac:dyDescent="0.25">
      <c r="A199" s="12"/>
      <c r="B199" s="12"/>
      <c r="C199" s="12"/>
      <c r="D199" s="12"/>
      <c r="E199" s="12"/>
      <c r="F199" s="12"/>
      <c r="G199" s="12"/>
      <c r="H199" s="159"/>
      <c r="L199" s="12"/>
      <c r="M199" s="112"/>
      <c r="N199" s="112"/>
      <c r="O199" s="112"/>
      <c r="P199" s="112"/>
      <c r="Q199" s="112"/>
      <c r="R199" s="112"/>
      <c r="W199"/>
      <c r="X199"/>
      <c r="Y199"/>
    </row>
    <row r="200" spans="1:25" s="1" customFormat="1" ht="19.5" x14ac:dyDescent="0.25">
      <c r="A200" s="12"/>
      <c r="B200" s="12"/>
      <c r="C200" s="12"/>
      <c r="D200" s="12"/>
      <c r="E200" s="12"/>
      <c r="F200" s="12"/>
      <c r="G200" s="12"/>
      <c r="H200" s="159"/>
      <c r="L200" s="12"/>
      <c r="M200" s="112"/>
      <c r="N200" s="112"/>
      <c r="O200" s="112"/>
      <c r="P200" s="112"/>
      <c r="Q200" s="112"/>
      <c r="R200" s="112"/>
      <c r="W200"/>
      <c r="X200"/>
      <c r="Y200"/>
    </row>
    <row r="201" spans="1:25" s="1" customFormat="1" ht="19.5" x14ac:dyDescent="0.25">
      <c r="A201" s="12"/>
      <c r="B201" s="12"/>
      <c r="C201" s="12"/>
      <c r="D201" s="12"/>
      <c r="E201" s="12"/>
      <c r="F201" s="12"/>
      <c r="G201" s="12"/>
      <c r="H201" s="159"/>
      <c r="L201" s="12"/>
      <c r="M201" s="112"/>
      <c r="N201" s="112"/>
      <c r="O201" s="112"/>
      <c r="P201" s="112"/>
      <c r="Q201" s="112"/>
      <c r="R201" s="112"/>
      <c r="W201"/>
      <c r="X201"/>
      <c r="Y201"/>
    </row>
    <row r="202" spans="1:25" s="1" customFormat="1" ht="19.5" x14ac:dyDescent="0.25">
      <c r="A202" s="12"/>
      <c r="B202" s="12"/>
      <c r="C202" s="12"/>
      <c r="D202" s="12"/>
      <c r="E202" s="12"/>
      <c r="F202" s="12"/>
      <c r="G202" s="12"/>
      <c r="H202" s="159"/>
      <c r="L202" s="12"/>
      <c r="M202" s="112"/>
      <c r="N202" s="112"/>
      <c r="O202" s="112"/>
      <c r="P202" s="112"/>
      <c r="Q202" s="112"/>
      <c r="R202" s="112"/>
      <c r="W202"/>
      <c r="X202"/>
      <c r="Y202"/>
    </row>
    <row r="203" spans="1:25" s="1" customFormat="1" ht="19.5" x14ac:dyDescent="0.25">
      <c r="A203" s="12"/>
      <c r="B203" s="12"/>
      <c r="C203" s="12"/>
      <c r="D203" s="12"/>
      <c r="E203" s="12"/>
      <c r="F203" s="12"/>
      <c r="G203" s="12"/>
      <c r="H203" s="159"/>
      <c r="L203" s="12"/>
      <c r="M203" s="112"/>
      <c r="N203" s="112"/>
      <c r="O203" s="112"/>
      <c r="P203" s="112"/>
      <c r="Q203" s="112"/>
      <c r="R203" s="112"/>
      <c r="W203"/>
      <c r="X203"/>
      <c r="Y203"/>
    </row>
    <row r="204" spans="1:25" s="1" customFormat="1" ht="19.5" x14ac:dyDescent="0.25">
      <c r="A204" s="12"/>
      <c r="B204" s="12"/>
      <c r="C204" s="12"/>
      <c r="D204" s="12"/>
      <c r="E204" s="12"/>
      <c r="F204" s="12"/>
      <c r="G204" s="12"/>
      <c r="H204" s="159"/>
      <c r="L204" s="12"/>
      <c r="M204" s="112"/>
      <c r="N204" s="112"/>
      <c r="O204" s="112"/>
      <c r="P204" s="112"/>
      <c r="Q204" s="112"/>
      <c r="R204" s="112"/>
      <c r="W204"/>
      <c r="X204"/>
      <c r="Y204"/>
    </row>
    <row r="205" spans="1:25" s="1" customFormat="1" ht="19.5" x14ac:dyDescent="0.25">
      <c r="A205" s="12"/>
      <c r="B205" s="12"/>
      <c r="C205" s="12"/>
      <c r="D205" s="12"/>
      <c r="E205" s="12"/>
      <c r="F205" s="12"/>
      <c r="G205" s="12"/>
      <c r="H205" s="160"/>
      <c r="L205" s="12"/>
      <c r="M205" s="112"/>
      <c r="N205" s="112"/>
      <c r="O205" s="112"/>
      <c r="P205" s="112"/>
      <c r="Q205" s="112"/>
      <c r="R205" s="112"/>
      <c r="W205"/>
      <c r="X205"/>
      <c r="Y205"/>
    </row>
    <row r="206" spans="1:25" s="1" customFormat="1" ht="19.5" x14ac:dyDescent="0.25">
      <c r="A206" s="12"/>
      <c r="B206" s="12"/>
      <c r="C206" s="12"/>
      <c r="D206" s="12"/>
      <c r="E206" s="12"/>
      <c r="F206" s="12"/>
      <c r="G206" s="12"/>
      <c r="H206" s="161"/>
      <c r="L206" s="12"/>
      <c r="M206" s="112"/>
      <c r="N206" s="112"/>
      <c r="O206" s="112"/>
      <c r="P206" s="112"/>
      <c r="Q206" s="112"/>
      <c r="R206" s="112"/>
      <c r="W206"/>
      <c r="X206"/>
      <c r="Y206"/>
    </row>
    <row r="207" spans="1:25" s="1" customFormat="1" x14ac:dyDescent="0.25">
      <c r="A207" s="12"/>
      <c r="B207" s="12"/>
      <c r="C207" s="12"/>
      <c r="D207" s="12"/>
      <c r="E207" s="12"/>
      <c r="F207" s="12"/>
      <c r="G207" s="12"/>
      <c r="W207"/>
      <c r="X207"/>
      <c r="Y207"/>
    </row>
    <row r="208" spans="1:25" s="1" customFormat="1" x14ac:dyDescent="0.25">
      <c r="A208" s="12"/>
      <c r="B208" s="12"/>
      <c r="C208" s="12"/>
      <c r="D208" s="12"/>
      <c r="E208" s="12"/>
      <c r="F208" s="12"/>
      <c r="G208" s="12"/>
      <c r="U208"/>
      <c r="W208"/>
      <c r="X208"/>
      <c r="Y208"/>
    </row>
    <row r="209" spans="1:25" s="1" customFormat="1" x14ac:dyDescent="0.25">
      <c r="A209" s="12"/>
      <c r="B209" s="12"/>
      <c r="C209" s="12"/>
      <c r="D209" s="12"/>
      <c r="E209" s="12"/>
      <c r="F209" s="12"/>
      <c r="G209" s="12"/>
      <c r="U209"/>
      <c r="W209"/>
      <c r="X209"/>
      <c r="Y209"/>
    </row>
    <row r="210" spans="1:25" s="1" customFormat="1" x14ac:dyDescent="0.25">
      <c r="A210" s="12"/>
      <c r="B210" s="12"/>
      <c r="C210" s="12"/>
      <c r="D210" s="12"/>
      <c r="E210" s="12"/>
      <c r="F210" s="12"/>
      <c r="G210" s="12"/>
      <c r="U210"/>
      <c r="W210"/>
      <c r="X210"/>
      <c r="Y210"/>
    </row>
    <row r="211" spans="1:25" s="1" customFormat="1" x14ac:dyDescent="0.25">
      <c r="A211" s="12"/>
      <c r="B211" s="12"/>
      <c r="C211" s="12"/>
      <c r="D211" s="12"/>
      <c r="E211" s="12"/>
      <c r="F211" s="12"/>
      <c r="G211" s="12"/>
      <c r="U211"/>
      <c r="W211"/>
      <c r="X211"/>
      <c r="Y211"/>
    </row>
    <row r="212" spans="1:25" s="1" customFormat="1" x14ac:dyDescent="0.25">
      <c r="A212" s="12"/>
      <c r="B212" s="12"/>
      <c r="C212" s="12"/>
      <c r="D212" s="12"/>
      <c r="E212" s="12"/>
      <c r="F212" s="12"/>
      <c r="G212" s="12"/>
      <c r="U212"/>
      <c r="W212"/>
      <c r="X212"/>
      <c r="Y212"/>
    </row>
    <row r="213" spans="1:25" s="1" customFormat="1" x14ac:dyDescent="0.25">
      <c r="A213" s="12"/>
      <c r="B213" s="12"/>
      <c r="C213" s="12"/>
      <c r="D213" s="12"/>
      <c r="E213" s="12"/>
      <c r="F213" s="12"/>
      <c r="G213" s="12"/>
      <c r="U213"/>
      <c r="W213"/>
      <c r="X213"/>
      <c r="Y213"/>
    </row>
    <row r="214" spans="1:25" s="1" customFormat="1" x14ac:dyDescent="0.25">
      <c r="A214" s="12"/>
      <c r="B214" s="12"/>
      <c r="C214" s="12"/>
      <c r="D214" s="12"/>
      <c r="E214" s="12"/>
      <c r="F214" s="12"/>
      <c r="G214" s="12"/>
      <c r="U214"/>
      <c r="W214"/>
      <c r="X214"/>
      <c r="Y214"/>
    </row>
    <row r="215" spans="1:25" s="1" customFormat="1" x14ac:dyDescent="0.25">
      <c r="A215" s="12"/>
      <c r="B215" s="12"/>
      <c r="C215" s="12"/>
      <c r="D215" s="12"/>
      <c r="E215" s="12"/>
      <c r="F215" s="12"/>
      <c r="G215" s="12"/>
      <c r="U215"/>
      <c r="W215"/>
      <c r="X215"/>
      <c r="Y215"/>
    </row>
    <row r="216" spans="1:25" s="1" customFormat="1" x14ac:dyDescent="0.25">
      <c r="A216" s="12"/>
      <c r="B216" s="12"/>
      <c r="C216" s="12"/>
      <c r="D216" s="12"/>
      <c r="E216" s="12"/>
      <c r="F216" s="12"/>
      <c r="G216" s="12"/>
      <c r="U216"/>
      <c r="W216"/>
      <c r="X216"/>
      <c r="Y216"/>
    </row>
  </sheetData>
  <mergeCells count="82">
    <mergeCell ref="G151:G153"/>
    <mergeCell ref="D170:R170"/>
    <mergeCell ref="D171:R171"/>
    <mergeCell ref="H191:H192"/>
    <mergeCell ref="A151:A153"/>
    <mergeCell ref="B151:B153"/>
    <mergeCell ref="C151:C153"/>
    <mergeCell ref="D151:D153"/>
    <mergeCell ref="E151:E153"/>
    <mergeCell ref="F151:F153"/>
    <mergeCell ref="A149:G149"/>
    <mergeCell ref="A137:E137"/>
    <mergeCell ref="A138:E138"/>
    <mergeCell ref="A139:E139"/>
    <mergeCell ref="A140:E140"/>
    <mergeCell ref="A141:E141"/>
    <mergeCell ref="A142:E142"/>
    <mergeCell ref="A143:E143"/>
    <mergeCell ref="A144:E144"/>
    <mergeCell ref="A145:E145"/>
    <mergeCell ref="A146:E146"/>
    <mergeCell ref="B148:G148"/>
    <mergeCell ref="A136:E136"/>
    <mergeCell ref="K123:K125"/>
    <mergeCell ref="A126:E126"/>
    <mergeCell ref="A127:E127"/>
    <mergeCell ref="A128:E128"/>
    <mergeCell ref="A129:E129"/>
    <mergeCell ref="A130:E130"/>
    <mergeCell ref="A131:E131"/>
    <mergeCell ref="A132:E132"/>
    <mergeCell ref="A133:E133"/>
    <mergeCell ref="A134:E134"/>
    <mergeCell ref="A135:E135"/>
    <mergeCell ref="A114:R114"/>
    <mergeCell ref="A117:V118"/>
    <mergeCell ref="A120:J120"/>
    <mergeCell ref="A121:J121"/>
    <mergeCell ref="A123:E125"/>
    <mergeCell ref="F123:F125"/>
    <mergeCell ref="G123:G125"/>
    <mergeCell ref="H123:H125"/>
    <mergeCell ref="I123:I125"/>
    <mergeCell ref="J123:J125"/>
    <mergeCell ref="A113:R113"/>
    <mergeCell ref="A93:H93"/>
    <mergeCell ref="Q93:V93"/>
    <mergeCell ref="A94:H94"/>
    <mergeCell ref="Q94:U94"/>
    <mergeCell ref="A95:A97"/>
    <mergeCell ref="B95:B97"/>
    <mergeCell ref="C95:D96"/>
    <mergeCell ref="E95:F96"/>
    <mergeCell ref="G95:H96"/>
    <mergeCell ref="Q95:Q97"/>
    <mergeCell ref="R95:R97"/>
    <mergeCell ref="S95:S97"/>
    <mergeCell ref="T95:T97"/>
    <mergeCell ref="U95:U97"/>
    <mergeCell ref="A112:R112"/>
    <mergeCell ref="A91:V91"/>
    <mergeCell ref="A32:E32"/>
    <mergeCell ref="L32:O32"/>
    <mergeCell ref="A50:N50"/>
    <mergeCell ref="A51:N51"/>
    <mergeCell ref="A53:A54"/>
    <mergeCell ref="B53:B54"/>
    <mergeCell ref="C53:F53"/>
    <mergeCell ref="G53:J53"/>
    <mergeCell ref="K53:N53"/>
    <mergeCell ref="A68:V69"/>
    <mergeCell ref="A72:F72"/>
    <mergeCell ref="L72:V72"/>
    <mergeCell ref="A73:F73"/>
    <mergeCell ref="L73:V73"/>
    <mergeCell ref="A31:E31"/>
    <mergeCell ref="L31:O31"/>
    <mergeCell ref="A20:V20"/>
    <mergeCell ref="A22:V22"/>
    <mergeCell ref="A25:V25"/>
    <mergeCell ref="A26:V26"/>
    <mergeCell ref="A29:V29"/>
  </mergeCells>
  <conditionalFormatting sqref="B67">
    <cfRule type="cellIs" dxfId="7" priority="8" operator="notEqual">
      <formula>$M$47</formula>
    </cfRule>
  </conditionalFormatting>
  <conditionalFormatting sqref="B110">
    <cfRule type="expression" dxfId="6" priority="7">
      <formula>$B$110&lt;&gt;$M$47</formula>
    </cfRule>
  </conditionalFormatting>
  <conditionalFormatting sqref="B47">
    <cfRule type="expression" dxfId="5" priority="6">
      <formula>$B$47&lt;&gt;$M$47</formula>
    </cfRule>
  </conditionalFormatting>
  <conditionalFormatting sqref="B87">
    <cfRule type="expression" dxfId="4" priority="5">
      <formula>$B$87&lt;&gt;$M$47</formula>
    </cfRule>
  </conditionalFormatting>
  <conditionalFormatting sqref="R110">
    <cfRule type="expression" dxfId="3" priority="4">
      <formula>$R$110&lt;&gt;$M$47</formula>
    </cfRule>
  </conditionalFormatting>
  <conditionalFormatting sqref="F126">
    <cfRule type="cellIs" dxfId="2" priority="3" operator="notEqual">
      <formula>$M$47</formula>
    </cfRule>
  </conditionalFormatting>
  <conditionalFormatting sqref="F133">
    <cfRule type="expression" dxfId="1" priority="2">
      <formula>$F$133&lt;&gt;$H$133+$K$133</formula>
    </cfRule>
  </conditionalFormatting>
  <conditionalFormatting sqref="B166">
    <cfRule type="expression" dxfId="0" priority="1">
      <formula>$B$166&lt;&gt;$F$145</formula>
    </cfRule>
  </conditionalFormatting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50" orientation="landscape" r:id="rId1"/>
  <rowBreaks count="3" manualBreakCount="3">
    <brk id="16" max="19" man="1"/>
    <brk id="69" max="21" man="1"/>
    <brk id="115" max="2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5:BD104"/>
  <sheetViews>
    <sheetView tabSelected="1" view="pageBreakPreview" zoomScale="70" zoomScaleNormal="80" zoomScaleSheetLayoutView="70" workbookViewId="0">
      <selection activeCell="AE42" sqref="AE42"/>
    </sheetView>
  </sheetViews>
  <sheetFormatPr baseColWidth="10" defaultColWidth="11.42578125" defaultRowHeight="16.5" x14ac:dyDescent="0.3"/>
  <cols>
    <col min="1" max="1" width="14.42578125" style="162" customWidth="1"/>
    <col min="2" max="3" width="13.7109375" style="162" customWidth="1"/>
    <col min="4" max="4" width="10.7109375" style="162" customWidth="1"/>
    <col min="5" max="15" width="15.140625" style="162" customWidth="1"/>
    <col min="16" max="16" width="14.28515625" style="162" customWidth="1"/>
    <col min="17" max="18" width="10.7109375" style="162" customWidth="1"/>
    <col min="19" max="19" width="2.85546875" style="162" customWidth="1"/>
    <col min="20" max="20" width="2.42578125" style="162" customWidth="1"/>
    <col min="21" max="21" width="12.5703125" style="162" customWidth="1"/>
    <col min="22" max="23" width="12.140625" style="162" customWidth="1"/>
    <col min="24" max="28" width="10.7109375" style="162" customWidth="1"/>
    <col min="29" max="29" width="13.28515625" style="162" bestFit="1" customWidth="1"/>
    <col min="30" max="32" width="8" style="176" customWidth="1"/>
    <col min="33" max="33" width="28.42578125" style="176" customWidth="1"/>
    <col min="34" max="36" width="8" style="176" customWidth="1"/>
    <col min="37" max="42" width="3.7109375" style="162" customWidth="1"/>
    <col min="43" max="43" width="11.42578125" style="162"/>
    <col min="44" max="55" width="7.140625" style="162" customWidth="1"/>
    <col min="56" max="16384" width="11.42578125" style="162"/>
  </cols>
  <sheetData>
    <row r="5" spans="1:56" s="170" customFormat="1" ht="26.25" customHeight="1" x14ac:dyDescent="0.35">
      <c r="A5" s="174" t="s">
        <v>10</v>
      </c>
      <c r="B5" s="172"/>
      <c r="C5" s="172"/>
      <c r="D5" s="172"/>
      <c r="E5" s="172"/>
      <c r="F5" s="172"/>
      <c r="G5" s="172"/>
      <c r="H5" s="172"/>
      <c r="I5" s="172"/>
      <c r="J5" s="173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D5" s="241"/>
      <c r="AE5" s="241"/>
      <c r="AF5" s="241"/>
      <c r="AG5" s="241"/>
      <c r="AH5" s="241"/>
      <c r="AI5" s="241"/>
      <c r="AJ5" s="241"/>
    </row>
    <row r="6" spans="1:56" ht="7.5" customHeight="1" x14ac:dyDescent="0.3"/>
    <row r="7" spans="1:56" ht="7.5" customHeight="1" x14ac:dyDescent="0.3">
      <c r="A7" s="332"/>
      <c r="B7" s="333"/>
      <c r="C7" s="333"/>
      <c r="D7" s="333"/>
      <c r="E7" s="333"/>
      <c r="F7" s="333"/>
      <c r="G7" s="333"/>
      <c r="H7" s="333"/>
      <c r="I7" s="333"/>
      <c r="J7" s="333"/>
      <c r="K7" s="333"/>
      <c r="L7" s="333"/>
      <c r="M7" s="333"/>
      <c r="N7" s="333"/>
      <c r="O7" s="333"/>
      <c r="P7" s="333"/>
      <c r="Q7" s="333"/>
      <c r="R7" s="333"/>
      <c r="S7" s="333"/>
      <c r="T7" s="333"/>
      <c r="U7" s="333"/>
      <c r="V7" s="333"/>
      <c r="W7" s="333"/>
      <c r="X7" s="333"/>
      <c r="Y7" s="333"/>
      <c r="Z7" s="333"/>
      <c r="AA7" s="333"/>
      <c r="AB7" s="333"/>
    </row>
    <row r="8" spans="1:56" ht="27.75" customHeight="1" x14ac:dyDescent="0.3">
      <c r="A8" s="334" t="s">
        <v>210</v>
      </c>
      <c r="B8" s="335"/>
      <c r="C8" s="335"/>
      <c r="D8" s="335"/>
      <c r="E8" s="335"/>
      <c r="F8" s="335"/>
      <c r="G8" s="335"/>
      <c r="H8" s="335"/>
      <c r="I8" s="335"/>
      <c r="J8" s="335"/>
      <c r="K8" s="335"/>
      <c r="L8" s="335"/>
      <c r="M8" s="335"/>
      <c r="N8" s="335"/>
      <c r="O8" s="335"/>
      <c r="P8" s="335"/>
      <c r="Q8" s="335"/>
      <c r="R8" s="335"/>
      <c r="S8" s="335"/>
      <c r="T8" s="335"/>
      <c r="U8" s="335"/>
      <c r="V8" s="335"/>
      <c r="W8" s="335"/>
      <c r="X8" s="335"/>
      <c r="Y8" s="335"/>
      <c r="Z8" s="335"/>
      <c r="AA8" s="335"/>
      <c r="AB8" s="335"/>
    </row>
    <row r="9" spans="1:56" ht="23.25" customHeight="1" x14ac:dyDescent="0.3">
      <c r="A9" s="336" t="s">
        <v>34</v>
      </c>
      <c r="B9" s="337"/>
      <c r="C9" s="337"/>
      <c r="D9" s="337"/>
      <c r="E9" s="337"/>
      <c r="F9" s="337"/>
      <c r="G9" s="337"/>
      <c r="H9" s="337"/>
      <c r="I9" s="337"/>
      <c r="J9" s="337"/>
      <c r="K9" s="337"/>
      <c r="L9" s="337"/>
      <c r="M9" s="337"/>
      <c r="N9" s="337"/>
      <c r="O9" s="337"/>
      <c r="P9" s="337"/>
      <c r="Q9" s="337"/>
      <c r="R9" s="337"/>
      <c r="S9" s="337"/>
      <c r="T9" s="337"/>
      <c r="U9" s="337"/>
      <c r="V9" s="337"/>
      <c r="W9" s="337"/>
      <c r="X9" s="337"/>
      <c r="Y9" s="337"/>
      <c r="Z9" s="337"/>
      <c r="AA9" s="337"/>
      <c r="AB9" s="337"/>
    </row>
    <row r="10" spans="1:56" ht="7.5" customHeight="1" x14ac:dyDescent="0.3">
      <c r="A10" s="240"/>
      <c r="B10" s="238"/>
      <c r="C10" s="238"/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9"/>
      <c r="O10" s="239"/>
      <c r="P10" s="238"/>
      <c r="Q10" s="238"/>
      <c r="R10" s="238"/>
      <c r="S10" s="238"/>
      <c r="T10" s="238"/>
      <c r="U10" s="238"/>
      <c r="V10" s="238"/>
      <c r="W10" s="238"/>
      <c r="X10" s="238"/>
      <c r="Y10" s="238"/>
      <c r="Z10" s="238"/>
      <c r="AA10" s="238"/>
      <c r="AB10" s="238"/>
    </row>
    <row r="11" spans="1:56" ht="20.25" customHeight="1" x14ac:dyDescent="0.3"/>
    <row r="12" spans="1:56" ht="23.25" customHeight="1" thickBot="1" x14ac:dyDescent="0.35">
      <c r="A12" s="329" t="s">
        <v>209</v>
      </c>
      <c r="B12" s="329"/>
      <c r="C12" s="329"/>
      <c r="D12" s="329"/>
      <c r="E12" s="329"/>
      <c r="F12" s="329"/>
      <c r="G12" s="329"/>
      <c r="H12" s="329"/>
      <c r="I12" s="329"/>
      <c r="J12" s="329"/>
      <c r="K12" s="329"/>
      <c r="L12" s="329"/>
      <c r="M12" s="329"/>
      <c r="N12" s="329"/>
      <c r="O12" s="329"/>
      <c r="P12" s="329"/>
      <c r="Q12" s="329"/>
      <c r="R12" s="237"/>
      <c r="S12" s="237"/>
      <c r="T12" s="175"/>
      <c r="U12" s="345" t="s">
        <v>208</v>
      </c>
      <c r="V12" s="345"/>
      <c r="W12" s="345"/>
      <c r="X12" s="345"/>
      <c r="Y12" s="345"/>
      <c r="Z12" s="345"/>
      <c r="AA12" s="345"/>
    </row>
    <row r="13" spans="1:56" ht="12.75" customHeight="1" x14ac:dyDescent="0.3">
      <c r="A13" s="199"/>
      <c r="B13" s="199"/>
      <c r="C13" s="199"/>
      <c r="D13" s="199"/>
      <c r="E13" s="199"/>
      <c r="F13" s="199"/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175"/>
      <c r="S13" s="175"/>
      <c r="T13" s="175"/>
      <c r="U13" s="199"/>
    </row>
    <row r="14" spans="1:56" ht="22.5" customHeight="1" x14ac:dyDescent="0.3">
      <c r="A14" s="338" t="s">
        <v>40</v>
      </c>
      <c r="B14" s="340" t="s">
        <v>207</v>
      </c>
      <c r="C14" s="341"/>
      <c r="D14" s="344" t="s">
        <v>18</v>
      </c>
      <c r="E14" s="344" t="s">
        <v>19</v>
      </c>
      <c r="F14" s="344" t="s">
        <v>20</v>
      </c>
      <c r="G14" s="344" t="s">
        <v>21</v>
      </c>
      <c r="H14" s="344" t="s">
        <v>22</v>
      </c>
      <c r="I14" s="344" t="s">
        <v>23</v>
      </c>
      <c r="J14" s="344" t="s">
        <v>24</v>
      </c>
      <c r="K14" s="344" t="s">
        <v>25</v>
      </c>
      <c r="L14" s="344" t="s">
        <v>26</v>
      </c>
      <c r="M14" s="344" t="s">
        <v>27</v>
      </c>
      <c r="N14" s="344" t="s">
        <v>28</v>
      </c>
      <c r="O14" s="346" t="s">
        <v>29</v>
      </c>
      <c r="P14" s="347" t="s">
        <v>3</v>
      </c>
      <c r="Q14" s="349" t="s">
        <v>4</v>
      </c>
      <c r="S14" s="236"/>
      <c r="T14" s="236"/>
      <c r="U14" s="338" t="s">
        <v>9</v>
      </c>
      <c r="V14" s="344"/>
      <c r="W14" s="344"/>
      <c r="X14" s="344" t="s">
        <v>206</v>
      </c>
      <c r="Y14" s="344"/>
      <c r="Z14" s="344" t="s">
        <v>4</v>
      </c>
      <c r="AA14" s="352"/>
      <c r="AB14" s="236"/>
    </row>
    <row r="15" spans="1:56" ht="23.25" customHeight="1" x14ac:dyDescent="0.3">
      <c r="A15" s="339"/>
      <c r="B15" s="342"/>
      <c r="C15" s="343"/>
      <c r="D15" s="242"/>
      <c r="E15" s="242"/>
      <c r="F15" s="242"/>
      <c r="G15" s="242"/>
      <c r="H15" s="242"/>
      <c r="I15" s="242"/>
      <c r="J15" s="242"/>
      <c r="K15" s="242"/>
      <c r="L15" s="242"/>
      <c r="M15" s="242"/>
      <c r="N15" s="242"/>
      <c r="O15" s="243"/>
      <c r="P15" s="348"/>
      <c r="Q15" s="350"/>
      <c r="S15" s="236"/>
      <c r="T15" s="236"/>
      <c r="U15" s="351"/>
      <c r="V15" s="242"/>
      <c r="W15" s="242"/>
      <c r="X15" s="242"/>
      <c r="Y15" s="242"/>
      <c r="Z15" s="242"/>
      <c r="AA15" s="353"/>
      <c r="AB15" s="236"/>
    </row>
    <row r="16" spans="1:56" ht="23.25" customHeight="1" x14ac:dyDescent="0.3">
      <c r="A16" s="212">
        <v>1</v>
      </c>
      <c r="B16" s="327" t="s">
        <v>205</v>
      </c>
      <c r="C16" s="328"/>
      <c r="D16" s="211">
        <v>290</v>
      </c>
      <c r="E16" s="211">
        <v>235</v>
      </c>
      <c r="F16" s="211"/>
      <c r="G16" s="211"/>
      <c r="H16" s="211"/>
      <c r="I16" s="211"/>
      <c r="J16" s="211"/>
      <c r="K16" s="211"/>
      <c r="L16" s="211"/>
      <c r="M16" s="211"/>
      <c r="N16" s="211"/>
      <c r="O16" s="210"/>
      <c r="P16" s="209">
        <f t="shared" ref="P16:P57" si="0">SUM(D16:O16)</f>
        <v>525</v>
      </c>
      <c r="Q16" s="208">
        <f t="shared" ref="Q16:Q57" si="1">+P16/$P$58</f>
        <v>8.8757396449704137E-2</v>
      </c>
      <c r="S16" s="224"/>
      <c r="T16" s="223"/>
      <c r="U16" s="233" t="s">
        <v>36</v>
      </c>
      <c r="V16" s="232"/>
      <c r="W16" s="231" t="s">
        <v>204</v>
      </c>
      <c r="X16" s="235">
        <v>27</v>
      </c>
      <c r="Y16" s="234"/>
      <c r="Z16" s="354">
        <f t="shared" ref="Z16:Z23" si="2">+X16/$X$24</f>
        <v>4.5646661031276412E-3</v>
      </c>
      <c r="AA16" s="355"/>
      <c r="AB16" s="221"/>
      <c r="AR16" s="164"/>
      <c r="AS16" s="164"/>
      <c r="AT16" s="164"/>
      <c r="AU16" s="164"/>
      <c r="AV16" s="164"/>
      <c r="AW16" s="164"/>
      <c r="AX16" s="164"/>
      <c r="AY16" s="164"/>
      <c r="AZ16" s="164"/>
      <c r="BA16" s="164"/>
      <c r="BB16" s="164"/>
      <c r="BC16" s="164"/>
      <c r="BD16" s="164"/>
    </row>
    <row r="17" spans="1:55" ht="23.25" customHeight="1" x14ac:dyDescent="0.3">
      <c r="A17" s="212">
        <v>2</v>
      </c>
      <c r="B17" s="327" t="s">
        <v>203</v>
      </c>
      <c r="C17" s="328"/>
      <c r="D17" s="211">
        <v>110</v>
      </c>
      <c r="E17" s="211">
        <v>86</v>
      </c>
      <c r="F17" s="211"/>
      <c r="G17" s="211"/>
      <c r="H17" s="211"/>
      <c r="I17" s="211"/>
      <c r="J17" s="211"/>
      <c r="K17" s="211"/>
      <c r="L17" s="211"/>
      <c r="M17" s="211"/>
      <c r="N17" s="211"/>
      <c r="O17" s="210"/>
      <c r="P17" s="209">
        <f t="shared" si="0"/>
        <v>196</v>
      </c>
      <c r="Q17" s="208">
        <f t="shared" si="1"/>
        <v>3.3136094674556214E-2</v>
      </c>
      <c r="S17" s="224"/>
      <c r="T17" s="223"/>
      <c r="U17" s="233" t="s">
        <v>37</v>
      </c>
      <c r="V17" s="232"/>
      <c r="W17" s="231" t="s">
        <v>202</v>
      </c>
      <c r="X17" s="230">
        <v>224</v>
      </c>
      <c r="Y17" s="229"/>
      <c r="Z17" s="356">
        <f t="shared" si="2"/>
        <v>3.7869822485207101E-2</v>
      </c>
      <c r="AA17" s="357"/>
      <c r="AB17" s="221"/>
      <c r="AR17" s="164"/>
      <c r="AS17" s="164"/>
      <c r="AT17" s="164"/>
      <c r="AU17" s="164"/>
      <c r="AV17" s="164"/>
      <c r="AW17" s="164"/>
      <c r="AX17" s="164"/>
      <c r="AY17" s="164"/>
      <c r="AZ17" s="164"/>
      <c r="BA17" s="164"/>
      <c r="BB17" s="164"/>
      <c r="BC17" s="164"/>
    </row>
    <row r="18" spans="1:55" ht="23.25" customHeight="1" x14ac:dyDescent="0.3">
      <c r="A18" s="212">
        <v>3</v>
      </c>
      <c r="B18" s="327" t="s">
        <v>201</v>
      </c>
      <c r="C18" s="328"/>
      <c r="D18" s="211">
        <v>44</v>
      </c>
      <c r="E18" s="211">
        <v>65</v>
      </c>
      <c r="F18" s="211"/>
      <c r="G18" s="211"/>
      <c r="H18" s="211"/>
      <c r="I18" s="211"/>
      <c r="J18" s="211"/>
      <c r="K18" s="211"/>
      <c r="L18" s="211"/>
      <c r="M18" s="211"/>
      <c r="N18" s="211"/>
      <c r="O18" s="210"/>
      <c r="P18" s="209">
        <f t="shared" si="0"/>
        <v>109</v>
      </c>
      <c r="Q18" s="208">
        <f t="shared" si="1"/>
        <v>1.8427726120033811E-2</v>
      </c>
      <c r="S18" s="224"/>
      <c r="T18" s="223"/>
      <c r="U18" s="233" t="s">
        <v>11</v>
      </c>
      <c r="V18" s="232"/>
      <c r="W18" s="231" t="s">
        <v>200</v>
      </c>
      <c r="X18" s="230">
        <v>97</v>
      </c>
      <c r="Y18" s="229"/>
      <c r="Z18" s="356">
        <f t="shared" si="2"/>
        <v>1.6398985629754861E-2</v>
      </c>
      <c r="AA18" s="357"/>
      <c r="AB18" s="221"/>
      <c r="AR18" s="164"/>
      <c r="AS18" s="164"/>
      <c r="AT18" s="164"/>
      <c r="AU18" s="164"/>
      <c r="AV18" s="164"/>
      <c r="AW18" s="164"/>
      <c r="AX18" s="164"/>
      <c r="AY18" s="164"/>
      <c r="AZ18" s="164"/>
      <c r="BA18" s="164"/>
      <c r="BB18" s="164"/>
      <c r="BC18" s="164"/>
    </row>
    <row r="19" spans="1:55" ht="23.25" customHeight="1" x14ac:dyDescent="0.3">
      <c r="A19" s="212">
        <v>4</v>
      </c>
      <c r="B19" s="327" t="s">
        <v>199</v>
      </c>
      <c r="C19" s="328"/>
      <c r="D19" s="211">
        <v>51</v>
      </c>
      <c r="E19" s="211">
        <v>38</v>
      </c>
      <c r="F19" s="211"/>
      <c r="G19" s="211"/>
      <c r="H19" s="211"/>
      <c r="I19" s="211"/>
      <c r="J19" s="211"/>
      <c r="K19" s="211"/>
      <c r="L19" s="211"/>
      <c r="M19" s="211"/>
      <c r="N19" s="211"/>
      <c r="O19" s="210"/>
      <c r="P19" s="209">
        <f t="shared" si="0"/>
        <v>89</v>
      </c>
      <c r="Q19" s="208">
        <f t="shared" si="1"/>
        <v>1.5046491969568893E-2</v>
      </c>
      <c r="S19" s="224"/>
      <c r="T19" s="223"/>
      <c r="U19" s="233" t="s">
        <v>198</v>
      </c>
      <c r="V19" s="232"/>
      <c r="W19" s="231" t="s">
        <v>197</v>
      </c>
      <c r="X19" s="230">
        <v>68</v>
      </c>
      <c r="Y19" s="229"/>
      <c r="Z19" s="356">
        <f t="shared" si="2"/>
        <v>1.1496196111580727E-2</v>
      </c>
      <c r="AA19" s="357"/>
      <c r="AB19" s="221"/>
      <c r="AR19" s="164"/>
      <c r="AS19" s="164"/>
      <c r="AT19" s="164"/>
      <c r="AU19" s="164"/>
      <c r="AV19" s="164"/>
      <c r="AW19" s="164"/>
      <c r="AX19" s="164"/>
      <c r="AY19" s="164"/>
      <c r="AZ19" s="164"/>
      <c r="BA19" s="164"/>
      <c r="BB19" s="164"/>
      <c r="BC19" s="164"/>
    </row>
    <row r="20" spans="1:55" ht="23.25" customHeight="1" x14ac:dyDescent="0.3">
      <c r="A20" s="212">
        <v>5</v>
      </c>
      <c r="B20" s="327" t="s">
        <v>196</v>
      </c>
      <c r="C20" s="328"/>
      <c r="D20" s="211">
        <v>9</v>
      </c>
      <c r="E20" s="211">
        <v>14</v>
      </c>
      <c r="F20" s="211"/>
      <c r="G20" s="211"/>
      <c r="H20" s="211"/>
      <c r="I20" s="211"/>
      <c r="J20" s="211"/>
      <c r="K20" s="211"/>
      <c r="L20" s="211"/>
      <c r="M20" s="211"/>
      <c r="N20" s="211"/>
      <c r="O20" s="210"/>
      <c r="P20" s="209">
        <f t="shared" si="0"/>
        <v>23</v>
      </c>
      <c r="Q20" s="208">
        <f t="shared" si="1"/>
        <v>3.8884192730346575E-3</v>
      </c>
      <c r="S20" s="224"/>
      <c r="T20" s="223"/>
      <c r="U20" s="233" t="s">
        <v>38</v>
      </c>
      <c r="V20" s="232"/>
      <c r="W20" s="231" t="s">
        <v>195</v>
      </c>
      <c r="X20" s="230">
        <v>1277</v>
      </c>
      <c r="Y20" s="229"/>
      <c r="Z20" s="356">
        <f t="shared" si="2"/>
        <v>0.21589180050718512</v>
      </c>
      <c r="AA20" s="357"/>
      <c r="AB20" s="221"/>
      <c r="AR20" s="164"/>
      <c r="AS20" s="164"/>
      <c r="AT20" s="164"/>
      <c r="AU20" s="164"/>
      <c r="AV20" s="164"/>
      <c r="AW20" s="164"/>
      <c r="AX20" s="164"/>
      <c r="AY20" s="164"/>
      <c r="AZ20" s="164"/>
      <c r="BA20" s="164"/>
      <c r="BB20" s="164"/>
      <c r="BC20" s="164"/>
    </row>
    <row r="21" spans="1:55" ht="23.25" customHeight="1" x14ac:dyDescent="0.3">
      <c r="A21" s="212">
        <v>6</v>
      </c>
      <c r="B21" s="327" t="s">
        <v>194</v>
      </c>
      <c r="C21" s="328"/>
      <c r="D21" s="211">
        <v>264</v>
      </c>
      <c r="E21" s="211">
        <v>227</v>
      </c>
      <c r="F21" s="211"/>
      <c r="G21" s="211"/>
      <c r="H21" s="211"/>
      <c r="I21" s="211"/>
      <c r="J21" s="211"/>
      <c r="K21" s="211"/>
      <c r="L21" s="211"/>
      <c r="M21" s="211"/>
      <c r="N21" s="211"/>
      <c r="O21" s="210"/>
      <c r="P21" s="209">
        <f t="shared" si="0"/>
        <v>491</v>
      </c>
      <c r="Q21" s="208">
        <f t="shared" si="1"/>
        <v>8.3009298393913772E-2</v>
      </c>
      <c r="S21" s="224"/>
      <c r="T21" s="223"/>
      <c r="U21" s="233" t="s">
        <v>39</v>
      </c>
      <c r="V21" s="232"/>
      <c r="W21" s="231" t="s">
        <v>193</v>
      </c>
      <c r="X21" s="230">
        <v>3667</v>
      </c>
      <c r="Y21" s="229"/>
      <c r="Z21" s="356">
        <f t="shared" si="2"/>
        <v>0.61994928148774298</v>
      </c>
      <c r="AA21" s="357"/>
      <c r="AB21" s="221"/>
      <c r="AR21" s="164"/>
      <c r="AS21" s="164"/>
      <c r="AT21" s="164"/>
      <c r="AU21" s="164"/>
      <c r="AV21" s="164"/>
      <c r="AW21" s="164"/>
      <c r="AX21" s="164"/>
      <c r="AY21" s="164"/>
      <c r="AZ21" s="164"/>
      <c r="BA21" s="164"/>
      <c r="BB21" s="164"/>
      <c r="BC21" s="164"/>
    </row>
    <row r="22" spans="1:55" ht="23.25" customHeight="1" x14ac:dyDescent="0.3">
      <c r="A22" s="212">
        <v>7</v>
      </c>
      <c r="B22" s="327" t="s">
        <v>192</v>
      </c>
      <c r="C22" s="328"/>
      <c r="D22" s="211">
        <v>82</v>
      </c>
      <c r="E22" s="211">
        <v>122</v>
      </c>
      <c r="F22" s="211"/>
      <c r="G22" s="211"/>
      <c r="H22" s="211"/>
      <c r="I22" s="211"/>
      <c r="J22" s="211"/>
      <c r="K22" s="211"/>
      <c r="L22" s="211"/>
      <c r="M22" s="211"/>
      <c r="N22" s="211"/>
      <c r="O22" s="210"/>
      <c r="P22" s="209">
        <f t="shared" si="0"/>
        <v>204</v>
      </c>
      <c r="Q22" s="208">
        <f t="shared" si="1"/>
        <v>3.4488588334742179E-2</v>
      </c>
      <c r="S22" s="224"/>
      <c r="T22" s="223"/>
      <c r="U22" s="233" t="s">
        <v>191</v>
      </c>
      <c r="V22" s="232"/>
      <c r="W22" s="231" t="s">
        <v>190</v>
      </c>
      <c r="X22" s="230">
        <v>550</v>
      </c>
      <c r="Y22" s="229"/>
      <c r="Z22" s="356">
        <f t="shared" si="2"/>
        <v>9.2983939137785285E-2</v>
      </c>
      <c r="AA22" s="357"/>
      <c r="AB22" s="221"/>
      <c r="AR22" s="164"/>
      <c r="AS22" s="164"/>
      <c r="AT22" s="164"/>
      <c r="AU22" s="164"/>
      <c r="AV22" s="164"/>
      <c r="AW22" s="164"/>
      <c r="AX22" s="164"/>
      <c r="AY22" s="164"/>
      <c r="AZ22" s="164"/>
      <c r="BA22" s="164"/>
      <c r="BB22" s="164"/>
      <c r="BC22" s="164"/>
    </row>
    <row r="23" spans="1:55" ht="23.25" customHeight="1" x14ac:dyDescent="0.3">
      <c r="A23" s="212">
        <v>8</v>
      </c>
      <c r="B23" s="327" t="s">
        <v>189</v>
      </c>
      <c r="C23" s="328"/>
      <c r="D23" s="211">
        <v>33</v>
      </c>
      <c r="E23" s="211">
        <v>25</v>
      </c>
      <c r="F23" s="211"/>
      <c r="G23" s="211"/>
      <c r="H23" s="211"/>
      <c r="I23" s="211"/>
      <c r="J23" s="211"/>
      <c r="K23" s="211"/>
      <c r="L23" s="211"/>
      <c r="M23" s="211"/>
      <c r="N23" s="211"/>
      <c r="O23" s="210"/>
      <c r="P23" s="209">
        <f t="shared" si="0"/>
        <v>58</v>
      </c>
      <c r="Q23" s="208">
        <f t="shared" si="1"/>
        <v>9.8055790363482664E-3</v>
      </c>
      <c r="S23" s="224"/>
      <c r="T23" s="223"/>
      <c r="U23" s="233" t="s">
        <v>32</v>
      </c>
      <c r="V23" s="232"/>
      <c r="W23" s="231"/>
      <c r="X23" s="230">
        <v>5</v>
      </c>
      <c r="Y23" s="229"/>
      <c r="Z23" s="356">
        <f t="shared" si="2"/>
        <v>8.4530853761622987E-4</v>
      </c>
      <c r="AA23" s="357"/>
      <c r="AB23" s="221"/>
      <c r="AR23" s="164"/>
      <c r="AS23" s="164"/>
      <c r="AT23" s="164"/>
      <c r="AU23" s="164"/>
      <c r="AV23" s="164"/>
      <c r="AW23" s="164"/>
      <c r="AX23" s="164"/>
      <c r="AY23" s="164"/>
      <c r="AZ23" s="164"/>
      <c r="BA23" s="164"/>
      <c r="BB23" s="164"/>
      <c r="BC23" s="164"/>
    </row>
    <row r="24" spans="1:55" ht="23.25" customHeight="1" x14ac:dyDescent="0.3">
      <c r="A24" s="212">
        <v>9</v>
      </c>
      <c r="B24" s="327" t="s">
        <v>188</v>
      </c>
      <c r="C24" s="328"/>
      <c r="D24" s="211">
        <v>47</v>
      </c>
      <c r="E24" s="211">
        <v>33</v>
      </c>
      <c r="F24" s="211"/>
      <c r="G24" s="211"/>
      <c r="H24" s="211"/>
      <c r="I24" s="211"/>
      <c r="J24" s="211"/>
      <c r="K24" s="211"/>
      <c r="L24" s="211"/>
      <c r="M24" s="211"/>
      <c r="N24" s="211"/>
      <c r="O24" s="210"/>
      <c r="P24" s="209">
        <f t="shared" si="0"/>
        <v>80</v>
      </c>
      <c r="Q24" s="208">
        <f t="shared" si="1"/>
        <v>1.3524936601859678E-2</v>
      </c>
      <c r="S24" s="224"/>
      <c r="T24" s="223"/>
      <c r="U24" s="228" t="s">
        <v>3</v>
      </c>
      <c r="V24" s="227"/>
      <c r="W24" s="226"/>
      <c r="X24" s="225">
        <f>+SUM(X16:X23)</f>
        <v>5915</v>
      </c>
      <c r="Y24" s="225"/>
      <c r="Z24" s="358">
        <v>1</v>
      </c>
      <c r="AA24" s="359"/>
      <c r="AB24" s="221"/>
      <c r="AR24" s="164"/>
      <c r="AS24" s="164"/>
      <c r="AT24" s="164"/>
      <c r="AU24" s="164"/>
      <c r="AV24" s="164"/>
      <c r="AW24" s="164"/>
      <c r="AX24" s="164"/>
      <c r="AY24" s="164"/>
      <c r="AZ24" s="164"/>
      <c r="BA24" s="164"/>
      <c r="BB24" s="164"/>
      <c r="BC24" s="164"/>
    </row>
    <row r="25" spans="1:55" ht="23.25" customHeight="1" x14ac:dyDescent="0.3">
      <c r="A25" s="212">
        <v>10</v>
      </c>
      <c r="B25" s="327" t="s">
        <v>187</v>
      </c>
      <c r="C25" s="328"/>
      <c r="D25" s="211">
        <v>69</v>
      </c>
      <c r="E25" s="211">
        <v>52</v>
      </c>
      <c r="F25" s="211"/>
      <c r="G25" s="211"/>
      <c r="H25" s="211"/>
      <c r="I25" s="211"/>
      <c r="J25" s="211"/>
      <c r="K25" s="211"/>
      <c r="L25" s="211"/>
      <c r="M25" s="211"/>
      <c r="N25" s="211"/>
      <c r="O25" s="210"/>
      <c r="P25" s="209">
        <f t="shared" si="0"/>
        <v>121</v>
      </c>
      <c r="Q25" s="208">
        <f t="shared" si="1"/>
        <v>2.0456466610312765E-2</v>
      </c>
      <c r="S25" s="224"/>
      <c r="T25" s="223"/>
      <c r="AB25" s="221"/>
      <c r="AR25" s="164"/>
      <c r="AS25" s="164"/>
      <c r="AT25" s="164"/>
      <c r="AU25" s="164"/>
      <c r="AV25" s="164"/>
      <c r="AW25" s="164"/>
      <c r="AX25" s="164"/>
      <c r="AY25" s="164"/>
      <c r="AZ25" s="164"/>
      <c r="BA25" s="164"/>
      <c r="BB25" s="164"/>
      <c r="BC25" s="164"/>
    </row>
    <row r="26" spans="1:55" ht="23.25" customHeight="1" x14ac:dyDescent="0.3">
      <c r="A26" s="212">
        <v>11</v>
      </c>
      <c r="B26" s="327" t="s">
        <v>186</v>
      </c>
      <c r="C26" s="328"/>
      <c r="D26" s="211">
        <v>13</v>
      </c>
      <c r="E26" s="211">
        <v>24</v>
      </c>
      <c r="F26" s="211"/>
      <c r="G26" s="211"/>
      <c r="H26" s="211"/>
      <c r="I26" s="211"/>
      <c r="J26" s="211"/>
      <c r="K26" s="211"/>
      <c r="L26" s="211"/>
      <c r="M26" s="211"/>
      <c r="N26" s="211"/>
      <c r="O26" s="210"/>
      <c r="P26" s="209">
        <f t="shared" si="0"/>
        <v>37</v>
      </c>
      <c r="Q26" s="208">
        <f t="shared" si="1"/>
        <v>6.2552831783601014E-3</v>
      </c>
      <c r="S26" s="224"/>
      <c r="T26" s="223"/>
      <c r="AB26" s="221"/>
      <c r="AR26" s="164"/>
      <c r="AS26" s="164"/>
      <c r="AT26" s="164"/>
      <c r="AU26" s="164"/>
      <c r="AV26" s="164"/>
      <c r="AW26" s="164"/>
      <c r="AX26" s="164"/>
      <c r="AY26" s="164"/>
      <c r="AZ26" s="164"/>
      <c r="BA26" s="164"/>
      <c r="BB26" s="164"/>
      <c r="BC26" s="164"/>
    </row>
    <row r="27" spans="1:55" ht="23.25" customHeight="1" x14ac:dyDescent="0.3">
      <c r="A27" s="212">
        <v>12</v>
      </c>
      <c r="B27" s="327" t="s">
        <v>185</v>
      </c>
      <c r="C27" s="328"/>
      <c r="D27" s="211">
        <v>65</v>
      </c>
      <c r="E27" s="211">
        <v>244</v>
      </c>
      <c r="F27" s="211"/>
      <c r="G27" s="211"/>
      <c r="H27" s="211"/>
      <c r="I27" s="211"/>
      <c r="J27" s="211"/>
      <c r="K27" s="211"/>
      <c r="L27" s="211"/>
      <c r="M27" s="211"/>
      <c r="N27" s="211"/>
      <c r="O27" s="210"/>
      <c r="P27" s="209">
        <f t="shared" si="0"/>
        <v>309</v>
      </c>
      <c r="Q27" s="208">
        <f t="shared" si="1"/>
        <v>5.2240067624683008E-2</v>
      </c>
      <c r="S27" s="224"/>
      <c r="T27" s="223"/>
      <c r="V27" s="163"/>
      <c r="W27" s="163"/>
      <c r="X27" s="163"/>
      <c r="Y27" s="163"/>
      <c r="Z27" s="163"/>
      <c r="AA27" s="163"/>
      <c r="AB27" s="221"/>
      <c r="AR27" s="164"/>
      <c r="AS27" s="164"/>
      <c r="AT27" s="164"/>
      <c r="AU27" s="164"/>
      <c r="AV27" s="164"/>
      <c r="AW27" s="164"/>
      <c r="AX27" s="164"/>
      <c r="AY27" s="164"/>
      <c r="AZ27" s="164"/>
      <c r="BA27" s="164"/>
      <c r="BB27" s="164"/>
      <c r="BC27" s="164"/>
    </row>
    <row r="28" spans="1:55" ht="23.25" customHeight="1" x14ac:dyDescent="0.3">
      <c r="A28" s="212">
        <v>13</v>
      </c>
      <c r="B28" s="327" t="s">
        <v>184</v>
      </c>
      <c r="C28" s="328"/>
      <c r="D28" s="211">
        <v>74</v>
      </c>
      <c r="E28" s="211">
        <v>46</v>
      </c>
      <c r="F28" s="211"/>
      <c r="G28" s="211"/>
      <c r="H28" s="211"/>
      <c r="I28" s="211"/>
      <c r="J28" s="211"/>
      <c r="K28" s="211"/>
      <c r="L28" s="211"/>
      <c r="M28" s="211"/>
      <c r="N28" s="211"/>
      <c r="O28" s="210"/>
      <c r="P28" s="209">
        <f t="shared" si="0"/>
        <v>120</v>
      </c>
      <c r="Q28" s="208">
        <f t="shared" si="1"/>
        <v>2.0287404902789519E-2</v>
      </c>
      <c r="S28" s="224"/>
      <c r="T28" s="223"/>
      <c r="V28" s="222"/>
      <c r="W28" s="222"/>
      <c r="X28" s="222"/>
      <c r="Y28" s="222"/>
      <c r="Z28" s="163"/>
      <c r="AA28" s="163"/>
      <c r="AB28" s="221"/>
      <c r="AR28" s="164"/>
      <c r="AS28" s="164"/>
      <c r="AT28" s="164"/>
      <c r="AU28" s="164"/>
      <c r="AV28" s="164"/>
      <c r="AW28" s="164"/>
      <c r="AX28" s="164"/>
      <c r="AY28" s="164"/>
      <c r="AZ28" s="164"/>
      <c r="BA28" s="164"/>
      <c r="BB28" s="164"/>
      <c r="BC28" s="164"/>
    </row>
    <row r="29" spans="1:55" ht="23.25" customHeight="1" x14ac:dyDescent="0.3">
      <c r="A29" s="212">
        <v>14</v>
      </c>
      <c r="B29" s="327" t="s">
        <v>183</v>
      </c>
      <c r="C29" s="328"/>
      <c r="D29" s="211">
        <v>75</v>
      </c>
      <c r="E29" s="211">
        <v>57</v>
      </c>
      <c r="F29" s="211"/>
      <c r="G29" s="211"/>
      <c r="H29" s="211"/>
      <c r="I29" s="211"/>
      <c r="J29" s="211"/>
      <c r="K29" s="211"/>
      <c r="L29" s="211"/>
      <c r="M29" s="211"/>
      <c r="N29" s="211"/>
      <c r="O29" s="210"/>
      <c r="P29" s="209">
        <f t="shared" si="0"/>
        <v>132</v>
      </c>
      <c r="Q29" s="208">
        <f t="shared" si="1"/>
        <v>2.2316145393068469E-2</v>
      </c>
      <c r="S29" s="220"/>
      <c r="T29" s="219"/>
      <c r="U29" s="215"/>
      <c r="V29" s="215"/>
      <c r="W29" s="215"/>
      <c r="X29" s="215"/>
      <c r="Y29" s="215"/>
      <c r="AB29" s="218"/>
      <c r="AR29" s="164"/>
      <c r="AS29" s="164"/>
      <c r="AT29" s="164"/>
      <c r="AU29" s="164"/>
      <c r="AV29" s="164"/>
      <c r="AW29" s="164"/>
      <c r="AX29" s="164"/>
      <c r="AY29" s="164"/>
      <c r="AZ29" s="164"/>
      <c r="BA29" s="164"/>
      <c r="BB29" s="164"/>
      <c r="BC29" s="164"/>
    </row>
    <row r="30" spans="1:55" ht="23.25" customHeight="1" x14ac:dyDescent="0.3">
      <c r="A30" s="212">
        <v>15</v>
      </c>
      <c r="B30" s="327" t="s">
        <v>182</v>
      </c>
      <c r="C30" s="328"/>
      <c r="D30" s="211">
        <v>92</v>
      </c>
      <c r="E30" s="211">
        <v>54</v>
      </c>
      <c r="F30" s="211"/>
      <c r="G30" s="211"/>
      <c r="H30" s="211"/>
      <c r="I30" s="211"/>
      <c r="J30" s="211"/>
      <c r="K30" s="211"/>
      <c r="L30" s="211"/>
      <c r="M30" s="211"/>
      <c r="N30" s="211"/>
      <c r="O30" s="210"/>
      <c r="P30" s="209">
        <f t="shared" si="0"/>
        <v>146</v>
      </c>
      <c r="Q30" s="208">
        <f t="shared" si="1"/>
        <v>2.4683009298393913E-2</v>
      </c>
      <c r="S30" s="217"/>
      <c r="T30" s="216"/>
      <c r="U30" s="215"/>
      <c r="V30" s="215"/>
      <c r="W30" s="215"/>
      <c r="X30" s="215"/>
      <c r="Y30" s="215"/>
      <c r="AB30" s="214"/>
      <c r="AR30" s="164"/>
      <c r="AS30" s="164"/>
      <c r="AT30" s="164"/>
      <c r="AU30" s="164"/>
      <c r="AV30" s="164"/>
      <c r="AW30" s="164"/>
      <c r="AX30" s="164"/>
      <c r="AY30" s="164"/>
      <c r="AZ30" s="164"/>
      <c r="BA30" s="164"/>
      <c r="BB30" s="164"/>
      <c r="BC30" s="164"/>
    </row>
    <row r="31" spans="1:55" ht="23.25" customHeight="1" x14ac:dyDescent="0.3">
      <c r="A31" s="212">
        <v>16</v>
      </c>
      <c r="B31" s="327" t="s">
        <v>181</v>
      </c>
      <c r="C31" s="328"/>
      <c r="D31" s="211">
        <v>9</v>
      </c>
      <c r="E31" s="211">
        <v>68</v>
      </c>
      <c r="F31" s="211"/>
      <c r="G31" s="211"/>
      <c r="H31" s="211"/>
      <c r="I31" s="211"/>
      <c r="J31" s="211"/>
      <c r="K31" s="211"/>
      <c r="L31" s="211"/>
      <c r="M31" s="211"/>
      <c r="N31" s="211"/>
      <c r="O31" s="210"/>
      <c r="P31" s="209">
        <f t="shared" si="0"/>
        <v>77</v>
      </c>
      <c r="Q31" s="208">
        <f t="shared" si="1"/>
        <v>1.301775147928994E-2</v>
      </c>
      <c r="S31" s="175"/>
      <c r="T31" s="175"/>
      <c r="AB31" s="175"/>
      <c r="AR31" s="164"/>
      <c r="AS31" s="164"/>
      <c r="AT31" s="164"/>
      <c r="AU31" s="164"/>
      <c r="AV31" s="164"/>
      <c r="AW31" s="164"/>
      <c r="AX31" s="164"/>
      <c r="AY31" s="164"/>
      <c r="AZ31" s="164"/>
      <c r="BA31" s="164"/>
      <c r="BB31" s="164"/>
      <c r="BC31" s="164"/>
    </row>
    <row r="32" spans="1:55" ht="23.25" customHeight="1" x14ac:dyDescent="0.3">
      <c r="A32" s="212">
        <v>17</v>
      </c>
      <c r="B32" s="327" t="s">
        <v>180</v>
      </c>
      <c r="C32" s="328"/>
      <c r="D32" s="211">
        <v>29</v>
      </c>
      <c r="E32" s="211">
        <v>205</v>
      </c>
      <c r="F32" s="211"/>
      <c r="G32" s="211"/>
      <c r="H32" s="211"/>
      <c r="I32" s="211"/>
      <c r="J32" s="211"/>
      <c r="K32" s="211"/>
      <c r="L32" s="211"/>
      <c r="M32" s="211"/>
      <c r="N32" s="211"/>
      <c r="O32" s="210"/>
      <c r="P32" s="209">
        <f t="shared" si="0"/>
        <v>234</v>
      </c>
      <c r="Q32" s="208">
        <f t="shared" si="1"/>
        <v>3.9560439560439559E-2</v>
      </c>
      <c r="S32" s="175"/>
      <c r="T32" s="175"/>
      <c r="AB32" s="175"/>
      <c r="AR32" s="164"/>
      <c r="AS32" s="164"/>
      <c r="AT32" s="164"/>
      <c r="AU32" s="164"/>
      <c r="AV32" s="164"/>
      <c r="AW32" s="164"/>
      <c r="AX32" s="164"/>
      <c r="AY32" s="164"/>
      <c r="AZ32" s="164"/>
      <c r="BA32" s="164"/>
      <c r="BB32" s="164"/>
      <c r="BC32" s="164"/>
    </row>
    <row r="33" spans="1:55" ht="23.25" customHeight="1" x14ac:dyDescent="0.3">
      <c r="A33" s="212">
        <v>18</v>
      </c>
      <c r="B33" s="327" t="s">
        <v>179</v>
      </c>
      <c r="C33" s="328"/>
      <c r="D33" s="211">
        <v>21</v>
      </c>
      <c r="E33" s="211">
        <v>45</v>
      </c>
      <c r="F33" s="211"/>
      <c r="G33" s="211"/>
      <c r="H33" s="211"/>
      <c r="I33" s="211"/>
      <c r="J33" s="211"/>
      <c r="K33" s="211"/>
      <c r="L33" s="211"/>
      <c r="M33" s="211"/>
      <c r="N33" s="211"/>
      <c r="O33" s="210"/>
      <c r="P33" s="209">
        <f t="shared" si="0"/>
        <v>66</v>
      </c>
      <c r="Q33" s="208">
        <f t="shared" si="1"/>
        <v>1.1158072696534235E-2</v>
      </c>
      <c r="AR33" s="164"/>
      <c r="AS33" s="164"/>
      <c r="AT33" s="164"/>
      <c r="AU33" s="164"/>
      <c r="AV33" s="164"/>
      <c r="AW33" s="164"/>
      <c r="AX33" s="164"/>
      <c r="AY33" s="164"/>
      <c r="AZ33" s="164"/>
      <c r="BA33" s="164"/>
      <c r="BB33" s="164"/>
      <c r="BC33" s="164"/>
    </row>
    <row r="34" spans="1:55" ht="23.25" customHeight="1" x14ac:dyDescent="0.3">
      <c r="A34" s="212">
        <v>19</v>
      </c>
      <c r="B34" s="327" t="s">
        <v>178</v>
      </c>
      <c r="C34" s="328"/>
      <c r="D34" s="211">
        <v>138</v>
      </c>
      <c r="E34" s="211">
        <v>139</v>
      </c>
      <c r="F34" s="211"/>
      <c r="G34" s="211"/>
      <c r="H34" s="211"/>
      <c r="I34" s="211"/>
      <c r="J34" s="211"/>
      <c r="K34" s="211"/>
      <c r="L34" s="211"/>
      <c r="M34" s="211"/>
      <c r="N34" s="211"/>
      <c r="O34" s="210"/>
      <c r="P34" s="209">
        <f t="shared" si="0"/>
        <v>277</v>
      </c>
      <c r="Q34" s="208">
        <f t="shared" si="1"/>
        <v>4.6830092983939135E-2</v>
      </c>
      <c r="AR34" s="164"/>
      <c r="AS34" s="164"/>
      <c r="AT34" s="164"/>
      <c r="AU34" s="164"/>
      <c r="AV34" s="164"/>
      <c r="AW34" s="164"/>
      <c r="AX34" s="164"/>
      <c r="AY34" s="164"/>
      <c r="AZ34" s="164"/>
      <c r="BA34" s="164"/>
      <c r="BB34" s="164"/>
      <c r="BC34" s="164"/>
    </row>
    <row r="35" spans="1:55" ht="23.25" customHeight="1" x14ac:dyDescent="0.3">
      <c r="A35" s="212">
        <v>20</v>
      </c>
      <c r="B35" s="327" t="s">
        <v>177</v>
      </c>
      <c r="C35" s="328"/>
      <c r="D35" s="211">
        <v>47</v>
      </c>
      <c r="E35" s="211">
        <v>85</v>
      </c>
      <c r="F35" s="211"/>
      <c r="G35" s="211"/>
      <c r="H35" s="211"/>
      <c r="I35" s="211"/>
      <c r="J35" s="211"/>
      <c r="K35" s="211"/>
      <c r="L35" s="211"/>
      <c r="M35" s="211"/>
      <c r="N35" s="211"/>
      <c r="O35" s="210"/>
      <c r="P35" s="209">
        <f t="shared" si="0"/>
        <v>132</v>
      </c>
      <c r="Q35" s="208">
        <f t="shared" si="1"/>
        <v>2.2316145393068469E-2</v>
      </c>
      <c r="AR35" s="164"/>
      <c r="AS35" s="164"/>
      <c r="AT35" s="164"/>
      <c r="AU35" s="164"/>
      <c r="AV35" s="164"/>
      <c r="AW35" s="164"/>
      <c r="AX35" s="164"/>
      <c r="AY35" s="164"/>
      <c r="AZ35" s="164"/>
      <c r="BA35" s="164"/>
      <c r="BB35" s="164"/>
      <c r="BC35" s="164"/>
    </row>
    <row r="36" spans="1:55" ht="23.25" customHeight="1" x14ac:dyDescent="0.3">
      <c r="A36" s="212">
        <v>21</v>
      </c>
      <c r="B36" s="327" t="s">
        <v>176</v>
      </c>
      <c r="C36" s="328"/>
      <c r="D36" s="211">
        <v>0</v>
      </c>
      <c r="E36" s="211">
        <v>77</v>
      </c>
      <c r="F36" s="211"/>
      <c r="G36" s="211"/>
      <c r="H36" s="211"/>
      <c r="I36" s="211"/>
      <c r="J36" s="211"/>
      <c r="K36" s="211"/>
      <c r="L36" s="211"/>
      <c r="M36" s="211"/>
      <c r="N36" s="211"/>
      <c r="O36" s="210"/>
      <c r="P36" s="209">
        <f t="shared" si="0"/>
        <v>77</v>
      </c>
      <c r="Q36" s="208">
        <f t="shared" si="1"/>
        <v>1.301775147928994E-2</v>
      </c>
      <c r="AR36" s="164"/>
      <c r="AS36" s="164"/>
      <c r="AT36" s="164"/>
      <c r="AU36" s="164"/>
      <c r="AV36" s="164"/>
      <c r="AW36" s="164"/>
      <c r="AX36" s="164"/>
      <c r="AY36" s="164"/>
      <c r="AZ36" s="164"/>
      <c r="BA36" s="164"/>
      <c r="BB36" s="164"/>
      <c r="BC36" s="164"/>
    </row>
    <row r="37" spans="1:55" ht="23.25" customHeight="1" x14ac:dyDescent="0.3">
      <c r="A37" s="212">
        <v>22</v>
      </c>
      <c r="B37" s="327" t="s">
        <v>175</v>
      </c>
      <c r="C37" s="328"/>
      <c r="D37" s="211">
        <v>49</v>
      </c>
      <c r="E37" s="211">
        <v>106</v>
      </c>
      <c r="F37" s="211"/>
      <c r="G37" s="211"/>
      <c r="H37" s="211"/>
      <c r="I37" s="211"/>
      <c r="J37" s="211"/>
      <c r="K37" s="211"/>
      <c r="L37" s="211"/>
      <c r="M37" s="211"/>
      <c r="N37" s="211"/>
      <c r="O37" s="210"/>
      <c r="P37" s="209">
        <f t="shared" si="0"/>
        <v>155</v>
      </c>
      <c r="Q37" s="208">
        <f t="shared" si="1"/>
        <v>2.6204564666103127E-2</v>
      </c>
      <c r="AR37" s="164"/>
      <c r="AS37" s="164"/>
      <c r="AT37" s="164"/>
      <c r="AU37" s="164"/>
      <c r="AV37" s="164"/>
      <c r="AW37" s="164"/>
      <c r="AX37" s="164"/>
      <c r="AY37" s="164"/>
      <c r="AZ37" s="164"/>
      <c r="BA37" s="164"/>
      <c r="BB37" s="164"/>
      <c r="BC37" s="164"/>
    </row>
    <row r="38" spans="1:55" ht="23.25" customHeight="1" x14ac:dyDescent="0.3">
      <c r="A38" s="212">
        <v>23</v>
      </c>
      <c r="B38" s="327" t="s">
        <v>174</v>
      </c>
      <c r="C38" s="328"/>
      <c r="D38" s="213" t="s">
        <v>35</v>
      </c>
      <c r="E38" s="213" t="s">
        <v>35</v>
      </c>
      <c r="F38" s="211"/>
      <c r="G38" s="211"/>
      <c r="H38" s="211"/>
      <c r="I38" s="211"/>
      <c r="J38" s="211"/>
      <c r="K38" s="211"/>
      <c r="L38" s="211"/>
      <c r="M38" s="211"/>
      <c r="N38" s="211"/>
      <c r="O38" s="210"/>
      <c r="P38" s="209">
        <f t="shared" si="0"/>
        <v>0</v>
      </c>
      <c r="Q38" s="208">
        <f t="shared" si="1"/>
        <v>0</v>
      </c>
      <c r="AE38" s="162"/>
      <c r="AF38" s="162"/>
      <c r="AR38" s="164"/>
      <c r="AS38" s="164"/>
      <c r="AT38" s="164"/>
      <c r="AU38" s="164"/>
      <c r="AV38" s="164"/>
      <c r="AW38" s="164"/>
      <c r="AX38" s="164"/>
      <c r="AY38" s="164"/>
      <c r="AZ38" s="164"/>
      <c r="BA38" s="164"/>
      <c r="BB38" s="164"/>
      <c r="BC38" s="164"/>
    </row>
    <row r="39" spans="1:55" ht="23.25" customHeight="1" x14ac:dyDescent="0.3">
      <c r="A39" s="212">
        <v>24</v>
      </c>
      <c r="B39" s="327" t="s">
        <v>173</v>
      </c>
      <c r="C39" s="328"/>
      <c r="D39" s="211">
        <v>86</v>
      </c>
      <c r="E39" s="211">
        <v>99</v>
      </c>
      <c r="F39" s="211"/>
      <c r="G39" s="211"/>
      <c r="H39" s="211"/>
      <c r="I39" s="211"/>
      <c r="J39" s="211"/>
      <c r="K39" s="211"/>
      <c r="L39" s="211"/>
      <c r="M39" s="211"/>
      <c r="N39" s="211"/>
      <c r="O39" s="210"/>
      <c r="P39" s="209">
        <f t="shared" si="0"/>
        <v>185</v>
      </c>
      <c r="Q39" s="208">
        <f t="shared" si="1"/>
        <v>3.127641589180051E-2</v>
      </c>
      <c r="AR39" s="164"/>
      <c r="AS39" s="164"/>
      <c r="AT39" s="164"/>
      <c r="AU39" s="164"/>
      <c r="AV39" s="164"/>
      <c r="AW39" s="164"/>
      <c r="AX39" s="164"/>
      <c r="AY39" s="164"/>
      <c r="AZ39" s="164"/>
      <c r="BA39" s="164"/>
      <c r="BB39" s="164"/>
      <c r="BC39" s="164"/>
    </row>
    <row r="40" spans="1:55" ht="23.25" customHeight="1" x14ac:dyDescent="0.3">
      <c r="A40" s="212">
        <v>25</v>
      </c>
      <c r="B40" s="327" t="s">
        <v>172</v>
      </c>
      <c r="C40" s="328"/>
      <c r="D40" s="211">
        <v>18</v>
      </c>
      <c r="E40" s="211">
        <v>102</v>
      </c>
      <c r="F40" s="211"/>
      <c r="G40" s="211"/>
      <c r="H40" s="211"/>
      <c r="I40" s="211"/>
      <c r="J40" s="211"/>
      <c r="K40" s="211"/>
      <c r="L40" s="211"/>
      <c r="M40" s="211"/>
      <c r="N40" s="211"/>
      <c r="O40" s="210"/>
      <c r="P40" s="209">
        <f t="shared" si="0"/>
        <v>120</v>
      </c>
      <c r="Q40" s="208">
        <f t="shared" si="1"/>
        <v>2.0287404902789519E-2</v>
      </c>
      <c r="AR40" s="164"/>
      <c r="AS40" s="164"/>
      <c r="AT40" s="164"/>
      <c r="AU40" s="164"/>
      <c r="AV40" s="164"/>
      <c r="AW40" s="164"/>
      <c r="AX40" s="164"/>
      <c r="AY40" s="164"/>
      <c r="AZ40" s="164"/>
      <c r="BA40" s="164"/>
      <c r="BB40" s="164"/>
      <c r="BC40" s="164"/>
    </row>
    <row r="41" spans="1:55" ht="23.25" customHeight="1" x14ac:dyDescent="0.3">
      <c r="A41" s="212">
        <v>26</v>
      </c>
      <c r="B41" s="327" t="s">
        <v>171</v>
      </c>
      <c r="C41" s="328"/>
      <c r="D41" s="211">
        <v>15</v>
      </c>
      <c r="E41" s="211">
        <v>54</v>
      </c>
      <c r="F41" s="211"/>
      <c r="G41" s="211"/>
      <c r="H41" s="211"/>
      <c r="I41" s="211"/>
      <c r="J41" s="211"/>
      <c r="K41" s="211"/>
      <c r="L41" s="211"/>
      <c r="M41" s="211"/>
      <c r="N41" s="211"/>
      <c r="O41" s="210"/>
      <c r="P41" s="209">
        <f t="shared" si="0"/>
        <v>69</v>
      </c>
      <c r="Q41" s="208">
        <f t="shared" si="1"/>
        <v>1.1665257819103972E-2</v>
      </c>
      <c r="AR41" s="164"/>
      <c r="AS41" s="164"/>
      <c r="AT41" s="164"/>
      <c r="AU41" s="164"/>
      <c r="AV41" s="164"/>
      <c r="AW41" s="164"/>
      <c r="AX41" s="164"/>
      <c r="AY41" s="164"/>
      <c r="AZ41" s="164"/>
      <c r="BA41" s="164"/>
      <c r="BB41" s="164"/>
      <c r="BC41" s="164"/>
    </row>
    <row r="42" spans="1:55" ht="23.25" customHeight="1" x14ac:dyDescent="0.3">
      <c r="A42" s="212">
        <v>27</v>
      </c>
      <c r="B42" s="327" t="s">
        <v>170</v>
      </c>
      <c r="C42" s="328"/>
      <c r="D42" s="211">
        <v>61</v>
      </c>
      <c r="E42" s="211">
        <v>141</v>
      </c>
      <c r="F42" s="211"/>
      <c r="G42" s="211"/>
      <c r="H42" s="211"/>
      <c r="I42" s="211"/>
      <c r="J42" s="211"/>
      <c r="K42" s="211"/>
      <c r="L42" s="211"/>
      <c r="M42" s="211"/>
      <c r="N42" s="211"/>
      <c r="O42" s="210"/>
      <c r="P42" s="209">
        <f t="shared" si="0"/>
        <v>202</v>
      </c>
      <c r="Q42" s="208">
        <f t="shared" si="1"/>
        <v>3.4150464919695686E-2</v>
      </c>
      <c r="AR42" s="164"/>
      <c r="AS42" s="164"/>
      <c r="AT42" s="164"/>
      <c r="AU42" s="164"/>
      <c r="AV42" s="164"/>
      <c r="AW42" s="164"/>
      <c r="AX42" s="164"/>
      <c r="AY42" s="164"/>
      <c r="AZ42" s="164"/>
      <c r="BA42" s="164"/>
      <c r="BB42" s="164"/>
      <c r="BC42" s="164"/>
    </row>
    <row r="43" spans="1:55" ht="23.25" customHeight="1" x14ac:dyDescent="0.3">
      <c r="A43" s="212">
        <v>28</v>
      </c>
      <c r="B43" s="327" t="s">
        <v>169</v>
      </c>
      <c r="C43" s="328"/>
      <c r="D43" s="213" t="s">
        <v>35</v>
      </c>
      <c r="E43" s="213" t="s">
        <v>35</v>
      </c>
      <c r="F43" s="211"/>
      <c r="G43" s="211"/>
      <c r="H43" s="211"/>
      <c r="I43" s="211"/>
      <c r="J43" s="211"/>
      <c r="K43" s="211"/>
      <c r="L43" s="211"/>
      <c r="M43" s="211"/>
      <c r="N43" s="211"/>
      <c r="O43" s="210"/>
      <c r="P43" s="209">
        <f t="shared" si="0"/>
        <v>0</v>
      </c>
      <c r="Q43" s="208">
        <f t="shared" si="1"/>
        <v>0</v>
      </c>
      <c r="AR43" s="164"/>
      <c r="AS43" s="164"/>
      <c r="AT43" s="164"/>
      <c r="AU43" s="164"/>
      <c r="AV43" s="164"/>
      <c r="AW43" s="164"/>
      <c r="AX43" s="164"/>
      <c r="AY43" s="164"/>
      <c r="AZ43" s="164"/>
      <c r="BA43" s="164"/>
      <c r="BB43" s="164"/>
      <c r="BC43" s="164"/>
    </row>
    <row r="44" spans="1:55" ht="23.25" customHeight="1" x14ac:dyDescent="0.3">
      <c r="A44" s="212">
        <v>29</v>
      </c>
      <c r="B44" s="327" t="s">
        <v>168</v>
      </c>
      <c r="C44" s="328"/>
      <c r="D44" s="213" t="s">
        <v>35</v>
      </c>
      <c r="E44" s="213" t="s">
        <v>35</v>
      </c>
      <c r="F44" s="211"/>
      <c r="G44" s="211"/>
      <c r="H44" s="211"/>
      <c r="I44" s="211"/>
      <c r="J44" s="211"/>
      <c r="K44" s="211"/>
      <c r="L44" s="211"/>
      <c r="M44" s="211"/>
      <c r="N44" s="211"/>
      <c r="O44" s="210"/>
      <c r="P44" s="209">
        <f t="shared" si="0"/>
        <v>0</v>
      </c>
      <c r="Q44" s="208">
        <f t="shared" si="1"/>
        <v>0</v>
      </c>
      <c r="AR44" s="164"/>
      <c r="AS44" s="164"/>
      <c r="AT44" s="164"/>
      <c r="AU44" s="164"/>
      <c r="AV44" s="164"/>
      <c r="AW44" s="164"/>
      <c r="AX44" s="164"/>
      <c r="AY44" s="164"/>
      <c r="AZ44" s="164"/>
      <c r="BA44" s="164"/>
      <c r="BB44" s="164"/>
      <c r="BC44" s="164"/>
    </row>
    <row r="45" spans="1:55" ht="23.25" customHeight="1" x14ac:dyDescent="0.3">
      <c r="A45" s="212">
        <v>30</v>
      </c>
      <c r="B45" s="327" t="s">
        <v>167</v>
      </c>
      <c r="C45" s="328"/>
      <c r="D45" s="213" t="s">
        <v>35</v>
      </c>
      <c r="E45" s="213" t="s">
        <v>35</v>
      </c>
      <c r="F45" s="211"/>
      <c r="G45" s="211"/>
      <c r="H45" s="211"/>
      <c r="I45" s="211"/>
      <c r="J45" s="211"/>
      <c r="K45" s="211"/>
      <c r="L45" s="211"/>
      <c r="M45" s="211"/>
      <c r="N45" s="211"/>
      <c r="O45" s="210"/>
      <c r="P45" s="209">
        <f t="shared" si="0"/>
        <v>0</v>
      </c>
      <c r="Q45" s="208">
        <f t="shared" si="1"/>
        <v>0</v>
      </c>
      <c r="AR45" s="164"/>
      <c r="AS45" s="164"/>
      <c r="AT45" s="164"/>
      <c r="AU45" s="164"/>
      <c r="AV45" s="164"/>
      <c r="AW45" s="164"/>
      <c r="AX45" s="164"/>
      <c r="AY45" s="164"/>
      <c r="AZ45" s="164"/>
      <c r="BA45" s="164"/>
      <c r="BB45" s="164"/>
      <c r="BC45" s="164"/>
    </row>
    <row r="46" spans="1:55" ht="23.25" customHeight="1" x14ac:dyDescent="0.3">
      <c r="A46" s="212">
        <v>31</v>
      </c>
      <c r="B46" s="327" t="s">
        <v>166</v>
      </c>
      <c r="C46" s="328"/>
      <c r="D46" s="213" t="s">
        <v>35</v>
      </c>
      <c r="E46" s="213" t="s">
        <v>35</v>
      </c>
      <c r="F46" s="211"/>
      <c r="G46" s="211"/>
      <c r="H46" s="211"/>
      <c r="I46" s="211"/>
      <c r="J46" s="211"/>
      <c r="K46" s="211"/>
      <c r="L46" s="211"/>
      <c r="M46" s="211"/>
      <c r="N46" s="211"/>
      <c r="O46" s="210"/>
      <c r="P46" s="209">
        <f t="shared" si="0"/>
        <v>0</v>
      </c>
      <c r="Q46" s="208">
        <f t="shared" si="1"/>
        <v>0</v>
      </c>
      <c r="AR46" s="164"/>
      <c r="AS46" s="164"/>
      <c r="AT46" s="164"/>
      <c r="AU46" s="164"/>
      <c r="AV46" s="164"/>
      <c r="AW46" s="164"/>
      <c r="AX46" s="164"/>
      <c r="AY46" s="164"/>
      <c r="AZ46" s="164"/>
      <c r="BA46" s="164"/>
      <c r="BB46" s="164"/>
      <c r="BC46" s="164"/>
    </row>
    <row r="47" spans="1:55" ht="23.25" customHeight="1" x14ac:dyDescent="0.3">
      <c r="A47" s="212">
        <v>32</v>
      </c>
      <c r="B47" s="327" t="s">
        <v>165</v>
      </c>
      <c r="C47" s="328"/>
      <c r="D47" s="211">
        <v>13</v>
      </c>
      <c r="E47" s="211">
        <v>21</v>
      </c>
      <c r="F47" s="211"/>
      <c r="G47" s="211"/>
      <c r="H47" s="211"/>
      <c r="I47" s="211"/>
      <c r="J47" s="211"/>
      <c r="K47" s="211"/>
      <c r="L47" s="211"/>
      <c r="M47" s="211"/>
      <c r="N47" s="211"/>
      <c r="O47" s="210"/>
      <c r="P47" s="209">
        <f t="shared" si="0"/>
        <v>34</v>
      </c>
      <c r="Q47" s="208">
        <f t="shared" si="1"/>
        <v>5.7480980557903637E-3</v>
      </c>
      <c r="AR47" s="164"/>
      <c r="AS47" s="164"/>
      <c r="AT47" s="164"/>
      <c r="AU47" s="164"/>
      <c r="AV47" s="164"/>
      <c r="AW47" s="164"/>
      <c r="AX47" s="164"/>
      <c r="AY47" s="164"/>
      <c r="AZ47" s="164"/>
      <c r="BA47" s="164"/>
      <c r="BB47" s="164"/>
      <c r="BC47" s="164"/>
    </row>
    <row r="48" spans="1:55" ht="23.25" customHeight="1" x14ac:dyDescent="0.3">
      <c r="A48" s="212">
        <v>33</v>
      </c>
      <c r="B48" s="327" t="s">
        <v>164</v>
      </c>
      <c r="C48" s="328"/>
      <c r="D48" s="211">
        <v>111</v>
      </c>
      <c r="E48" s="211">
        <v>124</v>
      </c>
      <c r="F48" s="211"/>
      <c r="G48" s="211"/>
      <c r="H48" s="211"/>
      <c r="I48" s="211"/>
      <c r="J48" s="211"/>
      <c r="K48" s="211"/>
      <c r="L48" s="211"/>
      <c r="M48" s="211"/>
      <c r="N48" s="211"/>
      <c r="O48" s="210"/>
      <c r="P48" s="209">
        <f t="shared" si="0"/>
        <v>235</v>
      </c>
      <c r="Q48" s="208">
        <f t="shared" si="1"/>
        <v>3.9729501267962805E-2</v>
      </c>
      <c r="AR48" s="164"/>
      <c r="AS48" s="164"/>
      <c r="AT48" s="164"/>
      <c r="AU48" s="164"/>
      <c r="AV48" s="164"/>
      <c r="AW48" s="164"/>
      <c r="AX48" s="164"/>
      <c r="AY48" s="164"/>
      <c r="AZ48" s="164"/>
      <c r="BA48" s="164"/>
      <c r="BB48" s="164"/>
      <c r="BC48" s="164"/>
    </row>
    <row r="49" spans="1:55" ht="23.25" customHeight="1" x14ac:dyDescent="0.3">
      <c r="A49" s="212">
        <v>34</v>
      </c>
      <c r="B49" s="327" t="s">
        <v>163</v>
      </c>
      <c r="C49" s="328"/>
      <c r="D49" s="211">
        <v>31</v>
      </c>
      <c r="E49" s="211">
        <v>59</v>
      </c>
      <c r="F49" s="211"/>
      <c r="G49" s="211"/>
      <c r="H49" s="211"/>
      <c r="I49" s="211"/>
      <c r="J49" s="211"/>
      <c r="K49" s="211"/>
      <c r="L49" s="211"/>
      <c r="M49" s="211"/>
      <c r="N49" s="211"/>
      <c r="O49" s="210"/>
      <c r="P49" s="209">
        <f t="shared" si="0"/>
        <v>90</v>
      </c>
      <c r="Q49" s="208">
        <f t="shared" si="1"/>
        <v>1.5215553677092139E-2</v>
      </c>
      <c r="AR49" s="164"/>
      <c r="AS49" s="164"/>
      <c r="AT49" s="164"/>
      <c r="AU49" s="164"/>
      <c r="AV49" s="164"/>
      <c r="AW49" s="164"/>
      <c r="AX49" s="164"/>
      <c r="AY49" s="164"/>
      <c r="AZ49" s="164"/>
      <c r="BA49" s="164"/>
      <c r="BB49" s="164"/>
      <c r="BC49" s="164"/>
    </row>
    <row r="50" spans="1:55" ht="23.25" customHeight="1" x14ac:dyDescent="0.3">
      <c r="A50" s="212">
        <v>35</v>
      </c>
      <c r="B50" s="327" t="s">
        <v>162</v>
      </c>
      <c r="C50" s="328"/>
      <c r="D50" s="211">
        <v>24</v>
      </c>
      <c r="E50" s="211">
        <v>52</v>
      </c>
      <c r="F50" s="211"/>
      <c r="G50" s="211"/>
      <c r="H50" s="211"/>
      <c r="I50" s="211"/>
      <c r="J50" s="211"/>
      <c r="K50" s="211"/>
      <c r="L50" s="211"/>
      <c r="M50" s="211"/>
      <c r="N50" s="211"/>
      <c r="O50" s="210"/>
      <c r="P50" s="209">
        <f t="shared" si="0"/>
        <v>76</v>
      </c>
      <c r="Q50" s="208">
        <f t="shared" si="1"/>
        <v>1.2848689771766696E-2</v>
      </c>
      <c r="AR50" s="164"/>
      <c r="AS50" s="164"/>
      <c r="AT50" s="164"/>
      <c r="AU50" s="164"/>
      <c r="AV50" s="164"/>
      <c r="AW50" s="164"/>
      <c r="AX50" s="164"/>
      <c r="AY50" s="164"/>
      <c r="AZ50" s="164"/>
      <c r="BA50" s="164"/>
      <c r="BB50" s="164"/>
      <c r="BC50" s="164"/>
    </row>
    <row r="51" spans="1:55" ht="23.25" customHeight="1" x14ac:dyDescent="0.3">
      <c r="A51" s="212">
        <v>36</v>
      </c>
      <c r="B51" s="327" t="s">
        <v>161</v>
      </c>
      <c r="C51" s="328"/>
      <c r="D51" s="211">
        <v>94</v>
      </c>
      <c r="E51" s="211">
        <v>41</v>
      </c>
      <c r="F51" s="211"/>
      <c r="G51" s="211"/>
      <c r="H51" s="211"/>
      <c r="I51" s="211"/>
      <c r="J51" s="211"/>
      <c r="K51" s="211"/>
      <c r="L51" s="211"/>
      <c r="M51" s="211"/>
      <c r="N51" s="211"/>
      <c r="O51" s="210"/>
      <c r="P51" s="209">
        <f t="shared" si="0"/>
        <v>135</v>
      </c>
      <c r="Q51" s="208">
        <f t="shared" si="1"/>
        <v>2.2823330515638209E-2</v>
      </c>
      <c r="AR51" s="164"/>
      <c r="AS51" s="164"/>
      <c r="AT51" s="164"/>
      <c r="AU51" s="164"/>
      <c r="AV51" s="164"/>
      <c r="AW51" s="164"/>
      <c r="AX51" s="164"/>
      <c r="AY51" s="164"/>
      <c r="AZ51" s="164"/>
      <c r="BA51" s="164"/>
      <c r="BB51" s="164"/>
      <c r="BC51" s="164"/>
    </row>
    <row r="52" spans="1:55" ht="23.25" customHeight="1" x14ac:dyDescent="0.3">
      <c r="A52" s="212">
        <v>37</v>
      </c>
      <c r="B52" s="327" t="s">
        <v>160</v>
      </c>
      <c r="C52" s="328"/>
      <c r="D52" s="211">
        <v>56</v>
      </c>
      <c r="E52" s="211">
        <v>185</v>
      </c>
      <c r="F52" s="211"/>
      <c r="G52" s="211"/>
      <c r="H52" s="211"/>
      <c r="I52" s="211"/>
      <c r="J52" s="211"/>
      <c r="K52" s="211"/>
      <c r="L52" s="211"/>
      <c r="M52" s="211"/>
      <c r="N52" s="211"/>
      <c r="O52" s="210"/>
      <c r="P52" s="209">
        <f t="shared" si="0"/>
        <v>241</v>
      </c>
      <c r="Q52" s="208">
        <f t="shared" si="1"/>
        <v>4.0743871513102284E-2</v>
      </c>
      <c r="AR52" s="164"/>
      <c r="AS52" s="164"/>
      <c r="AT52" s="164"/>
      <c r="AU52" s="164"/>
      <c r="AV52" s="164"/>
      <c r="AW52" s="164"/>
      <c r="AX52" s="164"/>
      <c r="AY52" s="164"/>
      <c r="AZ52" s="164"/>
      <c r="BA52" s="164"/>
      <c r="BB52" s="164"/>
      <c r="BC52" s="164"/>
    </row>
    <row r="53" spans="1:55" ht="23.25" customHeight="1" x14ac:dyDescent="0.3">
      <c r="A53" s="212">
        <v>38</v>
      </c>
      <c r="B53" s="327" t="s">
        <v>159</v>
      </c>
      <c r="C53" s="328"/>
      <c r="D53" s="211">
        <v>5</v>
      </c>
      <c r="E53" s="211">
        <v>108</v>
      </c>
      <c r="F53" s="211"/>
      <c r="G53" s="211"/>
      <c r="H53" s="211"/>
      <c r="I53" s="211"/>
      <c r="J53" s="211"/>
      <c r="K53" s="211"/>
      <c r="L53" s="211"/>
      <c r="M53" s="211"/>
      <c r="N53" s="211"/>
      <c r="O53" s="210"/>
      <c r="P53" s="209">
        <f t="shared" si="0"/>
        <v>113</v>
      </c>
      <c r="Q53" s="208">
        <f t="shared" si="1"/>
        <v>1.9103972950126797E-2</v>
      </c>
      <c r="AR53" s="164"/>
      <c r="AS53" s="164"/>
      <c r="AT53" s="164"/>
      <c r="AU53" s="164"/>
      <c r="AV53" s="164"/>
      <c r="AW53" s="164"/>
      <c r="AX53" s="164"/>
      <c r="AY53" s="164"/>
      <c r="AZ53" s="164"/>
      <c r="BA53" s="164"/>
      <c r="BB53" s="164"/>
      <c r="BC53" s="164"/>
    </row>
    <row r="54" spans="1:55" ht="21" customHeight="1" x14ac:dyDescent="0.3">
      <c r="A54" s="212">
        <v>39</v>
      </c>
      <c r="B54" s="327" t="s">
        <v>158</v>
      </c>
      <c r="C54" s="328"/>
      <c r="D54" s="211">
        <v>105</v>
      </c>
      <c r="E54" s="211">
        <v>83</v>
      </c>
      <c r="F54" s="211"/>
      <c r="G54" s="211"/>
      <c r="H54" s="211"/>
      <c r="I54" s="211"/>
      <c r="J54" s="211"/>
      <c r="K54" s="211"/>
      <c r="L54" s="211"/>
      <c r="M54" s="211"/>
      <c r="N54" s="211"/>
      <c r="O54" s="210"/>
      <c r="P54" s="209">
        <f t="shared" si="0"/>
        <v>188</v>
      </c>
      <c r="Q54" s="208">
        <f t="shared" si="1"/>
        <v>3.1783601014370243E-2</v>
      </c>
      <c r="AR54" s="164"/>
      <c r="AS54" s="164"/>
      <c r="AT54" s="164"/>
      <c r="AU54" s="164"/>
      <c r="AV54" s="164"/>
      <c r="AW54" s="164"/>
      <c r="AX54" s="164"/>
      <c r="AY54" s="164"/>
      <c r="AZ54" s="164"/>
      <c r="BA54" s="164"/>
      <c r="BB54" s="164"/>
      <c r="BC54" s="164"/>
    </row>
    <row r="55" spans="1:55" ht="21" customHeight="1" x14ac:dyDescent="0.3">
      <c r="A55" s="212">
        <v>40</v>
      </c>
      <c r="B55" s="327" t="s">
        <v>157</v>
      </c>
      <c r="C55" s="328"/>
      <c r="D55" s="211">
        <v>161</v>
      </c>
      <c r="E55" s="211">
        <v>109</v>
      </c>
      <c r="F55" s="211"/>
      <c r="G55" s="211"/>
      <c r="H55" s="211"/>
      <c r="I55" s="211"/>
      <c r="J55" s="211"/>
      <c r="K55" s="211"/>
      <c r="L55" s="211"/>
      <c r="M55" s="211"/>
      <c r="N55" s="211"/>
      <c r="O55" s="210"/>
      <c r="P55" s="209">
        <f t="shared" si="0"/>
        <v>270</v>
      </c>
      <c r="Q55" s="208">
        <f t="shared" si="1"/>
        <v>4.5646661031276417E-2</v>
      </c>
      <c r="AR55" s="164"/>
      <c r="AS55" s="164"/>
      <c r="AT55" s="164"/>
      <c r="AU55" s="164"/>
      <c r="AV55" s="164"/>
      <c r="AW55" s="164"/>
      <c r="AX55" s="164"/>
      <c r="AY55" s="164"/>
      <c r="AZ55" s="164"/>
      <c r="BA55" s="164"/>
      <c r="BB55" s="164"/>
      <c r="BC55" s="164"/>
    </row>
    <row r="56" spans="1:55" ht="21" customHeight="1" x14ac:dyDescent="0.3">
      <c r="A56" s="212">
        <v>41</v>
      </c>
      <c r="B56" s="327" t="s">
        <v>156</v>
      </c>
      <c r="C56" s="328"/>
      <c r="D56" s="211">
        <v>21</v>
      </c>
      <c r="E56" s="211">
        <v>32</v>
      </c>
      <c r="F56" s="211"/>
      <c r="G56" s="211"/>
      <c r="H56" s="211"/>
      <c r="I56" s="211"/>
      <c r="J56" s="211"/>
      <c r="K56" s="211"/>
      <c r="L56" s="211"/>
      <c r="M56" s="211"/>
      <c r="N56" s="211"/>
      <c r="O56" s="210"/>
      <c r="P56" s="209">
        <f t="shared" si="0"/>
        <v>53</v>
      </c>
      <c r="Q56" s="208">
        <f t="shared" si="1"/>
        <v>8.9602704987320377E-3</v>
      </c>
      <c r="AR56" s="164"/>
      <c r="AS56" s="164"/>
      <c r="AT56" s="164"/>
      <c r="AU56" s="164"/>
      <c r="AV56" s="164"/>
      <c r="AW56" s="164"/>
      <c r="AX56" s="164"/>
      <c r="AY56" s="164"/>
      <c r="AZ56" s="164"/>
      <c r="BA56" s="164"/>
      <c r="BB56" s="164"/>
      <c r="BC56" s="164"/>
    </row>
    <row r="57" spans="1:55" ht="21" customHeight="1" x14ac:dyDescent="0.3">
      <c r="A57" s="212">
        <v>42</v>
      </c>
      <c r="B57" s="327" t="s">
        <v>155</v>
      </c>
      <c r="C57" s="328"/>
      <c r="D57" s="211">
        <v>114</v>
      </c>
      <c r="E57" s="211">
        <v>132</v>
      </c>
      <c r="F57" s="211"/>
      <c r="G57" s="211"/>
      <c r="H57" s="211"/>
      <c r="I57" s="211"/>
      <c r="J57" s="211"/>
      <c r="K57" s="211"/>
      <c r="L57" s="211"/>
      <c r="M57" s="211"/>
      <c r="N57" s="211"/>
      <c r="O57" s="210"/>
      <c r="P57" s="209">
        <f t="shared" si="0"/>
        <v>246</v>
      </c>
      <c r="Q57" s="208">
        <f t="shared" si="1"/>
        <v>4.1589180050718509E-2</v>
      </c>
      <c r="AR57" s="164"/>
      <c r="AS57" s="164"/>
      <c r="AT57" s="164"/>
      <c r="AU57" s="164"/>
      <c r="AV57" s="164"/>
      <c r="AW57" s="164"/>
      <c r="AX57" s="164"/>
      <c r="AY57" s="164"/>
      <c r="AZ57" s="164"/>
      <c r="BA57" s="164"/>
      <c r="BB57" s="164"/>
      <c r="BC57" s="164"/>
    </row>
    <row r="58" spans="1:55" ht="21" customHeight="1" x14ac:dyDescent="0.3">
      <c r="A58" s="330" t="s">
        <v>3</v>
      </c>
      <c r="B58" s="331"/>
      <c r="C58" s="331"/>
      <c r="D58" s="207">
        <f t="shared" ref="D58:P58" si="3">+SUM(D16:D57)</f>
        <v>2526</v>
      </c>
      <c r="E58" s="206">
        <f t="shared" si="3"/>
        <v>3389</v>
      </c>
      <c r="F58" s="206">
        <f t="shared" si="3"/>
        <v>0</v>
      </c>
      <c r="G58" s="206">
        <f t="shared" si="3"/>
        <v>0</v>
      </c>
      <c r="H58" s="206">
        <f t="shared" si="3"/>
        <v>0</v>
      </c>
      <c r="I58" s="206">
        <f t="shared" si="3"/>
        <v>0</v>
      </c>
      <c r="J58" s="206">
        <f t="shared" si="3"/>
        <v>0</v>
      </c>
      <c r="K58" s="206">
        <f t="shared" si="3"/>
        <v>0</v>
      </c>
      <c r="L58" s="206">
        <f t="shared" si="3"/>
        <v>0</v>
      </c>
      <c r="M58" s="206">
        <f t="shared" si="3"/>
        <v>0</v>
      </c>
      <c r="N58" s="206">
        <f t="shared" si="3"/>
        <v>0</v>
      </c>
      <c r="O58" s="205">
        <f t="shared" si="3"/>
        <v>0</v>
      </c>
      <c r="P58" s="204">
        <f t="shared" si="3"/>
        <v>5915</v>
      </c>
      <c r="Q58" s="203">
        <v>1</v>
      </c>
    </row>
    <row r="59" spans="1:55" ht="21" customHeight="1" x14ac:dyDescent="0.3">
      <c r="A59" s="202" t="s">
        <v>154</v>
      </c>
      <c r="B59" s="202"/>
      <c r="C59" s="202"/>
      <c r="D59" s="201"/>
      <c r="E59" s="201"/>
      <c r="F59" s="201"/>
      <c r="G59" s="201"/>
      <c r="H59" s="201"/>
      <c r="I59" s="201"/>
      <c r="J59" s="201"/>
      <c r="K59" s="201"/>
      <c r="L59" s="201"/>
      <c r="M59" s="201"/>
      <c r="N59" s="201"/>
      <c r="O59" s="201"/>
      <c r="P59" s="201"/>
      <c r="Q59" s="200"/>
    </row>
    <row r="60" spans="1:55" ht="21" customHeight="1" x14ac:dyDescent="0.3">
      <c r="A60" s="202"/>
      <c r="B60" s="202"/>
      <c r="C60" s="202"/>
      <c r="D60" s="201"/>
      <c r="E60" s="201"/>
      <c r="F60" s="201"/>
      <c r="G60" s="201"/>
      <c r="H60" s="201"/>
      <c r="I60" s="201"/>
      <c r="J60" s="201"/>
      <c r="K60" s="201"/>
      <c r="L60" s="201"/>
      <c r="M60" s="201"/>
      <c r="N60" s="201"/>
      <c r="O60" s="201"/>
      <c r="P60" s="201"/>
      <c r="Q60" s="200"/>
      <c r="AD60" s="162"/>
      <c r="AE60" s="162"/>
      <c r="AF60" s="162"/>
      <c r="AG60" s="162"/>
      <c r="AH60" s="162"/>
      <c r="AI60" s="162"/>
      <c r="AJ60" s="162"/>
    </row>
    <row r="61" spans="1:55" ht="21" customHeight="1" x14ac:dyDescent="0.3">
      <c r="L61" s="171"/>
      <c r="M61" s="171"/>
      <c r="V61" s="171"/>
      <c r="W61" s="171"/>
      <c r="X61" s="171"/>
      <c r="Y61" s="171"/>
      <c r="Z61" s="171"/>
      <c r="AD61" s="162"/>
      <c r="AE61" s="162"/>
      <c r="AF61" s="162"/>
      <c r="AG61" s="162"/>
      <c r="AH61" s="162"/>
      <c r="AI61" s="162"/>
      <c r="AJ61" s="162"/>
    </row>
    <row r="62" spans="1:55" ht="27" customHeight="1" thickBot="1" x14ac:dyDescent="0.35">
      <c r="A62" s="325" t="s">
        <v>153</v>
      </c>
      <c r="B62" s="325"/>
      <c r="C62" s="325"/>
      <c r="D62" s="325"/>
      <c r="E62" s="325"/>
      <c r="F62" s="325"/>
      <c r="G62" s="325"/>
      <c r="H62" s="325"/>
      <c r="U62" s="329" t="s">
        <v>152</v>
      </c>
      <c r="V62" s="329"/>
      <c r="W62" s="329"/>
      <c r="X62" s="329"/>
      <c r="Y62" s="329"/>
      <c r="Z62" s="329"/>
      <c r="AD62" s="162"/>
      <c r="AE62" s="162"/>
      <c r="AF62" s="162"/>
      <c r="AG62" s="162"/>
      <c r="AH62" s="162"/>
      <c r="AI62" s="162"/>
      <c r="AJ62" s="162"/>
    </row>
    <row r="63" spans="1:55" ht="11.25" customHeight="1" thickBot="1" x14ac:dyDescent="0.35">
      <c r="A63" s="199"/>
      <c r="B63" s="199"/>
      <c r="C63" s="199"/>
      <c r="D63" s="199"/>
      <c r="E63" s="199"/>
      <c r="F63" s="199"/>
      <c r="G63" s="199"/>
      <c r="H63" s="199"/>
      <c r="U63" s="329"/>
      <c r="V63" s="329"/>
      <c r="W63" s="329"/>
      <c r="X63" s="329"/>
      <c r="Y63" s="329"/>
      <c r="Z63" s="329"/>
      <c r="AD63" s="162"/>
      <c r="AE63" s="162"/>
      <c r="AF63" s="162"/>
      <c r="AG63" s="162"/>
      <c r="AH63" s="162"/>
      <c r="AI63" s="162"/>
      <c r="AJ63" s="162"/>
    </row>
    <row r="64" spans="1:55" ht="27" customHeight="1" x14ac:dyDescent="0.3">
      <c r="A64" s="323" t="s">
        <v>2</v>
      </c>
      <c r="B64" s="323" t="s">
        <v>3</v>
      </c>
      <c r="C64" s="323" t="s">
        <v>151</v>
      </c>
      <c r="D64" s="323"/>
      <c r="E64" s="323" t="s">
        <v>150</v>
      </c>
      <c r="F64" s="323"/>
      <c r="G64" s="323" t="s">
        <v>149</v>
      </c>
      <c r="H64" s="323"/>
      <c r="K64" s="171"/>
      <c r="L64" s="171"/>
      <c r="M64" s="171"/>
      <c r="U64" s="199"/>
      <c r="V64" s="199"/>
      <c r="W64" s="199"/>
      <c r="X64" s="199"/>
      <c r="Y64" s="199"/>
      <c r="Z64" s="199"/>
      <c r="AD64" s="162"/>
      <c r="AE64" s="162"/>
      <c r="AF64" s="162"/>
      <c r="AG64" s="162"/>
      <c r="AH64" s="162"/>
      <c r="AI64" s="162"/>
      <c r="AJ64" s="162"/>
    </row>
    <row r="65" spans="1:26" s="162" customFormat="1" ht="57.75" customHeight="1" x14ac:dyDescent="0.3">
      <c r="A65" s="324"/>
      <c r="B65" s="324"/>
      <c r="C65" s="324"/>
      <c r="D65" s="324"/>
      <c r="E65" s="324"/>
      <c r="F65" s="324"/>
      <c r="G65" s="324"/>
      <c r="H65" s="324"/>
      <c r="K65" s="171"/>
      <c r="L65" s="171"/>
      <c r="M65" s="171"/>
      <c r="U65" s="198" t="s">
        <v>2</v>
      </c>
      <c r="V65" s="198" t="s">
        <v>3</v>
      </c>
      <c r="W65" s="323" t="s">
        <v>7</v>
      </c>
      <c r="X65" s="323"/>
      <c r="Y65" s="323" t="s">
        <v>8</v>
      </c>
      <c r="Z65" s="323"/>
    </row>
    <row r="66" spans="1:26" s="162" customFormat="1" ht="23.25" customHeight="1" x14ac:dyDescent="0.3">
      <c r="A66" s="191" t="s">
        <v>18</v>
      </c>
      <c r="B66" s="197">
        <f t="shared" ref="B66:B77" si="4">+SUM(C66:J66)</f>
        <v>2526</v>
      </c>
      <c r="C66" s="320">
        <f t="shared" ref="C66:C77" si="5">C86</f>
        <v>1201</v>
      </c>
      <c r="D66" s="320"/>
      <c r="E66" s="320">
        <f t="shared" ref="E66:E77" si="6">E86+G86+I86</f>
        <v>816</v>
      </c>
      <c r="F66" s="320"/>
      <c r="G66" s="320">
        <f t="shared" ref="G66:G77" si="7">K86+M86</f>
        <v>509</v>
      </c>
      <c r="H66" s="320"/>
      <c r="K66" s="171"/>
      <c r="L66" s="171"/>
      <c r="M66" s="171"/>
      <c r="U66" s="191" t="s">
        <v>18</v>
      </c>
      <c r="V66" s="197">
        <f t="shared" ref="V66:V77" si="8">+W66+Y66</f>
        <v>2526</v>
      </c>
      <c r="W66" s="322">
        <v>1227</v>
      </c>
      <c r="X66" s="322"/>
      <c r="Y66" s="322">
        <v>1299</v>
      </c>
      <c r="Z66" s="326"/>
    </row>
    <row r="67" spans="1:26" s="162" customFormat="1" ht="23.25" customHeight="1" x14ac:dyDescent="0.3">
      <c r="A67" s="190" t="s">
        <v>19</v>
      </c>
      <c r="B67" s="188">
        <f t="shared" si="4"/>
        <v>3389</v>
      </c>
      <c r="C67" s="320">
        <f t="shared" si="5"/>
        <v>1139</v>
      </c>
      <c r="D67" s="320"/>
      <c r="E67" s="320">
        <f t="shared" si="6"/>
        <v>1695</v>
      </c>
      <c r="F67" s="320"/>
      <c r="G67" s="320">
        <f t="shared" si="7"/>
        <v>555</v>
      </c>
      <c r="H67" s="320"/>
      <c r="K67" s="171"/>
      <c r="L67" s="171"/>
      <c r="M67" s="171"/>
      <c r="U67" s="190" t="s">
        <v>19</v>
      </c>
      <c r="V67" s="188">
        <f t="shared" si="8"/>
        <v>3389</v>
      </c>
      <c r="W67" s="322">
        <v>1803</v>
      </c>
      <c r="X67" s="322"/>
      <c r="Y67" s="315">
        <v>1586</v>
      </c>
      <c r="Z67" s="317"/>
    </row>
    <row r="68" spans="1:26" s="162" customFormat="1" ht="23.25" customHeight="1" x14ac:dyDescent="0.3">
      <c r="A68" s="190" t="s">
        <v>20</v>
      </c>
      <c r="B68" s="188">
        <f t="shared" si="4"/>
        <v>0</v>
      </c>
      <c r="C68" s="320">
        <f t="shared" si="5"/>
        <v>0</v>
      </c>
      <c r="D68" s="320"/>
      <c r="E68" s="320">
        <f t="shared" si="6"/>
        <v>0</v>
      </c>
      <c r="F68" s="320"/>
      <c r="G68" s="320">
        <f t="shared" si="7"/>
        <v>0</v>
      </c>
      <c r="H68" s="320"/>
      <c r="K68" s="171"/>
      <c r="L68" s="171"/>
      <c r="M68" s="171"/>
      <c r="U68" s="190" t="s">
        <v>20</v>
      </c>
      <c r="V68" s="188">
        <f t="shared" si="8"/>
        <v>0</v>
      </c>
      <c r="W68" s="187">
        <v>0</v>
      </c>
      <c r="X68" s="186"/>
      <c r="Y68" s="315">
        <v>0</v>
      </c>
      <c r="Z68" s="317"/>
    </row>
    <row r="69" spans="1:26" s="162" customFormat="1" ht="23.25" customHeight="1" x14ac:dyDescent="0.3">
      <c r="A69" s="190" t="s">
        <v>21</v>
      </c>
      <c r="B69" s="188">
        <f t="shared" si="4"/>
        <v>0</v>
      </c>
      <c r="C69" s="320">
        <f t="shared" si="5"/>
        <v>0</v>
      </c>
      <c r="D69" s="320"/>
      <c r="E69" s="320">
        <f t="shared" si="6"/>
        <v>0</v>
      </c>
      <c r="F69" s="320"/>
      <c r="G69" s="320">
        <f t="shared" si="7"/>
        <v>0</v>
      </c>
      <c r="H69" s="320"/>
      <c r="K69" s="171"/>
      <c r="L69" s="171"/>
      <c r="M69" s="171"/>
      <c r="U69" s="190" t="s">
        <v>21</v>
      </c>
      <c r="V69" s="188">
        <f t="shared" si="8"/>
        <v>0</v>
      </c>
      <c r="W69" s="187">
        <v>0</v>
      </c>
      <c r="X69" s="186"/>
      <c r="Y69" s="315">
        <v>0</v>
      </c>
      <c r="Z69" s="317"/>
    </row>
    <row r="70" spans="1:26" s="162" customFormat="1" ht="23.25" customHeight="1" x14ac:dyDescent="0.3">
      <c r="A70" s="190" t="s">
        <v>22</v>
      </c>
      <c r="B70" s="188">
        <f t="shared" si="4"/>
        <v>0</v>
      </c>
      <c r="C70" s="320">
        <f t="shared" si="5"/>
        <v>0</v>
      </c>
      <c r="D70" s="320"/>
      <c r="E70" s="320">
        <f t="shared" si="6"/>
        <v>0</v>
      </c>
      <c r="F70" s="320"/>
      <c r="G70" s="320">
        <f t="shared" si="7"/>
        <v>0</v>
      </c>
      <c r="H70" s="320"/>
      <c r="K70" s="171"/>
      <c r="L70" s="171"/>
      <c r="M70" s="171"/>
      <c r="U70" s="190" t="s">
        <v>22</v>
      </c>
      <c r="V70" s="188">
        <f t="shared" si="8"/>
        <v>0</v>
      </c>
      <c r="W70" s="187">
        <v>0</v>
      </c>
      <c r="X70" s="186"/>
      <c r="Y70" s="315">
        <v>0</v>
      </c>
      <c r="Z70" s="317"/>
    </row>
    <row r="71" spans="1:26" s="162" customFormat="1" ht="23.25" customHeight="1" x14ac:dyDescent="0.3">
      <c r="A71" s="190" t="s">
        <v>23</v>
      </c>
      <c r="B71" s="188">
        <f t="shared" si="4"/>
        <v>0</v>
      </c>
      <c r="C71" s="320">
        <f t="shared" si="5"/>
        <v>0</v>
      </c>
      <c r="D71" s="320"/>
      <c r="E71" s="320">
        <f t="shared" si="6"/>
        <v>0</v>
      </c>
      <c r="F71" s="320"/>
      <c r="G71" s="320">
        <f t="shared" si="7"/>
        <v>0</v>
      </c>
      <c r="H71" s="320"/>
      <c r="K71" s="171"/>
      <c r="L71" s="171"/>
      <c r="M71" s="171"/>
      <c r="U71" s="190" t="s">
        <v>23</v>
      </c>
      <c r="V71" s="188">
        <f t="shared" si="8"/>
        <v>0</v>
      </c>
      <c r="W71" s="187">
        <v>0</v>
      </c>
      <c r="X71" s="186"/>
      <c r="Y71" s="315">
        <v>0</v>
      </c>
      <c r="Z71" s="317"/>
    </row>
    <row r="72" spans="1:26" s="162" customFormat="1" ht="23.25" customHeight="1" x14ac:dyDescent="0.3">
      <c r="A72" s="190" t="s">
        <v>24</v>
      </c>
      <c r="B72" s="188">
        <f t="shared" si="4"/>
        <v>0</v>
      </c>
      <c r="C72" s="320">
        <f t="shared" si="5"/>
        <v>0</v>
      </c>
      <c r="D72" s="320"/>
      <c r="E72" s="320">
        <f t="shared" si="6"/>
        <v>0</v>
      </c>
      <c r="F72" s="320"/>
      <c r="G72" s="320">
        <f t="shared" si="7"/>
        <v>0</v>
      </c>
      <c r="H72" s="320"/>
      <c r="K72" s="171"/>
      <c r="L72" s="171"/>
      <c r="M72" s="171"/>
      <c r="U72" s="190" t="s">
        <v>24</v>
      </c>
      <c r="V72" s="188">
        <f t="shared" si="8"/>
        <v>0</v>
      </c>
      <c r="W72" s="187">
        <v>0</v>
      </c>
      <c r="X72" s="186"/>
      <c r="Y72" s="315">
        <v>0</v>
      </c>
      <c r="Z72" s="317"/>
    </row>
    <row r="73" spans="1:26" s="162" customFormat="1" ht="23.25" customHeight="1" x14ac:dyDescent="0.3">
      <c r="A73" s="190" t="s">
        <v>25</v>
      </c>
      <c r="B73" s="188">
        <f t="shared" si="4"/>
        <v>0</v>
      </c>
      <c r="C73" s="320">
        <f t="shared" si="5"/>
        <v>0</v>
      </c>
      <c r="D73" s="320"/>
      <c r="E73" s="320">
        <f t="shared" si="6"/>
        <v>0</v>
      </c>
      <c r="F73" s="320"/>
      <c r="G73" s="320">
        <f t="shared" si="7"/>
        <v>0</v>
      </c>
      <c r="H73" s="320"/>
      <c r="K73" s="171"/>
      <c r="L73" s="171"/>
      <c r="M73" s="171"/>
      <c r="U73" s="190" t="s">
        <v>25</v>
      </c>
      <c r="V73" s="188">
        <f t="shared" si="8"/>
        <v>0</v>
      </c>
      <c r="W73" s="187">
        <v>0</v>
      </c>
      <c r="X73" s="186"/>
      <c r="Y73" s="315">
        <v>0</v>
      </c>
      <c r="Z73" s="317"/>
    </row>
    <row r="74" spans="1:26" s="162" customFormat="1" ht="23.25" customHeight="1" x14ac:dyDescent="0.3">
      <c r="A74" s="190" t="s">
        <v>33</v>
      </c>
      <c r="B74" s="188">
        <f t="shared" si="4"/>
        <v>0</v>
      </c>
      <c r="C74" s="320">
        <f t="shared" si="5"/>
        <v>0</v>
      </c>
      <c r="D74" s="320"/>
      <c r="E74" s="320">
        <f t="shared" si="6"/>
        <v>0</v>
      </c>
      <c r="F74" s="320"/>
      <c r="G74" s="320">
        <f t="shared" si="7"/>
        <v>0</v>
      </c>
      <c r="H74" s="320"/>
      <c r="K74" s="171"/>
      <c r="L74" s="171"/>
      <c r="M74" s="171"/>
      <c r="U74" s="190" t="s">
        <v>33</v>
      </c>
      <c r="V74" s="188">
        <f t="shared" si="8"/>
        <v>0</v>
      </c>
      <c r="W74" s="187">
        <v>0</v>
      </c>
      <c r="X74" s="186"/>
      <c r="Y74" s="315">
        <v>0</v>
      </c>
      <c r="Z74" s="317"/>
    </row>
    <row r="75" spans="1:26" s="162" customFormat="1" ht="23.25" customHeight="1" x14ac:dyDescent="0.3">
      <c r="A75" s="190" t="s">
        <v>27</v>
      </c>
      <c r="B75" s="188">
        <f t="shared" si="4"/>
        <v>0</v>
      </c>
      <c r="C75" s="320">
        <f t="shared" si="5"/>
        <v>0</v>
      </c>
      <c r="D75" s="320"/>
      <c r="E75" s="320">
        <f t="shared" si="6"/>
        <v>0</v>
      </c>
      <c r="F75" s="320"/>
      <c r="G75" s="320">
        <f t="shared" si="7"/>
        <v>0</v>
      </c>
      <c r="H75" s="320"/>
      <c r="K75" s="171"/>
      <c r="L75" s="171"/>
      <c r="M75" s="171"/>
      <c r="U75" s="190" t="s">
        <v>27</v>
      </c>
      <c r="V75" s="188">
        <f t="shared" si="8"/>
        <v>0</v>
      </c>
      <c r="W75" s="187">
        <v>0</v>
      </c>
      <c r="X75" s="186"/>
      <c r="Y75" s="315">
        <v>0</v>
      </c>
      <c r="Z75" s="317"/>
    </row>
    <row r="76" spans="1:26" s="162" customFormat="1" ht="23.25" customHeight="1" x14ac:dyDescent="0.3">
      <c r="A76" s="190" t="s">
        <v>28</v>
      </c>
      <c r="B76" s="188">
        <f t="shared" si="4"/>
        <v>0</v>
      </c>
      <c r="C76" s="320">
        <f t="shared" si="5"/>
        <v>0</v>
      </c>
      <c r="D76" s="320"/>
      <c r="E76" s="320">
        <f t="shared" si="6"/>
        <v>0</v>
      </c>
      <c r="F76" s="320"/>
      <c r="G76" s="320">
        <f t="shared" si="7"/>
        <v>0</v>
      </c>
      <c r="H76" s="320"/>
      <c r="K76" s="171"/>
      <c r="L76" s="171"/>
      <c r="M76" s="171"/>
      <c r="U76" s="190" t="s">
        <v>28</v>
      </c>
      <c r="V76" s="188">
        <f t="shared" si="8"/>
        <v>0</v>
      </c>
      <c r="W76" s="187">
        <v>0</v>
      </c>
      <c r="X76" s="186"/>
      <c r="Y76" s="315">
        <v>0</v>
      </c>
      <c r="Z76" s="317"/>
    </row>
    <row r="77" spans="1:26" s="162" customFormat="1" ht="23.25" customHeight="1" x14ac:dyDescent="0.3">
      <c r="A77" s="189" t="s">
        <v>29</v>
      </c>
      <c r="B77" s="196">
        <f t="shared" si="4"/>
        <v>0</v>
      </c>
      <c r="C77" s="321">
        <f t="shared" si="5"/>
        <v>0</v>
      </c>
      <c r="D77" s="321"/>
      <c r="E77" s="321">
        <f t="shared" si="6"/>
        <v>0</v>
      </c>
      <c r="F77" s="321"/>
      <c r="G77" s="321">
        <f t="shared" si="7"/>
        <v>0</v>
      </c>
      <c r="H77" s="321"/>
      <c r="K77" s="171"/>
      <c r="L77" s="171"/>
      <c r="M77" s="171"/>
      <c r="U77" s="189" t="s">
        <v>29</v>
      </c>
      <c r="V77" s="196">
        <f t="shared" si="8"/>
        <v>0</v>
      </c>
      <c r="W77" s="187">
        <v>0</v>
      </c>
      <c r="X77" s="186"/>
      <c r="Y77" s="315">
        <v>0</v>
      </c>
      <c r="Z77" s="317"/>
    </row>
    <row r="78" spans="1:26" s="162" customFormat="1" ht="23.25" customHeight="1" x14ac:dyDescent="0.3">
      <c r="A78" s="184" t="s">
        <v>3</v>
      </c>
      <c r="B78" s="183">
        <f>+SUM(B66:B77)</f>
        <v>5915</v>
      </c>
      <c r="C78" s="314">
        <f>+SUM(C66:C77)</f>
        <v>2340</v>
      </c>
      <c r="D78" s="314"/>
      <c r="E78" s="314">
        <f>+SUM(E66:E77)</f>
        <v>2511</v>
      </c>
      <c r="F78" s="314"/>
      <c r="G78" s="314">
        <f>+SUM(G66:G77)</f>
        <v>1064</v>
      </c>
      <c r="H78" s="314"/>
      <c r="K78" s="171"/>
      <c r="L78" s="171"/>
      <c r="M78" s="171"/>
      <c r="U78" s="184" t="s">
        <v>3</v>
      </c>
      <c r="V78" s="183">
        <f>+SUM(V66:V77)</f>
        <v>5915</v>
      </c>
      <c r="W78" s="314">
        <f>+SUM(W66:W77)</f>
        <v>3030</v>
      </c>
      <c r="X78" s="314"/>
      <c r="Y78" s="314">
        <f>+SUM(Y66:Y77)</f>
        <v>2885</v>
      </c>
      <c r="Z78" s="316"/>
    </row>
    <row r="79" spans="1:26" s="162" customFormat="1" ht="15.75" customHeight="1" x14ac:dyDescent="0.3">
      <c r="A79" s="182" t="s">
        <v>138</v>
      </c>
      <c r="B79" s="181">
        <v>1</v>
      </c>
      <c r="C79" s="312">
        <f>+C78/B78</f>
        <v>0.39560439560439559</v>
      </c>
      <c r="D79" s="312"/>
      <c r="E79" s="312">
        <f>+E78/B78</f>
        <v>0.42451394759087069</v>
      </c>
      <c r="F79" s="312"/>
      <c r="G79" s="312">
        <f>+G78/B78</f>
        <v>0.17988165680473372</v>
      </c>
      <c r="H79" s="312"/>
      <c r="K79" s="171"/>
      <c r="L79" s="171"/>
      <c r="M79" s="171"/>
      <c r="U79" s="182" t="s">
        <v>139</v>
      </c>
      <c r="V79" s="181">
        <v>1</v>
      </c>
      <c r="W79" s="312">
        <f>+W78/V78</f>
        <v>0.51225697379543533</v>
      </c>
      <c r="X79" s="312"/>
      <c r="Y79" s="312">
        <f>+Y78/V78</f>
        <v>0.48774302620456467</v>
      </c>
      <c r="Z79" s="313"/>
    </row>
    <row r="80" spans="1:26" s="162" customFormat="1" ht="23.25" customHeight="1" x14ac:dyDescent="0.3">
      <c r="A80" s="180"/>
      <c r="B80" s="178"/>
      <c r="C80" s="178"/>
      <c r="D80" s="178"/>
      <c r="E80" s="178"/>
      <c r="F80" s="178"/>
      <c r="G80" s="178"/>
      <c r="H80" s="178"/>
      <c r="I80" s="178"/>
      <c r="J80" s="178"/>
      <c r="K80" s="171"/>
      <c r="L80" s="171"/>
      <c r="M80" s="171"/>
      <c r="U80" s="180"/>
      <c r="V80" s="178"/>
      <c r="W80" s="178"/>
      <c r="X80" s="178"/>
      <c r="Y80" s="178"/>
      <c r="Z80" s="178"/>
    </row>
    <row r="81" spans="1:36" ht="23.25" customHeight="1" x14ac:dyDescent="0.3">
      <c r="A81" s="180"/>
      <c r="B81" s="178"/>
      <c r="C81" s="178"/>
      <c r="D81" s="178"/>
      <c r="E81" s="178"/>
      <c r="F81" s="178"/>
      <c r="G81" s="178"/>
      <c r="H81" s="178"/>
      <c r="I81" s="178"/>
      <c r="J81" s="178"/>
      <c r="K81" s="171"/>
      <c r="L81" s="171"/>
      <c r="M81" s="171"/>
      <c r="U81" s="180"/>
      <c r="V81" s="178"/>
      <c r="W81" s="178"/>
      <c r="X81" s="178"/>
      <c r="Y81" s="178"/>
      <c r="Z81" s="178"/>
      <c r="AD81" s="162"/>
      <c r="AE81" s="162"/>
      <c r="AF81" s="162"/>
      <c r="AG81" s="162"/>
      <c r="AH81" s="162"/>
      <c r="AI81" s="162"/>
      <c r="AJ81" s="162"/>
    </row>
    <row r="82" spans="1:36" ht="23.25" customHeight="1" x14ac:dyDescent="0.3">
      <c r="A82" s="165"/>
      <c r="AD82" s="162"/>
      <c r="AE82" s="162"/>
      <c r="AF82" s="162"/>
      <c r="AG82" s="162"/>
      <c r="AH82" s="162"/>
      <c r="AI82" s="162"/>
      <c r="AJ82" s="162"/>
    </row>
    <row r="83" spans="1:36" ht="23.25" customHeight="1" thickBot="1" x14ac:dyDescent="0.35">
      <c r="A83" s="311" t="s">
        <v>148</v>
      </c>
      <c r="B83" s="311"/>
      <c r="C83" s="311"/>
      <c r="D83" s="311"/>
      <c r="E83" s="311"/>
      <c r="F83" s="311"/>
      <c r="G83" s="311"/>
      <c r="H83" s="311"/>
      <c r="I83" s="311"/>
      <c r="J83" s="311"/>
      <c r="K83" s="311"/>
      <c r="L83" s="311"/>
      <c r="M83" s="311"/>
      <c r="N83" s="311"/>
      <c r="AD83" s="162"/>
      <c r="AE83" s="162"/>
      <c r="AF83" s="162"/>
      <c r="AG83" s="162"/>
      <c r="AH83" s="162"/>
      <c r="AI83" s="162"/>
      <c r="AJ83" s="162"/>
    </row>
    <row r="84" spans="1:36" ht="23.25" customHeight="1" thickTop="1" x14ac:dyDescent="0.3">
      <c r="A84" s="165"/>
      <c r="N84" s="195"/>
    </row>
    <row r="85" spans="1:36" ht="94.5" customHeight="1" x14ac:dyDescent="0.3">
      <c r="A85" s="194" t="s">
        <v>2</v>
      </c>
      <c r="B85" s="193" t="s">
        <v>3</v>
      </c>
      <c r="C85" s="318" t="s">
        <v>147</v>
      </c>
      <c r="D85" s="319"/>
      <c r="E85" s="318" t="s">
        <v>146</v>
      </c>
      <c r="F85" s="319"/>
      <c r="G85" s="318" t="s">
        <v>145</v>
      </c>
      <c r="H85" s="319"/>
      <c r="I85" s="318" t="s">
        <v>144</v>
      </c>
      <c r="J85" s="319"/>
      <c r="K85" s="318" t="s">
        <v>143</v>
      </c>
      <c r="L85" s="319"/>
      <c r="M85" s="318" t="s">
        <v>142</v>
      </c>
      <c r="N85" s="319"/>
      <c r="O85" s="192"/>
      <c r="W85" s="169"/>
      <c r="X85" s="169"/>
      <c r="Y85" s="169"/>
      <c r="Z85" s="169"/>
      <c r="AA85" s="169"/>
      <c r="AB85" s="185"/>
    </row>
    <row r="86" spans="1:36" ht="23.25" customHeight="1" x14ac:dyDescent="0.3">
      <c r="A86" s="191" t="s">
        <v>18</v>
      </c>
      <c r="B86" s="188">
        <f t="shared" ref="B86:B97" si="9">+SUM(C86:P86)</f>
        <v>2526</v>
      </c>
      <c r="C86" s="315">
        <v>1201</v>
      </c>
      <c r="D86" s="315"/>
      <c r="E86" s="315">
        <v>442</v>
      </c>
      <c r="F86" s="315"/>
      <c r="G86" s="315">
        <v>293</v>
      </c>
      <c r="H86" s="315"/>
      <c r="I86" s="315">
        <v>81</v>
      </c>
      <c r="J86" s="315"/>
      <c r="K86" s="315">
        <v>308</v>
      </c>
      <c r="L86" s="315"/>
      <c r="M86" s="315">
        <v>201</v>
      </c>
      <c r="N86" s="317"/>
      <c r="W86" s="169"/>
      <c r="X86" s="169"/>
      <c r="Y86" s="169"/>
      <c r="Z86" s="169"/>
      <c r="AA86" s="169"/>
      <c r="AB86" s="185"/>
    </row>
    <row r="87" spans="1:36" ht="23.25" customHeight="1" x14ac:dyDescent="0.3">
      <c r="A87" s="190" t="s">
        <v>19</v>
      </c>
      <c r="B87" s="188">
        <f t="shared" si="9"/>
        <v>3389</v>
      </c>
      <c r="C87" s="315">
        <v>1139</v>
      </c>
      <c r="D87" s="315"/>
      <c r="E87" s="315">
        <v>1243</v>
      </c>
      <c r="F87" s="315"/>
      <c r="G87" s="315">
        <v>361</v>
      </c>
      <c r="H87" s="315"/>
      <c r="I87" s="315">
        <v>91</v>
      </c>
      <c r="J87" s="315"/>
      <c r="K87" s="315">
        <v>343</v>
      </c>
      <c r="L87" s="315"/>
      <c r="M87" s="315">
        <v>212</v>
      </c>
      <c r="N87" s="315"/>
      <c r="W87" s="169"/>
      <c r="X87" s="169"/>
      <c r="Y87" s="169"/>
      <c r="Z87" s="169"/>
      <c r="AA87" s="169"/>
      <c r="AB87" s="185"/>
    </row>
    <row r="88" spans="1:36" ht="23.25" customHeight="1" x14ac:dyDescent="0.3">
      <c r="A88" s="190" t="s">
        <v>20</v>
      </c>
      <c r="B88" s="188">
        <f t="shared" si="9"/>
        <v>0</v>
      </c>
      <c r="C88" s="315">
        <v>0</v>
      </c>
      <c r="D88" s="315"/>
      <c r="E88" s="315">
        <v>0</v>
      </c>
      <c r="F88" s="315"/>
      <c r="G88" s="315">
        <v>0</v>
      </c>
      <c r="H88" s="315"/>
      <c r="I88" s="315">
        <v>0</v>
      </c>
      <c r="J88" s="315"/>
      <c r="K88" s="315">
        <v>0</v>
      </c>
      <c r="L88" s="315"/>
      <c r="M88" s="315">
        <v>0</v>
      </c>
      <c r="N88" s="315"/>
      <c r="W88" s="169"/>
      <c r="X88" s="169"/>
      <c r="Y88" s="169"/>
      <c r="Z88" s="169"/>
      <c r="AA88" s="169"/>
      <c r="AB88" s="185"/>
    </row>
    <row r="89" spans="1:36" ht="23.25" customHeight="1" x14ac:dyDescent="0.3">
      <c r="A89" s="190" t="s">
        <v>21</v>
      </c>
      <c r="B89" s="188">
        <f t="shared" si="9"/>
        <v>0</v>
      </c>
      <c r="C89" s="315">
        <v>0</v>
      </c>
      <c r="D89" s="315"/>
      <c r="E89" s="315">
        <v>0</v>
      </c>
      <c r="F89" s="315"/>
      <c r="G89" s="315">
        <v>0</v>
      </c>
      <c r="H89" s="315"/>
      <c r="I89" s="315">
        <v>0</v>
      </c>
      <c r="J89" s="315"/>
      <c r="K89" s="315">
        <v>0</v>
      </c>
      <c r="L89" s="315"/>
      <c r="M89" s="315">
        <v>0</v>
      </c>
      <c r="N89" s="315"/>
      <c r="W89" s="169"/>
      <c r="X89" s="169"/>
      <c r="Y89" s="169"/>
      <c r="Z89" s="169"/>
      <c r="AA89" s="169"/>
      <c r="AB89" s="185"/>
    </row>
    <row r="90" spans="1:36" ht="23.25" customHeight="1" x14ac:dyDescent="0.3">
      <c r="A90" s="190" t="s">
        <v>22</v>
      </c>
      <c r="B90" s="188">
        <f t="shared" si="9"/>
        <v>0</v>
      </c>
      <c r="C90" s="315">
        <v>0</v>
      </c>
      <c r="D90" s="315"/>
      <c r="E90" s="315">
        <v>0</v>
      </c>
      <c r="F90" s="315"/>
      <c r="G90" s="315">
        <v>0</v>
      </c>
      <c r="H90" s="315"/>
      <c r="I90" s="315">
        <v>0</v>
      </c>
      <c r="J90" s="315"/>
      <c r="K90" s="315">
        <v>0</v>
      </c>
      <c r="L90" s="315"/>
      <c r="M90" s="315">
        <v>0</v>
      </c>
      <c r="N90" s="315"/>
      <c r="W90" s="169"/>
      <c r="X90" s="169"/>
      <c r="Y90" s="169"/>
      <c r="Z90" s="169"/>
      <c r="AA90" s="169"/>
      <c r="AB90" s="185"/>
    </row>
    <row r="91" spans="1:36" ht="23.25" customHeight="1" x14ac:dyDescent="0.3">
      <c r="A91" s="190" t="s">
        <v>23</v>
      </c>
      <c r="B91" s="188">
        <f t="shared" si="9"/>
        <v>0</v>
      </c>
      <c r="C91" s="315">
        <v>0</v>
      </c>
      <c r="D91" s="315"/>
      <c r="E91" s="315">
        <v>0</v>
      </c>
      <c r="F91" s="315"/>
      <c r="G91" s="315">
        <v>0</v>
      </c>
      <c r="H91" s="315"/>
      <c r="I91" s="315">
        <v>0</v>
      </c>
      <c r="J91" s="315"/>
      <c r="K91" s="315">
        <v>0</v>
      </c>
      <c r="L91" s="315"/>
      <c r="M91" s="315">
        <v>0</v>
      </c>
      <c r="N91" s="315"/>
      <c r="W91" s="169"/>
      <c r="X91" s="169"/>
      <c r="Y91" s="169"/>
      <c r="Z91" s="169"/>
      <c r="AA91" s="169"/>
      <c r="AB91" s="185"/>
    </row>
    <row r="92" spans="1:36" ht="23.25" customHeight="1" x14ac:dyDescent="0.3">
      <c r="A92" s="190" t="s">
        <v>24</v>
      </c>
      <c r="B92" s="188">
        <f t="shared" si="9"/>
        <v>0</v>
      </c>
      <c r="C92" s="315">
        <v>0</v>
      </c>
      <c r="D92" s="315"/>
      <c r="E92" s="315">
        <v>0</v>
      </c>
      <c r="F92" s="315"/>
      <c r="G92" s="315">
        <v>0</v>
      </c>
      <c r="H92" s="315"/>
      <c r="I92" s="315">
        <v>0</v>
      </c>
      <c r="J92" s="315"/>
      <c r="K92" s="315">
        <v>0</v>
      </c>
      <c r="L92" s="315"/>
      <c r="M92" s="315">
        <v>0</v>
      </c>
      <c r="N92" s="315"/>
      <c r="W92" s="169"/>
      <c r="X92" s="169"/>
      <c r="Y92" s="169"/>
      <c r="Z92" s="169"/>
      <c r="AA92" s="169"/>
      <c r="AB92" s="185"/>
    </row>
    <row r="93" spans="1:36" ht="23.25" customHeight="1" x14ac:dyDescent="0.3">
      <c r="A93" s="190" t="s">
        <v>25</v>
      </c>
      <c r="B93" s="188">
        <f t="shared" si="9"/>
        <v>0</v>
      </c>
      <c r="C93" s="315">
        <v>0</v>
      </c>
      <c r="D93" s="315"/>
      <c r="E93" s="315">
        <v>0</v>
      </c>
      <c r="F93" s="315"/>
      <c r="G93" s="315">
        <v>0</v>
      </c>
      <c r="H93" s="315"/>
      <c r="I93" s="315">
        <v>0</v>
      </c>
      <c r="J93" s="315"/>
      <c r="K93" s="315">
        <v>0</v>
      </c>
      <c r="L93" s="315"/>
      <c r="M93" s="315">
        <v>0</v>
      </c>
      <c r="N93" s="315"/>
      <c r="W93" s="169"/>
      <c r="X93" s="169"/>
      <c r="Y93" s="169"/>
      <c r="Z93" s="169"/>
      <c r="AA93" s="169"/>
      <c r="AB93" s="185"/>
    </row>
    <row r="94" spans="1:36" ht="23.25" customHeight="1" x14ac:dyDescent="0.3">
      <c r="A94" s="190" t="s">
        <v>33</v>
      </c>
      <c r="B94" s="188">
        <f t="shared" si="9"/>
        <v>0</v>
      </c>
      <c r="C94" s="315">
        <v>0</v>
      </c>
      <c r="D94" s="315"/>
      <c r="E94" s="315">
        <v>0</v>
      </c>
      <c r="F94" s="315"/>
      <c r="G94" s="315">
        <v>0</v>
      </c>
      <c r="H94" s="315"/>
      <c r="I94" s="315">
        <v>0</v>
      </c>
      <c r="J94" s="315"/>
      <c r="K94" s="315">
        <v>0</v>
      </c>
      <c r="L94" s="315"/>
      <c r="M94" s="315">
        <v>0</v>
      </c>
      <c r="N94" s="315"/>
      <c r="W94" s="169"/>
      <c r="X94" s="169"/>
      <c r="Y94" s="169"/>
      <c r="Z94" s="169"/>
      <c r="AA94" s="169"/>
      <c r="AB94" s="185"/>
    </row>
    <row r="95" spans="1:36" ht="23.25" customHeight="1" x14ac:dyDescent="0.3">
      <c r="A95" s="190" t="s">
        <v>27</v>
      </c>
      <c r="B95" s="188">
        <f t="shared" si="9"/>
        <v>0</v>
      </c>
      <c r="C95" s="315">
        <v>0</v>
      </c>
      <c r="D95" s="315"/>
      <c r="E95" s="315">
        <v>0</v>
      </c>
      <c r="F95" s="315"/>
      <c r="G95" s="315">
        <v>0</v>
      </c>
      <c r="H95" s="315"/>
      <c r="I95" s="315">
        <v>0</v>
      </c>
      <c r="J95" s="315"/>
      <c r="K95" s="315">
        <v>0</v>
      </c>
      <c r="L95" s="315"/>
      <c r="M95" s="315">
        <v>0</v>
      </c>
      <c r="N95" s="315"/>
      <c r="W95" s="169"/>
      <c r="X95" s="169"/>
      <c r="Y95" s="169"/>
      <c r="Z95" s="169"/>
      <c r="AA95" s="169"/>
      <c r="AB95" s="185"/>
    </row>
    <row r="96" spans="1:36" ht="23.25" customHeight="1" x14ac:dyDescent="0.3">
      <c r="A96" s="190" t="s">
        <v>28</v>
      </c>
      <c r="B96" s="188">
        <f t="shared" si="9"/>
        <v>0</v>
      </c>
      <c r="C96" s="315">
        <v>0</v>
      </c>
      <c r="D96" s="315"/>
      <c r="E96" s="315">
        <v>0</v>
      </c>
      <c r="F96" s="315"/>
      <c r="G96" s="315">
        <v>0</v>
      </c>
      <c r="H96" s="315"/>
      <c r="I96" s="315">
        <v>0</v>
      </c>
      <c r="J96" s="315"/>
      <c r="K96" s="315">
        <v>0</v>
      </c>
      <c r="L96" s="315"/>
      <c r="M96" s="315">
        <v>0</v>
      </c>
      <c r="N96" s="315"/>
      <c r="W96" s="169"/>
      <c r="X96" s="169"/>
      <c r="Y96" s="169"/>
      <c r="Z96" s="169"/>
      <c r="AA96" s="169"/>
      <c r="AB96" s="185"/>
    </row>
    <row r="97" spans="1:28" ht="23.25" customHeight="1" x14ac:dyDescent="0.3">
      <c r="A97" s="189" t="s">
        <v>29</v>
      </c>
      <c r="B97" s="188">
        <f t="shared" si="9"/>
        <v>0</v>
      </c>
      <c r="C97" s="187">
        <v>0</v>
      </c>
      <c r="D97" s="186"/>
      <c r="E97" s="187">
        <v>0</v>
      </c>
      <c r="F97" s="186"/>
      <c r="G97" s="187">
        <v>0</v>
      </c>
      <c r="H97" s="186"/>
      <c r="I97" s="187">
        <v>0</v>
      </c>
      <c r="J97" s="186"/>
      <c r="K97" s="187">
        <v>0</v>
      </c>
      <c r="L97" s="186"/>
      <c r="M97" s="315">
        <v>0</v>
      </c>
      <c r="N97" s="317"/>
      <c r="W97" s="169"/>
      <c r="X97" s="169"/>
      <c r="Y97" s="169"/>
      <c r="Z97" s="169"/>
      <c r="AA97" s="169"/>
      <c r="AB97" s="185"/>
    </row>
    <row r="98" spans="1:28" ht="23.25" customHeight="1" x14ac:dyDescent="0.3">
      <c r="A98" s="184" t="s">
        <v>3</v>
      </c>
      <c r="B98" s="183">
        <f>+SUM(B86:B97)</f>
        <v>5915</v>
      </c>
      <c r="C98" s="314">
        <f>+SUM(C86:C97)</f>
        <v>2340</v>
      </c>
      <c r="D98" s="314"/>
      <c r="E98" s="314">
        <f>+SUM(E86:E97)</f>
        <v>1685</v>
      </c>
      <c r="F98" s="314"/>
      <c r="G98" s="314">
        <f>+SUM(G86:G97)</f>
        <v>654</v>
      </c>
      <c r="H98" s="314"/>
      <c r="I98" s="314">
        <f>+SUM(I86:I97)</f>
        <v>172</v>
      </c>
      <c r="J98" s="314"/>
      <c r="K98" s="314">
        <f>+SUM(K86:K97)</f>
        <v>651</v>
      </c>
      <c r="L98" s="314"/>
      <c r="M98" s="314">
        <f>+SUM(M86:M97)</f>
        <v>413</v>
      </c>
      <c r="N98" s="316"/>
      <c r="W98" s="168"/>
      <c r="X98" s="168"/>
      <c r="Y98" s="168"/>
      <c r="Z98" s="168"/>
      <c r="AA98" s="168"/>
    </row>
    <row r="99" spans="1:28" ht="23.25" customHeight="1" x14ac:dyDescent="0.3">
      <c r="A99" s="182" t="s">
        <v>138</v>
      </c>
      <c r="B99" s="181">
        <v>1</v>
      </c>
      <c r="C99" s="312">
        <f>+C98/$B$98</f>
        <v>0.39560439560439559</v>
      </c>
      <c r="D99" s="312"/>
      <c r="E99" s="312">
        <f>+E98/$B$98</f>
        <v>0.28486897717666948</v>
      </c>
      <c r="F99" s="312"/>
      <c r="G99" s="312">
        <f>+G98/$B$98</f>
        <v>0.11056635672020287</v>
      </c>
      <c r="H99" s="312"/>
      <c r="I99" s="312">
        <f>+I98/$B$98</f>
        <v>2.907861369399831E-2</v>
      </c>
      <c r="J99" s="312"/>
      <c r="K99" s="312">
        <f>+K98/$B$98</f>
        <v>0.11005917159763313</v>
      </c>
      <c r="L99" s="312"/>
      <c r="M99" s="312">
        <f>+M98/$B$98</f>
        <v>6.982248520710059E-2</v>
      </c>
      <c r="N99" s="313"/>
      <c r="W99" s="168"/>
      <c r="X99" s="168"/>
      <c r="Y99" s="168"/>
      <c r="Z99" s="168"/>
      <c r="AA99" s="168"/>
    </row>
    <row r="100" spans="1:28" ht="12.75" customHeight="1" x14ac:dyDescent="0.3">
      <c r="A100" s="180"/>
      <c r="B100" s="178"/>
      <c r="C100" s="178"/>
      <c r="D100" s="178"/>
      <c r="E100" s="178"/>
      <c r="F100" s="178"/>
      <c r="G100" s="178"/>
      <c r="H100" s="178"/>
      <c r="I100" s="178"/>
      <c r="J100" s="178"/>
      <c r="K100" s="178"/>
      <c r="L100" s="178"/>
      <c r="M100" s="178"/>
      <c r="N100" s="178"/>
      <c r="O100" s="178"/>
      <c r="P100" s="178"/>
      <c r="W100" s="168"/>
      <c r="X100" s="168"/>
      <c r="Y100" s="168"/>
      <c r="Z100" s="168"/>
      <c r="AA100" s="168"/>
    </row>
    <row r="101" spans="1:28" ht="12.75" customHeight="1" x14ac:dyDescent="0.3">
      <c r="K101" s="178"/>
      <c r="L101" s="178"/>
      <c r="M101" s="178"/>
      <c r="N101" s="178"/>
      <c r="O101" s="178"/>
      <c r="P101" s="178"/>
      <c r="W101" s="168"/>
      <c r="X101" s="168"/>
      <c r="Y101" s="168"/>
      <c r="Z101" s="168"/>
      <c r="AA101" s="168"/>
    </row>
    <row r="102" spans="1:28" ht="23.25" customHeight="1" x14ac:dyDescent="0.3">
      <c r="A102" s="179" t="s">
        <v>141</v>
      </c>
      <c r="B102" s="178"/>
      <c r="C102" s="178"/>
      <c r="D102" s="178"/>
      <c r="E102" s="178"/>
      <c r="F102" s="178"/>
      <c r="G102" s="178"/>
      <c r="H102" s="178"/>
      <c r="I102" s="178"/>
      <c r="J102" s="178"/>
      <c r="K102" s="178"/>
      <c r="L102" s="178"/>
      <c r="M102" s="178"/>
      <c r="N102" s="178"/>
      <c r="O102" s="178"/>
      <c r="P102" s="178"/>
      <c r="W102" s="168"/>
      <c r="X102" s="168"/>
      <c r="Y102" s="168"/>
      <c r="Z102" s="168"/>
      <c r="AA102" s="168"/>
    </row>
    <row r="103" spans="1:28" ht="20.25" customHeight="1" x14ac:dyDescent="0.3">
      <c r="A103" s="177" t="s">
        <v>140</v>
      </c>
      <c r="B103" s="167"/>
      <c r="C103" s="167"/>
      <c r="D103" s="167"/>
      <c r="E103" s="167"/>
      <c r="F103" s="167"/>
      <c r="G103" s="167"/>
      <c r="H103" s="166"/>
    </row>
    <row r="104" spans="1:28" ht="20.25" customHeight="1" x14ac:dyDescent="0.3">
      <c r="A104" s="177" t="s">
        <v>16</v>
      </c>
      <c r="B104" s="167"/>
      <c r="C104" s="167"/>
      <c r="D104" s="167"/>
      <c r="E104" s="167"/>
      <c r="F104" s="167"/>
      <c r="G104" s="167"/>
      <c r="H104" s="166"/>
    </row>
  </sheetData>
  <mergeCells count="231">
    <mergeCell ref="C96:D96"/>
    <mergeCell ref="E96:F96"/>
    <mergeCell ref="G96:H96"/>
    <mergeCell ref="I96:J96"/>
    <mergeCell ref="K96:L96"/>
    <mergeCell ref="C94:D94"/>
    <mergeCell ref="E94:F94"/>
    <mergeCell ref="G94:H94"/>
    <mergeCell ref="I94:J94"/>
    <mergeCell ref="K94:L94"/>
    <mergeCell ref="C95:D95"/>
    <mergeCell ref="E95:F95"/>
    <mergeCell ref="G95:H95"/>
    <mergeCell ref="I95:J95"/>
    <mergeCell ref="K95:L95"/>
    <mergeCell ref="C92:D92"/>
    <mergeCell ref="E92:F92"/>
    <mergeCell ref="G92:H92"/>
    <mergeCell ref="I92:J92"/>
    <mergeCell ref="K92:L92"/>
    <mergeCell ref="C93:D93"/>
    <mergeCell ref="E93:F93"/>
    <mergeCell ref="G93:H93"/>
    <mergeCell ref="I93:J93"/>
    <mergeCell ref="K93:L93"/>
    <mergeCell ref="C90:D90"/>
    <mergeCell ref="E90:F90"/>
    <mergeCell ref="G90:H90"/>
    <mergeCell ref="I90:J90"/>
    <mergeCell ref="K90:L90"/>
    <mergeCell ref="C91:D91"/>
    <mergeCell ref="E91:F91"/>
    <mergeCell ref="G91:H91"/>
    <mergeCell ref="I91:J91"/>
    <mergeCell ref="K91:L91"/>
    <mergeCell ref="C89:D89"/>
    <mergeCell ref="E89:F89"/>
    <mergeCell ref="G89:H89"/>
    <mergeCell ref="I89:J89"/>
    <mergeCell ref="K89:L89"/>
    <mergeCell ref="K14:K15"/>
    <mergeCell ref="L14:L15"/>
    <mergeCell ref="B24:C24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16:C16"/>
    <mergeCell ref="B30:C30"/>
    <mergeCell ref="B31:C31"/>
    <mergeCell ref="Z16:AA16"/>
    <mergeCell ref="B17:C17"/>
    <mergeCell ref="Z17:AA17"/>
    <mergeCell ref="B18:C18"/>
    <mergeCell ref="Z18:AA18"/>
    <mergeCell ref="B19:C19"/>
    <mergeCell ref="G88:H88"/>
    <mergeCell ref="I88:J88"/>
    <mergeCell ref="K88:L88"/>
    <mergeCell ref="Z19:AA19"/>
    <mergeCell ref="B20:C20"/>
    <mergeCell ref="Z20:AA20"/>
    <mergeCell ref="B21:C21"/>
    <mergeCell ref="Z21:AA21"/>
    <mergeCell ref="B22:C22"/>
    <mergeCell ref="Z22:AA22"/>
    <mergeCell ref="B23:C23"/>
    <mergeCell ref="Z23:AA23"/>
    <mergeCell ref="Z24:AA24"/>
    <mergeCell ref="B25:C25"/>
    <mergeCell ref="B26:C26"/>
    <mergeCell ref="B27:C27"/>
    <mergeCell ref="B28:C28"/>
    <mergeCell ref="B29:C29"/>
    <mergeCell ref="A7:AB7"/>
    <mergeCell ref="A8:AB8"/>
    <mergeCell ref="A9:AB9"/>
    <mergeCell ref="A14:A15"/>
    <mergeCell ref="B14:C15"/>
    <mergeCell ref="D14:D15"/>
    <mergeCell ref="E14:E15"/>
    <mergeCell ref="F14:F15"/>
    <mergeCell ref="G14:G15"/>
    <mergeCell ref="H14:H15"/>
    <mergeCell ref="M14:M15"/>
    <mergeCell ref="N14:N15"/>
    <mergeCell ref="U12:AA12"/>
    <mergeCell ref="A12:Q12"/>
    <mergeCell ref="O14:O15"/>
    <mergeCell ref="P14:P15"/>
    <mergeCell ref="Q14:Q15"/>
    <mergeCell ref="U14:W15"/>
    <mergeCell ref="X14:Y15"/>
    <mergeCell ref="Z14:AA15"/>
    <mergeCell ref="I14:I15"/>
    <mergeCell ref="J14:J15"/>
    <mergeCell ref="B32:C32"/>
    <mergeCell ref="B46:C46"/>
    <mergeCell ref="B47:C47"/>
    <mergeCell ref="B48:C48"/>
    <mergeCell ref="U62:Z63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A58:C58"/>
    <mergeCell ref="A64:A65"/>
    <mergeCell ref="B64:B65"/>
    <mergeCell ref="C64:D65"/>
    <mergeCell ref="A62:H62"/>
    <mergeCell ref="E64:F65"/>
    <mergeCell ref="G64:H65"/>
    <mergeCell ref="W65:X65"/>
    <mergeCell ref="Y65:Z65"/>
    <mergeCell ref="C66:D66"/>
    <mergeCell ref="E66:F66"/>
    <mergeCell ref="G66:H66"/>
    <mergeCell ref="W66:X66"/>
    <mergeCell ref="Y66:Z66"/>
    <mergeCell ref="C67:D67"/>
    <mergeCell ref="E67:F67"/>
    <mergeCell ref="G67:H67"/>
    <mergeCell ref="Y67:Z67"/>
    <mergeCell ref="W67:X67"/>
    <mergeCell ref="C69:D69"/>
    <mergeCell ref="E69:F69"/>
    <mergeCell ref="G69:H69"/>
    <mergeCell ref="Y69:Z69"/>
    <mergeCell ref="C68:D68"/>
    <mergeCell ref="E68:F68"/>
    <mergeCell ref="G68:H68"/>
    <mergeCell ref="Y68:Z68"/>
    <mergeCell ref="C71:D71"/>
    <mergeCell ref="E71:F71"/>
    <mergeCell ref="G71:H71"/>
    <mergeCell ref="Y71:Z71"/>
    <mergeCell ref="C70:D70"/>
    <mergeCell ref="E70:F70"/>
    <mergeCell ref="G70:H70"/>
    <mergeCell ref="Y70:Z70"/>
    <mergeCell ref="C73:D73"/>
    <mergeCell ref="E73:F73"/>
    <mergeCell ref="G73:H73"/>
    <mergeCell ref="Y73:Z73"/>
    <mergeCell ref="C72:D72"/>
    <mergeCell ref="E72:F72"/>
    <mergeCell ref="G72:H72"/>
    <mergeCell ref="Y72:Z72"/>
    <mergeCell ref="C75:D75"/>
    <mergeCell ref="E75:F75"/>
    <mergeCell ref="G75:H75"/>
    <mergeCell ref="Y75:Z75"/>
    <mergeCell ref="C74:D74"/>
    <mergeCell ref="E74:F74"/>
    <mergeCell ref="G74:H74"/>
    <mergeCell ref="Y74:Z74"/>
    <mergeCell ref="C77:D77"/>
    <mergeCell ref="E77:F77"/>
    <mergeCell ref="G77:H77"/>
    <mergeCell ref="Y77:Z77"/>
    <mergeCell ref="C76:D76"/>
    <mergeCell ref="E76:F76"/>
    <mergeCell ref="G76:H76"/>
    <mergeCell ref="Y76:Z76"/>
    <mergeCell ref="C79:D79"/>
    <mergeCell ref="E79:F79"/>
    <mergeCell ref="G79:H79"/>
    <mergeCell ref="W79:X79"/>
    <mergeCell ref="Y79:Z79"/>
    <mergeCell ref="C78:D78"/>
    <mergeCell ref="E78:F78"/>
    <mergeCell ref="G78:H78"/>
    <mergeCell ref="W78:X78"/>
    <mergeCell ref="Y78:Z78"/>
    <mergeCell ref="G85:H85"/>
    <mergeCell ref="I85:J85"/>
    <mergeCell ref="K85:L85"/>
    <mergeCell ref="M85:N85"/>
    <mergeCell ref="M88:N88"/>
    <mergeCell ref="M87:N87"/>
    <mergeCell ref="C86:D86"/>
    <mergeCell ref="E86:F86"/>
    <mergeCell ref="G86:H86"/>
    <mergeCell ref="I86:J86"/>
    <mergeCell ref="K86:L86"/>
    <mergeCell ref="M86:N86"/>
    <mergeCell ref="C88:D88"/>
    <mergeCell ref="E88:F88"/>
    <mergeCell ref="C87:D87"/>
    <mergeCell ref="E87:F87"/>
    <mergeCell ref="G87:H87"/>
    <mergeCell ref="I87:J87"/>
    <mergeCell ref="K87:L87"/>
    <mergeCell ref="A83:N83"/>
    <mergeCell ref="C99:D99"/>
    <mergeCell ref="E99:F99"/>
    <mergeCell ref="G99:H99"/>
    <mergeCell ref="I99:J99"/>
    <mergeCell ref="K99:L99"/>
    <mergeCell ref="M99:N99"/>
    <mergeCell ref="C98:D98"/>
    <mergeCell ref="E98:F98"/>
    <mergeCell ref="G98:H98"/>
    <mergeCell ref="M94:N94"/>
    <mergeCell ref="M93:N93"/>
    <mergeCell ref="M92:N92"/>
    <mergeCell ref="M91:N91"/>
    <mergeCell ref="M90:N90"/>
    <mergeCell ref="M89:N89"/>
    <mergeCell ref="I98:J98"/>
    <mergeCell ref="K98:L98"/>
    <mergeCell ref="M98:N98"/>
    <mergeCell ref="M97:N97"/>
    <mergeCell ref="M96:N96"/>
    <mergeCell ref="M95:N95"/>
    <mergeCell ref="C85:D85"/>
    <mergeCell ref="E85:F85"/>
  </mergeCells>
  <printOptions horizontalCentered="1"/>
  <pageMargins left="0" right="0" top="0.47244094488188981" bottom="0.39370078740157483" header="0.27559055118110237" footer="0.31496062992125984"/>
  <pageSetup paperSize="9" scale="40" orientation="landscape" r:id="rId1"/>
  <headerFooter>
    <oddFooter>&amp;LFuente: Sistema de Registro de Acciones de la Estrategia Rural/ Unidad de Generación de Información y Gestión del Conocimiento - PNCVFS - MIMP&amp;RPág. &amp;P&amp;D</oddFooter>
  </headerFooter>
  <rowBreaks count="1" manualBreakCount="1">
    <brk id="60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ER-Casos</vt:lpstr>
      <vt:lpstr>ER-Acciones</vt:lpstr>
      <vt:lpstr>'ER-Acciones'!Área_de_impresión</vt:lpstr>
      <vt:lpstr>'ER-Casos'!Área_de_impresión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2018-03-02T20:04:07Z</cp:lastPrinted>
  <dcterms:created xsi:type="dcterms:W3CDTF">2014-04-07T17:49:13Z</dcterms:created>
  <dcterms:modified xsi:type="dcterms:W3CDTF">2019-03-15T18:10:24Z</dcterms:modified>
</cp:coreProperties>
</file>