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ER-Casos" sheetId="26" r:id="rId1"/>
    <sheet name="ER-Acciones" sheetId="27" r:id="rId2"/>
  </sheets>
  <externalReferences>
    <externalReference r:id="rId3"/>
    <externalReference r:id="rId4"/>
    <externalReference r:id="rId5"/>
  </externalReferences>
  <definedNames>
    <definedName name="_xlnm._FilterDatabase" localSheetId="1" hidden="1">'ER-Acciones'!$A$5:$A$116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27" l="1"/>
  <c r="P17" i="27"/>
  <c r="Z17" i="27"/>
  <c r="P18" i="27"/>
  <c r="P68" i="27" s="1"/>
  <c r="P19" i="27"/>
  <c r="Q19" i="27" s="1"/>
  <c r="P20" i="27"/>
  <c r="Z20" i="27"/>
  <c r="P21" i="27"/>
  <c r="Q21" i="27" s="1"/>
  <c r="P22" i="27"/>
  <c r="P23" i="27"/>
  <c r="Z23" i="27"/>
  <c r="P24" i="27"/>
  <c r="X24" i="27"/>
  <c r="Z18" i="27" s="1"/>
  <c r="P25" i="27"/>
  <c r="P26" i="27"/>
  <c r="P27" i="27"/>
  <c r="Q27" i="27" s="1"/>
  <c r="P28" i="27"/>
  <c r="P29" i="27"/>
  <c r="P30" i="27"/>
  <c r="P31" i="27"/>
  <c r="Q31" i="27" s="1"/>
  <c r="P32" i="27"/>
  <c r="P33" i="27"/>
  <c r="P34" i="27"/>
  <c r="P35" i="27"/>
  <c r="Q35" i="27" s="1"/>
  <c r="P36" i="27"/>
  <c r="P37" i="27"/>
  <c r="P38" i="27"/>
  <c r="P39" i="27"/>
  <c r="Q39" i="27" s="1"/>
  <c r="P40" i="27"/>
  <c r="P41" i="27"/>
  <c r="P42" i="27"/>
  <c r="P43" i="27"/>
  <c r="Q43" i="27" s="1"/>
  <c r="P44" i="27"/>
  <c r="P45" i="27"/>
  <c r="P46" i="27"/>
  <c r="P47" i="27"/>
  <c r="Q47" i="27" s="1"/>
  <c r="P48" i="27"/>
  <c r="Q48" i="27" s="1"/>
  <c r="P49" i="27"/>
  <c r="Q49" i="27" s="1"/>
  <c r="P50" i="27"/>
  <c r="P51" i="27"/>
  <c r="Q51" i="27" s="1"/>
  <c r="P52" i="27"/>
  <c r="P53" i="27"/>
  <c r="P54" i="27"/>
  <c r="P55" i="27"/>
  <c r="Q55" i="27" s="1"/>
  <c r="P56" i="27"/>
  <c r="Q56" i="27" s="1"/>
  <c r="P57" i="27"/>
  <c r="Q57" i="27" s="1"/>
  <c r="P58" i="27"/>
  <c r="P59" i="27"/>
  <c r="Q59" i="27" s="1"/>
  <c r="P60" i="27"/>
  <c r="P61" i="27"/>
  <c r="P62" i="27"/>
  <c r="P63" i="27"/>
  <c r="Q63" i="27" s="1"/>
  <c r="P64" i="27"/>
  <c r="Q64" i="27" s="1"/>
  <c r="P65" i="27"/>
  <c r="Q65" i="27" s="1"/>
  <c r="P66" i="27"/>
  <c r="P67" i="27"/>
  <c r="Q67" i="27" s="1"/>
  <c r="D68" i="27"/>
  <c r="E68" i="27"/>
  <c r="F68" i="27"/>
  <c r="G68" i="27"/>
  <c r="H68" i="27"/>
  <c r="I68" i="27"/>
  <c r="J68" i="27"/>
  <c r="K68" i="27"/>
  <c r="L68" i="27"/>
  <c r="M68" i="27"/>
  <c r="N68" i="27"/>
  <c r="O68" i="27"/>
  <c r="C78" i="27"/>
  <c r="B78" i="27" s="1"/>
  <c r="E78" i="27"/>
  <c r="G78" i="27"/>
  <c r="V78" i="27"/>
  <c r="C79" i="27"/>
  <c r="B79" i="27" s="1"/>
  <c r="E79" i="27"/>
  <c r="E90" i="27" s="1"/>
  <c r="G79" i="27"/>
  <c r="G90" i="27" s="1"/>
  <c r="V79" i="27"/>
  <c r="V90" i="27" s="1"/>
  <c r="C80" i="27"/>
  <c r="B80" i="27" s="1"/>
  <c r="E80" i="27"/>
  <c r="G80" i="27"/>
  <c r="V80" i="27"/>
  <c r="C81" i="27"/>
  <c r="B81" i="27" s="1"/>
  <c r="E81" i="27"/>
  <c r="G81" i="27"/>
  <c r="V81" i="27"/>
  <c r="C82" i="27"/>
  <c r="E82" i="27"/>
  <c r="G82" i="27"/>
  <c r="B82" i="27" s="1"/>
  <c r="V82" i="27"/>
  <c r="B83" i="27"/>
  <c r="C83" i="27"/>
  <c r="E83" i="27"/>
  <c r="G83" i="27"/>
  <c r="V83" i="27"/>
  <c r="C84" i="27"/>
  <c r="B84" i="27" s="1"/>
  <c r="E84" i="27"/>
  <c r="G84" i="27"/>
  <c r="V84" i="27"/>
  <c r="C85" i="27"/>
  <c r="B85" i="27" s="1"/>
  <c r="E85" i="27"/>
  <c r="G85" i="27"/>
  <c r="V85" i="27"/>
  <c r="C90" i="27"/>
  <c r="W90" i="27"/>
  <c r="W91" i="27" s="1"/>
  <c r="Y90" i="27"/>
  <c r="Y91" i="27" s="1"/>
  <c r="B98" i="27"/>
  <c r="B99" i="27"/>
  <c r="B100" i="27"/>
  <c r="B101" i="27"/>
  <c r="B110" i="27" s="1"/>
  <c r="B102" i="27"/>
  <c r="B103" i="27"/>
  <c r="B104" i="27"/>
  <c r="B105" i="27"/>
  <c r="C110" i="27"/>
  <c r="E110" i="27"/>
  <c r="G110" i="27"/>
  <c r="G111" i="27" s="1"/>
  <c r="I110" i="27"/>
  <c r="I111" i="27" s="1"/>
  <c r="K110" i="27"/>
  <c r="K111" i="27" s="1"/>
  <c r="M110" i="27"/>
  <c r="B47" i="26"/>
  <c r="D48" i="26" s="1"/>
  <c r="C47" i="26"/>
  <c r="D47" i="26"/>
  <c r="E47" i="26"/>
  <c r="E48" i="26" s="1"/>
  <c r="M47" i="26"/>
  <c r="N47" i="26"/>
  <c r="O47" i="26"/>
  <c r="O48" i="26" s="1"/>
  <c r="M48" i="26"/>
  <c r="N48" i="26"/>
  <c r="S60" i="26"/>
  <c r="U60" i="26" s="1"/>
  <c r="C67" i="26"/>
  <c r="B67" i="26" s="1"/>
  <c r="U67" i="26" s="1"/>
  <c r="D67" i="26"/>
  <c r="E67" i="26"/>
  <c r="F67" i="26"/>
  <c r="S54" i="26" s="1"/>
  <c r="U54" i="26" s="1"/>
  <c r="G67" i="26"/>
  <c r="H67" i="26"/>
  <c r="I67" i="26"/>
  <c r="J67" i="26"/>
  <c r="K67" i="26"/>
  <c r="L67" i="26"/>
  <c r="M67" i="26"/>
  <c r="N67" i="26"/>
  <c r="S67" i="26"/>
  <c r="C87" i="26"/>
  <c r="B87" i="26" s="1"/>
  <c r="D87" i="26"/>
  <c r="E87" i="26"/>
  <c r="F87" i="26"/>
  <c r="M87" i="26"/>
  <c r="M88" i="26" s="1"/>
  <c r="N87" i="26"/>
  <c r="N88" i="26" s="1"/>
  <c r="O87" i="26"/>
  <c r="O88" i="26" s="1"/>
  <c r="P87" i="26"/>
  <c r="Q87" i="26"/>
  <c r="R87" i="26"/>
  <c r="S87" i="26"/>
  <c r="T87" i="26"/>
  <c r="U87" i="26"/>
  <c r="U88" i="26" s="1"/>
  <c r="V87" i="26"/>
  <c r="V88" i="26" s="1"/>
  <c r="P88" i="26"/>
  <c r="B110" i="26"/>
  <c r="C110" i="26"/>
  <c r="C111" i="26" s="1"/>
  <c r="D110" i="26"/>
  <c r="D111" i="26" s="1"/>
  <c r="E110" i="26"/>
  <c r="L97" i="26" s="1"/>
  <c r="M97" i="26" s="1"/>
  <c r="F110" i="26"/>
  <c r="G110" i="26"/>
  <c r="L98" i="26" s="1"/>
  <c r="M98" i="26" s="1"/>
  <c r="H110" i="26"/>
  <c r="S110" i="26"/>
  <c r="R110" i="26" s="1"/>
  <c r="S111" i="26" s="1"/>
  <c r="T110" i="26"/>
  <c r="T111" i="26" s="1"/>
  <c r="U110" i="26"/>
  <c r="U111" i="26" s="1"/>
  <c r="B111" i="26"/>
  <c r="F111" i="26"/>
  <c r="G111" i="26"/>
  <c r="H111" i="26"/>
  <c r="F145" i="26"/>
  <c r="F146" i="26" s="1"/>
  <c r="G145" i="26"/>
  <c r="G146" i="26" s="1"/>
  <c r="H145" i="26"/>
  <c r="I145" i="26"/>
  <c r="I146" i="26" s="1"/>
  <c r="J145" i="26"/>
  <c r="J146" i="26" s="1"/>
  <c r="K145" i="26"/>
  <c r="K146" i="26" s="1"/>
  <c r="H146" i="26"/>
  <c r="B166" i="26"/>
  <c r="F167" i="26" s="1"/>
  <c r="C166" i="26"/>
  <c r="C167" i="26" s="1"/>
  <c r="D166" i="26"/>
  <c r="E166" i="26"/>
  <c r="F166" i="26"/>
  <c r="G166" i="26"/>
  <c r="E167" i="26"/>
  <c r="C88" i="26" l="1"/>
  <c r="D88" i="26"/>
  <c r="E88" i="26"/>
  <c r="F88" i="26"/>
  <c r="B90" i="27"/>
  <c r="C91" i="27"/>
  <c r="R111" i="26"/>
  <c r="E111" i="27"/>
  <c r="M111" i="27"/>
  <c r="Q30" i="27"/>
  <c r="Q46" i="27"/>
  <c r="Q66" i="27"/>
  <c r="Q24" i="27"/>
  <c r="Q42" i="27"/>
  <c r="Q28" i="27"/>
  <c r="Q32" i="27"/>
  <c r="Q36" i="27"/>
  <c r="Q40" i="27"/>
  <c r="Q34" i="27"/>
  <c r="Q62" i="27"/>
  <c r="Q26" i="27"/>
  <c r="Q54" i="27"/>
  <c r="Q25" i="27"/>
  <c r="Q29" i="27"/>
  <c r="Q33" i="27"/>
  <c r="Q37" i="27"/>
  <c r="Q41" i="27"/>
  <c r="Q45" i="27"/>
  <c r="Q50" i="27"/>
  <c r="Q18" i="27"/>
  <c r="Q20" i="27"/>
  <c r="Q23" i="27"/>
  <c r="Q38" i="27"/>
  <c r="Q58" i="27"/>
  <c r="E91" i="27"/>
  <c r="Q61" i="27"/>
  <c r="Q53" i="27"/>
  <c r="Q17" i="27"/>
  <c r="G91" i="27"/>
  <c r="C111" i="27"/>
  <c r="Q60" i="27"/>
  <c r="Q52" i="27"/>
  <c r="Q44" i="27"/>
  <c r="Q22" i="27"/>
  <c r="Q16" i="27"/>
  <c r="C48" i="26"/>
  <c r="L96" i="26"/>
  <c r="M96" i="26" s="1"/>
  <c r="B48" i="26"/>
  <c r="B167" i="26"/>
  <c r="Z22" i="27"/>
  <c r="R174" i="26"/>
  <c r="T88" i="26"/>
  <c r="Z19" i="27"/>
  <c r="R173" i="26"/>
  <c r="E111" i="26"/>
  <c r="S88" i="26"/>
  <c r="Z16" i="27"/>
  <c r="D167" i="26"/>
  <c r="G167" i="26"/>
  <c r="R88" i="26"/>
  <c r="Z21" i="27"/>
  <c r="Q88" i="26"/>
  <c r="B88" i="26" l="1"/>
</calcChain>
</file>

<file path=xl/sharedStrings.xml><?xml version="1.0" encoding="utf-8"?>
<sst xmlns="http://schemas.openxmlformats.org/spreadsheetml/2006/main" count="590" uniqueCount="221">
  <si>
    <t>PROGRAMA NACIONAL CONTRA LA VIOLENCIA FAMILIAR Y SEXUAL</t>
  </si>
  <si>
    <t xml:space="preserve">Mes </t>
  </si>
  <si>
    <t>Total</t>
  </si>
  <si>
    <t>Mujer</t>
  </si>
  <si>
    <t>Hombre</t>
  </si>
  <si>
    <t>Comisaría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</si>
  <si>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</si>
  <si>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</si>
  <si>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</si>
  <si>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</si>
  <si>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</si>
  <si>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</si>
  <si>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</si>
  <si>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</si>
  <si>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</si>
  <si>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</si>
  <si>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</si>
  <si>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</si>
  <si>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</si>
  <si>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</si>
  <si>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</si>
  <si>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</si>
  <si>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</si>
  <si>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</si>
  <si>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MES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</si>
  <si>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</si>
  <si>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</si>
  <si>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</si>
  <si>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</si>
  <si>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</si>
  <si>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</si>
  <si>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</si>
  <si>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</si>
  <si>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</si>
  <si>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</si>
  <si>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</si>
  <si>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</si>
  <si>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</si>
  <si>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</si>
  <si>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</si>
  <si>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</si>
  <si>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</si>
  <si>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</si>
  <si>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</si>
  <si>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</si>
  <si>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</si>
  <si>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</si>
  <si>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</si>
  <si>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</si>
  <si>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</si>
  <si>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</si>
  <si>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</si>
  <si>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</si>
  <si>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</si>
  <si>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</si>
  <si>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</si>
  <si>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</si>
  <si>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</si>
  <si>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</si>
  <si>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</si>
  <si>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</si>
  <si>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</si>
  <si>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</si>
  <si>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</si>
  <si>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Violencia psicológica</t>
  </si>
  <si>
    <t>Violencia física</t>
  </si>
  <si>
    <t>Violencia sexual</t>
  </si>
  <si>
    <t>CEM</t>
  </si>
  <si>
    <t>Fiscalía</t>
  </si>
  <si>
    <t>Juez de Paz</t>
  </si>
  <si>
    <t>Subprefecto</t>
  </si>
  <si>
    <t>Estab. de Salud</t>
  </si>
  <si>
    <t>DEMUNA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</si>
  <si>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</si>
  <si>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</si>
  <si>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</si>
  <si>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</si>
  <si>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</si>
  <si>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</si>
  <si>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</si>
  <si>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</si>
  <si>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</si>
  <si>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</si>
  <si>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</si>
  <si>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</si>
  <si>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</si>
  <si>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</si>
  <si>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</si>
  <si>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</si>
  <si>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</si>
  <si>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</si>
  <si>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</si>
  <si>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</si>
  <si>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</si>
  <si>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</si>
  <si>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</si>
  <si>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</si>
  <si>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</si>
  <si>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</si>
  <si>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</si>
  <si>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</si>
  <si>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</si>
  <si>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</si>
  <si>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</si>
  <si>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</si>
  <si>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</si>
  <si>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</si>
  <si>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</si>
  <si>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</si>
  <si>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</si>
  <si>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</si>
  <si>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</si>
  <si>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</si>
  <si>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</si>
  <si>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</si>
  <si>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</si>
  <si>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</si>
  <si>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</si>
  <si>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</si>
  <si>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</si>
  <si>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</si>
  <si>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</si>
  <si>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</si>
  <si>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</si>
  <si>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t>Septiembre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</si>
  <si>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</si>
  <si>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</si>
  <si>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</si>
  <si>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</si>
  <si>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Cuadro N° 2: Participantes según grupos de edad</t>
  </si>
  <si>
    <t>N°</t>
  </si>
  <si>
    <t>Estrategia Rural</t>
  </si>
  <si>
    <t>Grupo de Edad</t>
  </si>
  <si>
    <t>Participantes de las acciones</t>
  </si>
  <si>
    <t>Anco</t>
  </si>
  <si>
    <t>Infancia</t>
  </si>
  <si>
    <t>(&lt; 6 años)</t>
  </si>
  <si>
    <t>Ayna</t>
  </si>
  <si>
    <t>Niñez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</si>
  <si>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</si>
  <si>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</si>
  <si>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</si>
  <si>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</si>
  <si>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</si>
  <si>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</si>
  <si>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</si>
  <si>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Jóvenes</t>
  </si>
  <si>
    <t>(18 - 29 años)</t>
  </si>
  <si>
    <t>Challhuahuacho</t>
  </si>
  <si>
    <t>Adultos</t>
  </si>
  <si>
    <t>(30 - 59 años)</t>
  </si>
  <si>
    <t>Chongoyape</t>
  </si>
  <si>
    <t>Adultos Mayores</t>
  </si>
  <si>
    <t>(60 a + años)</t>
  </si>
  <si>
    <t>Chumuch</t>
  </si>
  <si>
    <t>Sin información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</si>
  <si>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</si>
  <si>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</si>
  <si>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</si>
  <si>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</si>
  <si>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</si>
  <si>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</si>
  <si>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</si>
  <si>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</si>
  <si>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</si>
  <si>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</si>
  <si>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</si>
  <si>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</si>
  <si>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</si>
  <si>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</si>
  <si>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</si>
  <si>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-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</si>
  <si>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</si>
  <si>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</si>
  <si>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</si>
  <si>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</si>
  <si>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</si>
  <si>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</si>
  <si>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</si>
  <si>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</si>
  <si>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</si>
  <si>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</si>
  <si>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</si>
  <si>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</si>
  <si>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</si>
  <si>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</si>
  <si>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</si>
  <si>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</si>
  <si>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</si>
  <si>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</si>
  <si>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</si>
  <si>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</si>
  <si>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</si>
  <si>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</si>
  <si>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</si>
  <si>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</si>
  <si>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</si>
  <si>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</si>
  <si>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</si>
  <si>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</si>
  <si>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</si>
  <si>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</si>
  <si>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</si>
  <si>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</si>
  <si>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</si>
  <si>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</si>
  <si>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</si>
  <si>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</si>
  <si>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</si>
  <si>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</si>
  <si>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</si>
  <si>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</si>
  <si>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</si>
  <si>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1/ Incluye a la persona que participó una o más veces en las acciones de la ER</t>
  </si>
  <si>
    <t>Fuente: Sistema de Registro de Acciones de la Estrategia Rural</t>
  </si>
  <si>
    <t>Elaboración: Unidad de Generación de Información y Gestión del Conocimiento - PNCVFS</t>
  </si>
  <si>
    <t>Periodo:  Enero - Agosto, 2019 (Preliminar)</t>
  </si>
  <si>
    <t>PERIODO: Enero - Agosto, 2019</t>
  </si>
  <si>
    <t>2/ Las PIAS reportan al culminar cada travesía. Información de la travesía 1 y 2 al mes de agosto</t>
  </si>
  <si>
    <t>Palcazu</t>
  </si>
  <si>
    <t>Tantará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</si>
</sst>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sz val="8"/>
      <color theme="1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  <font>
      <sz val="11"/>
      <color theme="0"/>
      <name val="Arial Narrow"/>
      <family val="2"/>
    </font>
    <font>
      <b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8"/>
      <color theme="0"/>
      <name val="Arial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1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5">
    <xf numFmtId="0" fontId="0" fillId="0" borderId="0" xfId="0"/>
    <xf numFmtId="0" fontId="16" fillId="2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/>
    <xf numFmtId="0" fontId="0" fillId="2" borderId="0" xfId="0" applyFill="1"/>
    <xf numFmtId="0" fontId="6" fillId="3" borderId="9" xfId="3" applyFont="1" applyFill="1" applyBorder="1" applyAlignment="1">
      <alignment vertical="center" wrapText="1"/>
    </xf>
    <xf numFmtId="0" fontId="6" fillId="3" borderId="0" xfId="3" applyFont="1" applyFill="1" applyAlignment="1">
      <alignment vertical="center" wrapText="1"/>
    </xf>
    <xf numFmtId="0" fontId="6" fillId="3" borderId="10" xfId="3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20" fillId="3" borderId="10" xfId="0" applyFont="1" applyFill="1" applyBorder="1" applyAlignment="1">
      <alignment horizontal="centerContinuous" vertical="center"/>
    </xf>
    <xf numFmtId="0" fontId="21" fillId="2" borderId="0" xfId="0" applyFont="1" applyFill="1"/>
    <xf numFmtId="0" fontId="25" fillId="6" borderId="0" xfId="0" applyFont="1" applyFill="1"/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left" vertical="center" indent="1"/>
    </xf>
    <xf numFmtId="3" fontId="27" fillId="6" borderId="20" xfId="0" applyNumberFormat="1" applyFont="1" applyFill="1" applyBorder="1" applyAlignment="1" applyProtection="1">
      <alignment horizontal="center" vertical="center"/>
      <protection hidden="1"/>
    </xf>
    <xf numFmtId="3" fontId="27" fillId="6" borderId="21" xfId="0" applyNumberFormat="1" applyFont="1" applyFill="1" applyBorder="1" applyAlignment="1" applyProtection="1">
      <alignment horizontal="center" vertical="center"/>
      <protection hidden="1"/>
    </xf>
    <xf numFmtId="3" fontId="27" fillId="2" borderId="21" xfId="0" applyNumberFormat="1" applyFont="1" applyFill="1" applyBorder="1" applyAlignment="1" applyProtection="1">
      <alignment horizontal="center" vertical="center"/>
      <protection hidden="1"/>
    </xf>
    <xf numFmtId="0" fontId="27" fillId="6" borderId="22" xfId="0" applyFont="1" applyFill="1" applyBorder="1" applyAlignment="1">
      <alignment horizontal="left" vertical="center" indent="1"/>
    </xf>
    <xf numFmtId="3" fontId="27" fillId="6" borderId="23" xfId="0" applyNumberFormat="1" applyFont="1" applyFill="1" applyBorder="1" applyAlignment="1" applyProtection="1">
      <alignment horizontal="center" vertical="center"/>
      <protection hidden="1"/>
    </xf>
    <xf numFmtId="3" fontId="27" fillId="6" borderId="24" xfId="0" applyNumberFormat="1" applyFont="1" applyFill="1" applyBorder="1" applyAlignment="1" applyProtection="1">
      <alignment horizontal="center" vertical="center"/>
      <protection hidden="1"/>
    </xf>
    <xf numFmtId="3" fontId="27" fillId="2" borderId="24" xfId="0" applyNumberFormat="1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>
      <alignment horizontal="left" vertical="center" indent="1"/>
    </xf>
    <xf numFmtId="3" fontId="27" fillId="6" borderId="26" xfId="0" applyNumberFormat="1" applyFont="1" applyFill="1" applyBorder="1" applyAlignment="1" applyProtection="1">
      <alignment horizontal="center" vertical="center"/>
      <protection hidden="1"/>
    </xf>
    <xf numFmtId="3" fontId="27" fillId="6" borderId="27" xfId="0" applyNumberFormat="1" applyFont="1" applyFill="1" applyBorder="1" applyAlignment="1" applyProtection="1">
      <alignment horizontal="center" vertical="center"/>
      <protection hidden="1"/>
    </xf>
    <xf numFmtId="3" fontId="27" fillId="2" borderId="27" xfId="0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>
      <alignment horizontal="center" vertical="center"/>
    </xf>
    <xf numFmtId="3" fontId="11" fillId="4" borderId="1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0" fontId="27" fillId="5" borderId="29" xfId="0" applyFont="1" applyFill="1" applyBorder="1" applyAlignment="1">
      <alignment horizontal="center" vertical="center"/>
    </xf>
    <xf numFmtId="9" fontId="27" fillId="5" borderId="30" xfId="1" applyFont="1" applyFill="1" applyBorder="1" applyAlignment="1">
      <alignment horizontal="center" vertical="center"/>
    </xf>
    <xf numFmtId="9" fontId="27" fillId="5" borderId="31" xfId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Continuous" wrapText="1"/>
    </xf>
    <xf numFmtId="0" fontId="24" fillId="6" borderId="0" xfId="0" applyFont="1" applyFill="1" applyAlignment="1">
      <alignment horizontal="centerContinuous" vertical="center" wrapText="1"/>
    </xf>
    <xf numFmtId="0" fontId="28" fillId="2" borderId="0" xfId="0" applyFont="1" applyFill="1" applyAlignment="1">
      <alignment horizontal="centerContinuous" vertical="center"/>
    </xf>
    <xf numFmtId="0" fontId="29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0" fontId="10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Alignment="1">
      <alignment horizontal="center"/>
    </xf>
    <xf numFmtId="3" fontId="31" fillId="6" borderId="0" xfId="0" applyNumberFormat="1" applyFont="1" applyFill="1" applyAlignment="1">
      <alignment horizontal="center"/>
    </xf>
    <xf numFmtId="164" fontId="31" fillId="6" borderId="0" xfId="1" applyNumberFormat="1" applyFont="1" applyFill="1" applyAlignment="1">
      <alignment horizontal="center"/>
    </xf>
    <xf numFmtId="3" fontId="32" fillId="6" borderId="20" xfId="0" applyNumberFormat="1" applyFont="1" applyFill="1" applyBorder="1" applyAlignment="1" applyProtection="1">
      <alignment horizontal="center" vertical="center"/>
      <protection hidden="1"/>
    </xf>
    <xf numFmtId="3" fontId="27" fillId="6" borderId="36" xfId="0" applyNumberFormat="1" applyFont="1" applyFill="1" applyBorder="1" applyAlignment="1" applyProtection="1">
      <alignment horizontal="center" vertical="center"/>
      <protection hidden="1"/>
    </xf>
    <xf numFmtId="3" fontId="27" fillId="6" borderId="37" xfId="0" applyNumberFormat="1" applyFont="1" applyFill="1" applyBorder="1" applyAlignment="1" applyProtection="1">
      <alignment horizontal="center" vertical="center"/>
      <protection hidden="1"/>
    </xf>
    <xf numFmtId="3" fontId="27" fillId="6" borderId="19" xfId="0" applyNumberFormat="1" applyFont="1" applyFill="1" applyBorder="1" applyAlignment="1" applyProtection="1">
      <alignment horizontal="center" vertical="center"/>
      <protection hidden="1"/>
    </xf>
    <xf numFmtId="3" fontId="32" fillId="6" borderId="23" xfId="0" applyNumberFormat="1" applyFont="1" applyFill="1" applyBorder="1" applyAlignment="1" applyProtection="1">
      <alignment horizontal="center" vertical="center"/>
      <protection hidden="1"/>
    </xf>
    <xf numFmtId="3" fontId="27" fillId="6" borderId="38" xfId="0" applyNumberFormat="1" applyFont="1" applyFill="1" applyBorder="1" applyAlignment="1" applyProtection="1">
      <alignment horizontal="center" vertical="center"/>
      <protection hidden="1"/>
    </xf>
    <xf numFmtId="3" fontId="27" fillId="6" borderId="39" xfId="0" applyNumberFormat="1" applyFont="1" applyFill="1" applyBorder="1" applyAlignment="1" applyProtection="1">
      <alignment horizontal="center" vertical="center"/>
      <protection hidden="1"/>
    </xf>
    <xf numFmtId="3" fontId="27" fillId="6" borderId="22" xfId="0" applyNumberFormat="1" applyFont="1" applyFill="1" applyBorder="1" applyAlignment="1" applyProtection="1">
      <alignment horizontal="center" vertical="center"/>
      <protection hidden="1"/>
    </xf>
    <xf numFmtId="3" fontId="32" fillId="6" borderId="26" xfId="0" applyNumberFormat="1" applyFont="1" applyFill="1" applyBorder="1" applyAlignment="1" applyProtection="1">
      <alignment horizontal="center" vertical="center"/>
      <protection hidden="1"/>
    </xf>
    <xf numFmtId="3" fontId="27" fillId="6" borderId="40" xfId="0" applyNumberFormat="1" applyFont="1" applyFill="1" applyBorder="1" applyAlignment="1" applyProtection="1">
      <alignment horizontal="center" vertical="center"/>
      <protection hidden="1"/>
    </xf>
    <xf numFmtId="3" fontId="27" fillId="6" borderId="41" xfId="0" applyNumberFormat="1" applyFont="1" applyFill="1" applyBorder="1" applyAlignment="1" applyProtection="1">
      <alignment horizontal="center" vertical="center"/>
      <protection hidden="1"/>
    </xf>
    <xf numFmtId="3" fontId="27" fillId="6" borderId="25" xfId="0" applyNumberFormat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3" fontId="11" fillId="4" borderId="30" xfId="0" applyNumberFormat="1" applyFont="1" applyFill="1" applyBorder="1" applyAlignment="1" applyProtection="1">
      <alignment horizontal="center" vertical="center"/>
      <protection hidden="1"/>
    </xf>
    <xf numFmtId="3" fontId="11" fillId="4" borderId="0" xfId="0" applyNumberFormat="1" applyFont="1" applyFill="1" applyAlignment="1" applyProtection="1">
      <alignment horizontal="center" vertical="center"/>
      <protection hidden="1"/>
    </xf>
    <xf numFmtId="3" fontId="11" fillId="4" borderId="42" xfId="0" applyNumberFormat="1" applyFont="1" applyFill="1" applyBorder="1" applyAlignment="1" applyProtection="1">
      <alignment horizontal="center" vertical="center"/>
      <protection hidden="1"/>
    </xf>
    <xf numFmtId="3" fontId="11" fillId="4" borderId="31" xfId="0" applyNumberFormat="1" applyFont="1" applyFill="1" applyBorder="1" applyAlignment="1" applyProtection="1">
      <alignment horizontal="center" vertical="center"/>
      <protection hidden="1"/>
    </xf>
    <xf numFmtId="3" fontId="11" fillId="4" borderId="29" xfId="0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13" fillId="2" borderId="0" xfId="0" quotePrefix="1" applyFont="1" applyFill="1"/>
    <xf numFmtId="3" fontId="27" fillId="2" borderId="20" xfId="0" applyNumberFormat="1" applyFont="1" applyFill="1" applyBorder="1" applyAlignment="1" applyProtection="1">
      <alignment horizontal="center" vertical="center"/>
      <protection hidden="1"/>
    </xf>
    <xf numFmtId="3" fontId="27" fillId="2" borderId="23" xfId="0" applyNumberFormat="1" applyFont="1" applyFill="1" applyBorder="1" applyAlignment="1" applyProtection="1">
      <alignment horizontal="center" vertical="center"/>
      <protection hidden="1"/>
    </xf>
    <xf numFmtId="3" fontId="27" fillId="2" borderId="26" xfId="0" applyNumberFormat="1" applyFont="1" applyFill="1" applyBorder="1" applyAlignment="1" applyProtection="1">
      <alignment horizontal="center" vertical="center"/>
      <protection hidden="1"/>
    </xf>
    <xf numFmtId="0" fontId="11" fillId="4" borderId="43" xfId="0" applyFont="1" applyFill="1" applyBorder="1" applyAlignment="1">
      <alignment horizontal="center" vertical="center"/>
    </xf>
    <xf numFmtId="3" fontId="11" fillId="4" borderId="44" xfId="0" applyNumberFormat="1" applyFont="1" applyFill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3" fontId="11" fillId="4" borderId="47" xfId="0" applyNumberFormat="1" applyFont="1" applyFill="1" applyBorder="1" applyAlignment="1">
      <alignment horizontal="center" vertical="center"/>
    </xf>
    <xf numFmtId="3" fontId="11" fillId="4" borderId="48" xfId="0" applyNumberFormat="1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9" fontId="27" fillId="5" borderId="49" xfId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9" fontId="27" fillId="5" borderId="50" xfId="1" applyFont="1" applyFill="1" applyBorder="1" applyAlignment="1">
      <alignment horizontal="center" vertical="center"/>
    </xf>
    <xf numFmtId="0" fontId="12" fillId="6" borderId="0" xfId="0" applyFont="1" applyFill="1"/>
    <xf numFmtId="0" fontId="26" fillId="6" borderId="0" xfId="0" applyFont="1" applyFill="1" applyAlignment="1">
      <alignment vertical="center" wrapText="1"/>
    </xf>
    <xf numFmtId="3" fontId="0" fillId="2" borderId="0" xfId="0" applyNumberFormat="1" applyFill="1"/>
    <xf numFmtId="0" fontId="11" fillId="4" borderId="63" xfId="0" applyFont="1" applyFill="1" applyBorder="1" applyAlignment="1">
      <alignment horizontal="center" vertical="center" wrapText="1"/>
    </xf>
    <xf numFmtId="0" fontId="11" fillId="4" borderId="64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 applyProtection="1">
      <alignment horizontal="center" vertical="center"/>
      <protection hidden="1"/>
    </xf>
    <xf numFmtId="0" fontId="27" fillId="6" borderId="20" xfId="0" applyFont="1" applyFill="1" applyBorder="1" applyAlignment="1" applyProtection="1">
      <alignment horizontal="center" vertical="center"/>
      <protection hidden="1"/>
    </xf>
    <xf numFmtId="0" fontId="32" fillId="6" borderId="23" xfId="0" applyFont="1" applyFill="1" applyBorder="1" applyAlignment="1" applyProtection="1">
      <alignment horizontal="center" vertical="center"/>
      <protection hidden="1"/>
    </xf>
    <xf numFmtId="0" fontId="32" fillId="6" borderId="26" xfId="0" applyFont="1" applyFill="1" applyBorder="1" applyAlignment="1" applyProtection="1">
      <alignment horizontal="center" vertical="center"/>
      <protection hidden="1"/>
    </xf>
    <xf numFmtId="0" fontId="11" fillId="4" borderId="16" xfId="0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 applyProtection="1">
      <alignment horizontal="center" vertical="center"/>
      <protection hidden="1"/>
    </xf>
    <xf numFmtId="0" fontId="11" fillId="4" borderId="68" xfId="0" applyFont="1" applyFill="1" applyBorder="1" applyAlignment="1">
      <alignment horizontal="center" vertical="center"/>
    </xf>
    <xf numFmtId="3" fontId="11" fillId="4" borderId="69" xfId="0" applyNumberFormat="1" applyFont="1" applyFill="1" applyBorder="1" applyAlignment="1">
      <alignment horizontal="center" vertical="center"/>
    </xf>
    <xf numFmtId="3" fontId="11" fillId="4" borderId="70" xfId="0" applyNumberFormat="1" applyFont="1" applyFill="1" applyBorder="1" applyAlignment="1">
      <alignment horizontal="center" vertical="center"/>
    </xf>
    <xf numFmtId="0" fontId="32" fillId="5" borderId="28" xfId="0" applyFont="1" applyFill="1" applyBorder="1" applyAlignment="1" applyProtection="1">
      <alignment horizontal="center" vertical="center"/>
      <protection hidden="1"/>
    </xf>
    <xf numFmtId="164" fontId="32" fillId="5" borderId="28" xfId="1" applyNumberFormat="1" applyFont="1" applyFill="1" applyBorder="1" applyAlignment="1" applyProtection="1">
      <alignment horizontal="center" vertical="center"/>
      <protection hidden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 applyProtection="1">
      <alignment horizontal="center" vertical="center" wrapText="1"/>
      <protection hidden="1"/>
    </xf>
    <xf numFmtId="0" fontId="27" fillId="6" borderId="21" xfId="0" applyFont="1" applyFill="1" applyBorder="1" applyAlignment="1" applyProtection="1">
      <alignment horizontal="center" vertical="center"/>
      <protection hidden="1"/>
    </xf>
    <xf numFmtId="0" fontId="27" fillId="6" borderId="23" xfId="0" applyFont="1" applyFill="1" applyBorder="1" applyAlignment="1" applyProtection="1">
      <alignment horizontal="center" vertical="center"/>
      <protection hidden="1"/>
    </xf>
    <xf numFmtId="0" fontId="27" fillId="6" borderId="24" xfId="0" applyFont="1" applyFill="1" applyBorder="1" applyAlignment="1" applyProtection="1">
      <alignment horizontal="center" vertical="center"/>
      <protection hidden="1"/>
    </xf>
    <xf numFmtId="0" fontId="27" fillId="6" borderId="26" xfId="0" applyFont="1" applyFill="1" applyBorder="1" applyAlignment="1" applyProtection="1">
      <alignment horizontal="center" vertical="center"/>
      <protection hidden="1"/>
    </xf>
    <xf numFmtId="0" fontId="27" fillId="6" borderId="27" xfId="0" applyFont="1" applyFill="1" applyBorder="1" applyAlignment="1" applyProtection="1">
      <alignment horizontal="center" vertical="center"/>
      <protection hidden="1"/>
    </xf>
    <xf numFmtId="3" fontId="7" fillId="4" borderId="77" xfId="0" applyNumberFormat="1" applyFont="1" applyFill="1" applyBorder="1" applyAlignment="1" applyProtection="1">
      <alignment horizontal="center" vertical="center"/>
      <protection hidden="1"/>
    </xf>
    <xf numFmtId="164" fontId="4" fillId="5" borderId="77" xfId="1" applyNumberFormat="1" applyFont="1" applyFill="1" applyBorder="1" applyAlignment="1" applyProtection="1">
      <alignment horizontal="center" vertical="center"/>
      <protection hidden="1"/>
    </xf>
    <xf numFmtId="164" fontId="4" fillId="5" borderId="0" xfId="1" applyNumberFormat="1" applyFont="1" applyFill="1" applyAlignment="1" applyProtection="1">
      <alignment horizontal="center" vertical="center"/>
      <protection hidden="1"/>
    </xf>
    <xf numFmtId="0" fontId="37" fillId="6" borderId="0" xfId="0" applyFont="1" applyFill="1" applyProtection="1">
      <protection hidden="1"/>
    </xf>
    <xf numFmtId="0" fontId="17" fillId="6" borderId="0" xfId="0" applyFont="1" applyFill="1"/>
    <xf numFmtId="0" fontId="3" fillId="6" borderId="19" xfId="0" applyFont="1" applyFill="1" applyBorder="1" applyAlignment="1" applyProtection="1">
      <alignment horizontal="left" vertical="center" indent="1"/>
      <protection hidden="1"/>
    </xf>
    <xf numFmtId="0" fontId="4" fillId="6" borderId="20" xfId="0" applyFont="1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alignment horizontal="center" vertical="center"/>
      <protection hidden="1"/>
    </xf>
    <xf numFmtId="0" fontId="3" fillId="6" borderId="21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left" vertical="center" indent="1"/>
      <protection hidden="1"/>
    </xf>
    <xf numFmtId="0" fontId="4" fillId="6" borderId="23" xfId="0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left" vertical="center" indent="1"/>
      <protection hidden="1"/>
    </xf>
    <xf numFmtId="0" fontId="4" fillId="6" borderId="26" xfId="0" applyFont="1" applyFill="1" applyBorder="1" applyAlignment="1" applyProtection="1">
      <alignment horizontal="center" vertical="center"/>
      <protection hidden="1"/>
    </xf>
    <xf numFmtId="0" fontId="3" fillId="6" borderId="26" xfId="0" applyFont="1" applyFill="1" applyBorder="1" applyAlignment="1" applyProtection="1">
      <alignment horizontal="center" vertical="center"/>
      <protection hidden="1"/>
    </xf>
    <xf numFmtId="0" fontId="3" fillId="6" borderId="27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/>
    </xf>
    <xf numFmtId="0" fontId="11" fillId="4" borderId="79" xfId="0" applyFont="1" applyFill="1" applyBorder="1" applyAlignment="1">
      <alignment horizontal="center" vertical="center" wrapText="1"/>
    </xf>
    <xf numFmtId="0" fontId="38" fillId="4" borderId="80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0" fontId="32" fillId="5" borderId="80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left" vertical="center" wrapText="1" indent="1"/>
    </xf>
    <xf numFmtId="3" fontId="27" fillId="2" borderId="50" xfId="0" applyNumberFormat="1" applyFont="1" applyFill="1" applyBorder="1" applyAlignment="1" applyProtection="1">
      <alignment horizontal="center" vertical="center"/>
      <protection hidden="1"/>
    </xf>
    <xf numFmtId="3" fontId="11" fillId="4" borderId="50" xfId="0" applyNumberFormat="1" applyFont="1" applyFill="1" applyBorder="1" applyAlignment="1" applyProtection="1">
      <alignment horizontal="center" vertical="center"/>
      <protection hidden="1"/>
    </xf>
    <xf numFmtId="9" fontId="32" fillId="5" borderId="50" xfId="1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3" fontId="3" fillId="6" borderId="0" xfId="0" applyNumberFormat="1" applyFont="1" applyFill="1" applyAlignment="1">
      <alignment horizontal="center" vertical="center"/>
    </xf>
    <xf numFmtId="0" fontId="39" fillId="6" borderId="0" xfId="0" applyFont="1" applyFill="1" applyAlignment="1">
      <alignment horizontal="center"/>
    </xf>
    <xf numFmtId="3" fontId="39" fillId="6" borderId="0" xfId="0" applyNumberFormat="1" applyFont="1" applyFill="1" applyAlignment="1">
      <alignment horizontal="center"/>
    </xf>
    <xf numFmtId="9" fontId="9" fillId="6" borderId="0" xfId="0" applyNumberFormat="1" applyFont="1" applyFill="1" applyAlignment="1">
      <alignment horizontal="center"/>
    </xf>
    <xf numFmtId="9" fontId="9" fillId="6" borderId="0" xfId="1" applyFont="1" applyFill="1"/>
    <xf numFmtId="0" fontId="24" fillId="6" borderId="0" xfId="0" applyFont="1" applyFill="1" applyAlignment="1">
      <alignment horizontal="centerContinuous"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Continuous" vertical="center"/>
    </xf>
    <xf numFmtId="0" fontId="43" fillId="7" borderId="0" xfId="0" applyFont="1" applyFill="1" applyAlignment="1">
      <alignment horizontal="centerContinuous" vertical="center"/>
    </xf>
    <xf numFmtId="0" fontId="44" fillId="7" borderId="0" xfId="0" applyFont="1" applyFill="1" applyAlignment="1">
      <alignment horizontal="centerContinuous" vertical="center"/>
    </xf>
    <xf numFmtId="0" fontId="43" fillId="7" borderId="0" xfId="0" applyFont="1" applyFill="1"/>
    <xf numFmtId="0" fontId="38" fillId="8" borderId="68" xfId="0" applyFont="1" applyFill="1" applyBorder="1" applyAlignment="1">
      <alignment horizontal="centerContinuous" vertical="center" wrapText="1"/>
    </xf>
    <xf numFmtId="0" fontId="38" fillId="8" borderId="85" xfId="0" applyFont="1" applyFill="1" applyBorder="1" applyAlignment="1">
      <alignment horizontal="centerContinuous" vertical="center" wrapText="1"/>
    </xf>
    <xf numFmtId="0" fontId="49" fillId="8" borderId="85" xfId="0" applyFont="1" applyFill="1" applyBorder="1" applyAlignment="1">
      <alignment horizontal="centerContinuous" vertical="center" wrapText="1"/>
    </xf>
    <xf numFmtId="0" fontId="51" fillId="9" borderId="0" xfId="0" applyFont="1" applyFill="1" applyAlignment="1">
      <alignment horizontal="center" vertical="center"/>
    </xf>
    <xf numFmtId="0" fontId="53" fillId="9" borderId="0" xfId="0" applyFont="1" applyFill="1" applyAlignment="1">
      <alignment vertical="center" wrapText="1"/>
    </xf>
    <xf numFmtId="0" fontId="54" fillId="7" borderId="103" xfId="0" applyFont="1" applyFill="1" applyBorder="1" applyAlignment="1">
      <alignment horizontal="center" vertical="center"/>
    </xf>
    <xf numFmtId="3" fontId="55" fillId="7" borderId="105" xfId="0" quotePrefix="1" applyNumberFormat="1" applyFont="1" applyFill="1" applyBorder="1" applyAlignment="1">
      <alignment horizontal="center" vertical="center"/>
    </xf>
    <xf numFmtId="3" fontId="55" fillId="7" borderId="106" xfId="0" quotePrefix="1" applyNumberFormat="1" applyFont="1" applyFill="1" applyBorder="1" applyAlignment="1">
      <alignment horizontal="center" vertical="center"/>
    </xf>
    <xf numFmtId="3" fontId="55" fillId="7" borderId="107" xfId="0" quotePrefix="1" applyNumberFormat="1" applyFont="1" applyFill="1" applyBorder="1" applyAlignment="1">
      <alignment horizontal="center" vertical="center"/>
    </xf>
    <xf numFmtId="9" fontId="56" fillId="11" borderId="108" xfId="1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/>
    </xf>
    <xf numFmtId="3" fontId="55" fillId="9" borderId="0" xfId="0" applyNumberFormat="1" applyFont="1" applyFill="1" applyAlignment="1">
      <alignment horizontal="center"/>
    </xf>
    <xf numFmtId="0" fontId="57" fillId="9" borderId="109" xfId="0" applyFont="1" applyFill="1" applyBorder="1" applyAlignment="1">
      <alignment horizontal="left" vertical="center" indent="2"/>
    </xf>
    <xf numFmtId="0" fontId="58" fillId="9" borderId="109" xfId="0" applyFont="1" applyFill="1" applyBorder="1" applyAlignment="1">
      <alignment vertical="center"/>
    </xf>
    <xf numFmtId="0" fontId="59" fillId="9" borderId="109" xfId="0" applyFont="1" applyFill="1" applyBorder="1" applyAlignment="1">
      <alignment horizontal="center" vertical="center"/>
    </xf>
    <xf numFmtId="3" fontId="54" fillId="9" borderId="110" xfId="0" applyNumberFormat="1" applyFont="1" applyFill="1" applyBorder="1" applyAlignment="1">
      <alignment horizontal="centerContinuous" vertical="center"/>
    </xf>
    <xf numFmtId="3" fontId="54" fillId="9" borderId="111" xfId="0" applyNumberFormat="1" applyFont="1" applyFill="1" applyBorder="1" applyAlignment="1">
      <alignment horizontal="centerContinuous" vertical="center"/>
    </xf>
    <xf numFmtId="3" fontId="54" fillId="9" borderId="0" xfId="0" applyNumberFormat="1" applyFont="1" applyFill="1" applyAlignment="1">
      <alignment vertical="center" wrapText="1"/>
    </xf>
    <xf numFmtId="3" fontId="54" fillId="9" borderId="113" xfId="0" applyNumberFormat="1" applyFont="1" applyFill="1" applyBorder="1" applyAlignment="1">
      <alignment horizontal="centerContinuous" vertical="center"/>
    </xf>
    <xf numFmtId="3" fontId="54" fillId="9" borderId="114" xfId="0" applyNumberFormat="1" applyFont="1" applyFill="1" applyBorder="1" applyAlignment="1">
      <alignment horizontal="centerContinuous" vertical="center"/>
    </xf>
    <xf numFmtId="0" fontId="56" fillId="12" borderId="116" xfId="0" applyFont="1" applyFill="1" applyBorder="1" applyAlignment="1">
      <alignment horizontal="centerContinuous" vertical="center"/>
    </xf>
    <xf numFmtId="0" fontId="57" fillId="12" borderId="117" xfId="0" applyFont="1" applyFill="1" applyBorder="1" applyAlignment="1">
      <alignment horizontal="centerContinuous" vertical="center"/>
    </xf>
    <xf numFmtId="0" fontId="56" fillId="12" borderId="117" xfId="0" applyFont="1" applyFill="1" applyBorder="1" applyAlignment="1">
      <alignment horizontal="centerContinuous" vertical="center"/>
    </xf>
    <xf numFmtId="3" fontId="56" fillId="12" borderId="117" xfId="0" applyNumberFormat="1" applyFont="1" applyFill="1" applyBorder="1" applyAlignment="1">
      <alignment horizontal="centerContinuous" vertical="center"/>
    </xf>
    <xf numFmtId="0" fontId="60" fillId="7" borderId="0" xfId="0" applyFont="1" applyFill="1" applyAlignment="1">
      <alignment horizontal="centerContinuous" vertical="center" wrapText="1"/>
    </xf>
    <xf numFmtId="0" fontId="61" fillId="9" borderId="0" xfId="0" applyFont="1" applyFill="1" applyAlignment="1">
      <alignment horizontal="center" vertical="center"/>
    </xf>
    <xf numFmtId="3" fontId="61" fillId="9" borderId="0" xfId="0" applyNumberFormat="1" applyFont="1" applyFill="1" applyAlignment="1">
      <alignment horizontal="center" vertical="center"/>
    </xf>
    <xf numFmtId="0" fontId="60" fillId="7" borderId="0" xfId="0" applyFont="1" applyFill="1" applyAlignment="1">
      <alignment vertical="center" wrapText="1"/>
    </xf>
    <xf numFmtId="3" fontId="61" fillId="9" borderId="0" xfId="0" applyNumberFormat="1" applyFont="1" applyFill="1" applyAlignment="1">
      <alignment vertical="center"/>
    </xf>
    <xf numFmtId="0" fontId="55" fillId="6" borderId="0" xfId="0" applyFont="1" applyFill="1" applyAlignment="1">
      <alignment horizontal="center"/>
    </xf>
    <xf numFmtId="9" fontId="55" fillId="6" borderId="0" xfId="1" applyFont="1" applyFill="1" applyAlignment="1">
      <alignment horizontal="center"/>
    </xf>
    <xf numFmtId="9" fontId="55" fillId="6" borderId="0" xfId="1" applyFont="1" applyFill="1"/>
    <xf numFmtId="0" fontId="62" fillId="13" borderId="105" xfId="0" applyFont="1" applyFill="1" applyBorder="1" applyAlignment="1">
      <alignment horizontal="center" vertical="center"/>
    </xf>
    <xf numFmtId="3" fontId="56" fillId="12" borderId="119" xfId="0" applyNumberFormat="1" applyFont="1" applyFill="1" applyBorder="1" applyAlignment="1">
      <alignment horizontal="center" vertical="center"/>
    </xf>
    <xf numFmtId="3" fontId="56" fillId="12" borderId="120" xfId="0" applyNumberFormat="1" applyFont="1" applyFill="1" applyBorder="1" applyAlignment="1">
      <alignment horizontal="center" vertical="center"/>
    </xf>
    <xf numFmtId="9" fontId="56" fillId="12" borderId="121" xfId="1" applyFont="1" applyFill="1" applyBorder="1" applyAlignment="1">
      <alignment horizontal="center" vertical="center"/>
    </xf>
    <xf numFmtId="0" fontId="54" fillId="7" borderId="0" xfId="0" applyFont="1" applyFill="1" applyAlignment="1">
      <alignment horizontal="left" vertical="center"/>
    </xf>
    <xf numFmtId="3" fontId="55" fillId="7" borderId="0" xfId="0" quotePrefix="1" applyNumberFormat="1" applyFont="1" applyFill="1" applyAlignment="1">
      <alignment horizontal="center" vertical="center"/>
    </xf>
    <xf numFmtId="9" fontId="56" fillId="11" borderId="0" xfId="1" applyFont="1" applyFill="1" applyAlignment="1">
      <alignment horizontal="center" vertical="center"/>
    </xf>
    <xf numFmtId="0" fontId="60" fillId="7" borderId="0" xfId="0" applyFont="1" applyFill="1" applyAlignment="1">
      <alignment horizontal="centerContinuous" vertical="center"/>
    </xf>
    <xf numFmtId="0" fontId="54" fillId="9" borderId="111" xfId="0" applyFont="1" applyFill="1" applyBorder="1" applyAlignment="1">
      <alignment horizontal="left" vertical="center" indent="1"/>
    </xf>
    <xf numFmtId="3" fontId="55" fillId="9" borderId="112" xfId="0" applyNumberFormat="1" applyFont="1" applyFill="1" applyBorder="1" applyAlignment="1">
      <alignment horizontal="center" vertical="center"/>
    </xf>
    <xf numFmtId="0" fontId="54" fillId="9" borderId="114" xfId="0" applyFont="1" applyFill="1" applyBorder="1" applyAlignment="1">
      <alignment horizontal="left" vertical="center" indent="1"/>
    </xf>
    <xf numFmtId="3" fontId="55" fillId="9" borderId="115" xfId="0" applyNumberFormat="1" applyFont="1" applyFill="1" applyBorder="1" applyAlignment="1">
      <alignment horizontal="center" vertical="center"/>
    </xf>
    <xf numFmtId="0" fontId="54" fillId="9" borderId="116" xfId="0" applyFont="1" applyFill="1" applyBorder="1" applyAlignment="1">
      <alignment horizontal="left" vertical="center" indent="1"/>
    </xf>
    <xf numFmtId="3" fontId="55" fillId="9" borderId="117" xfId="0" applyNumberFormat="1" applyFont="1" applyFill="1" applyBorder="1" applyAlignment="1">
      <alignment horizontal="center" vertical="center"/>
    </xf>
    <xf numFmtId="0" fontId="56" fillId="12" borderId="114" xfId="0" applyFont="1" applyFill="1" applyBorder="1" applyAlignment="1">
      <alignment horizontal="center" vertical="center"/>
    </xf>
    <xf numFmtId="0" fontId="55" fillId="14" borderId="116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9" fontId="55" fillId="2" borderId="0" xfId="1" applyFont="1" applyFill="1" applyAlignment="1">
      <alignment horizontal="center" vertical="center"/>
    </xf>
    <xf numFmtId="0" fontId="64" fillId="7" borderId="0" xfId="0" applyFont="1" applyFill="1"/>
    <xf numFmtId="0" fontId="53" fillId="10" borderId="88" xfId="0" applyFont="1" applyFill="1" applyBorder="1" applyAlignment="1">
      <alignment horizontal="center" vertical="center" wrapText="1"/>
    </xf>
    <xf numFmtId="0" fontId="53" fillId="10" borderId="91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left"/>
    </xf>
    <xf numFmtId="3" fontId="54" fillId="9" borderId="113" xfId="0" applyNumberFormat="1" applyFont="1" applyFill="1" applyBorder="1" applyAlignment="1">
      <alignment horizontal="right" vertical="center" wrapText="1"/>
    </xf>
    <xf numFmtId="3" fontId="54" fillId="9" borderId="114" xfId="0" applyNumberFormat="1" applyFont="1" applyFill="1" applyBorder="1" applyAlignment="1">
      <alignment horizontal="right" vertical="center" wrapText="1"/>
    </xf>
    <xf numFmtId="0" fontId="38" fillId="7" borderId="0" xfId="0" applyFont="1" applyFill="1" applyAlignment="1">
      <alignment horizontal="left"/>
    </xf>
    <xf numFmtId="0" fontId="65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9" fontId="67" fillId="7" borderId="0" xfId="13" applyFont="1" applyFill="1" applyAlignment="1">
      <alignment horizontal="center"/>
    </xf>
    <xf numFmtId="0" fontId="67" fillId="11" borderId="0" xfId="0" applyFont="1" applyFill="1"/>
    <xf numFmtId="0" fontId="1" fillId="7" borderId="0" xfId="0" applyFont="1" applyFill="1"/>
    <xf numFmtId="0" fontId="1" fillId="9" borderId="0" xfId="0" applyFont="1" applyFill="1"/>
    <xf numFmtId="0" fontId="1" fillId="0" borderId="0" xfId="0" applyFont="1"/>
    <xf numFmtId="0" fontId="1" fillId="7" borderId="0" xfId="0" applyFont="1" applyFill="1" applyAlignment="1">
      <alignment horizontal="centerContinuous" vertical="center" wrapText="1"/>
    </xf>
    <xf numFmtId="3" fontId="1" fillId="7" borderId="0" xfId="0" applyNumberFormat="1" applyFont="1" applyFill="1"/>
    <xf numFmtId="9" fontId="55" fillId="14" borderId="117" xfId="1" applyFont="1" applyFill="1" applyBorder="1" applyAlignment="1">
      <alignment horizontal="center" vertical="center"/>
    </xf>
    <xf numFmtId="3" fontId="56" fillId="12" borderId="115" xfId="0" applyNumberFormat="1" applyFont="1" applyFill="1" applyBorder="1" applyAlignment="1">
      <alignment horizontal="center" vertical="center"/>
    </xf>
    <xf numFmtId="0" fontId="53" fillId="10" borderId="89" xfId="0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 applyProtection="1">
      <alignment horizontal="center" vertical="center"/>
      <protection hidden="1"/>
    </xf>
    <xf numFmtId="3" fontId="1" fillId="2" borderId="23" xfId="0" applyNumberFormat="1" applyFont="1" applyFill="1" applyBorder="1" applyAlignment="1" applyProtection="1">
      <alignment horizontal="center" vertical="center"/>
      <protection hidden="1"/>
    </xf>
    <xf numFmtId="3" fontId="1" fillId="2" borderId="20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7" borderId="4" xfId="0" applyFont="1" applyFill="1" applyBorder="1"/>
    <xf numFmtId="0" fontId="1" fillId="7" borderId="123" xfId="0" applyFont="1" applyFill="1" applyBorder="1"/>
    <xf numFmtId="0" fontId="1" fillId="7" borderId="87" xfId="0" applyFont="1" applyFill="1" applyBorder="1"/>
    <xf numFmtId="0" fontId="52" fillId="10" borderId="32" xfId="0" applyFont="1" applyFill="1" applyBorder="1" applyAlignment="1">
      <alignment horizontal="center" vertical="center" wrapText="1"/>
    </xf>
    <xf numFmtId="0" fontId="52" fillId="10" borderId="5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/>
    </xf>
    <xf numFmtId="0" fontId="5" fillId="3" borderId="6" xfId="3" applyFont="1" applyFill="1" applyBorder="1" applyAlignment="1">
      <alignment horizontal="center" wrapText="1"/>
    </xf>
    <xf numFmtId="0" fontId="5" fillId="3" borderId="7" xfId="3" applyFont="1" applyFill="1" applyBorder="1" applyAlignment="1">
      <alignment horizontal="center" wrapText="1"/>
    </xf>
    <xf numFmtId="0" fontId="5" fillId="3" borderId="8" xfId="3" applyFont="1" applyFill="1" applyBorder="1" applyAlignment="1">
      <alignment horizontal="center" wrapText="1"/>
    </xf>
    <xf numFmtId="0" fontId="18" fillId="3" borderId="9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  <protection hidden="1"/>
    </xf>
    <xf numFmtId="0" fontId="11" fillId="4" borderId="33" xfId="0" applyFont="1" applyFill="1" applyBorder="1" applyAlignment="1" applyProtection="1">
      <alignment horizontal="center" vertical="center" wrapText="1"/>
      <protection hidden="1"/>
    </xf>
    <xf numFmtId="0" fontId="11" fillId="4" borderId="34" xfId="0" applyFont="1" applyFill="1" applyBorder="1" applyAlignment="1" applyProtection="1">
      <alignment horizontal="center" vertical="center" wrapText="1"/>
      <protection hidden="1"/>
    </xf>
    <xf numFmtId="0" fontId="11" fillId="4" borderId="35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>
      <alignment horizontal="left" wrapText="1"/>
    </xf>
    <xf numFmtId="0" fontId="11" fillId="4" borderId="55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66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0" fontId="11" fillId="4" borderId="67" xfId="0" applyFont="1" applyFill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11" fillId="4" borderId="52" xfId="0" applyFont="1" applyFill="1" applyBorder="1" applyAlignment="1" applyProtection="1">
      <alignment horizontal="center" vertical="center" wrapText="1"/>
      <protection hidden="1"/>
    </xf>
    <xf numFmtId="0" fontId="11" fillId="4" borderId="58" xfId="0" applyFont="1" applyFill="1" applyBorder="1" applyAlignment="1" applyProtection="1">
      <alignment horizontal="center" vertical="center" wrapText="1"/>
      <protection hidden="1"/>
    </xf>
    <xf numFmtId="0" fontId="11" fillId="4" borderId="63" xfId="0" applyFont="1" applyFill="1" applyBorder="1" applyAlignment="1" applyProtection="1">
      <alignment horizontal="center" vertical="center" wrapText="1"/>
      <protection hidden="1"/>
    </xf>
    <xf numFmtId="0" fontId="11" fillId="4" borderId="53" xfId="0" applyFont="1" applyFill="1" applyBorder="1" applyAlignment="1" applyProtection="1">
      <alignment horizontal="center" vertical="center" wrapText="1"/>
      <protection hidden="1"/>
    </xf>
    <xf numFmtId="0" fontId="11" fillId="4" borderId="59" xfId="0" applyFont="1" applyFill="1" applyBorder="1" applyAlignment="1" applyProtection="1">
      <alignment horizontal="center" vertical="center" wrapText="1"/>
      <protection hidden="1"/>
    </xf>
    <xf numFmtId="0" fontId="11" fillId="4" borderId="54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horizontal="center" vertical="center" wrapText="1"/>
      <protection hidden="1"/>
    </xf>
    <xf numFmtId="0" fontId="11" fillId="4" borderId="51" xfId="0" applyFont="1" applyFill="1" applyBorder="1" applyAlignment="1" applyProtection="1">
      <alignment horizontal="center" vertical="center" wrapText="1"/>
      <protection hidden="1"/>
    </xf>
    <xf numFmtId="0" fontId="11" fillId="4" borderId="57" xfId="0" applyFont="1" applyFill="1" applyBorder="1" applyAlignment="1" applyProtection="1">
      <alignment horizontal="center" vertical="center" wrapText="1"/>
      <protection hidden="1"/>
    </xf>
    <xf numFmtId="0" fontId="11" fillId="4" borderId="62" xfId="0" applyFont="1" applyFill="1" applyBorder="1" applyAlignment="1" applyProtection="1">
      <alignment horizontal="center" vertical="center" wrapText="1"/>
      <protection hidden="1"/>
    </xf>
    <xf numFmtId="0" fontId="27" fillId="6" borderId="73" xfId="0" applyFont="1" applyFill="1" applyBorder="1" applyAlignment="1" applyProtection="1">
      <alignment horizontal="left" vertical="center" indent="1"/>
      <protection hidden="1"/>
    </xf>
    <xf numFmtId="0" fontId="27" fillId="6" borderId="22" xfId="0" applyFont="1" applyFill="1" applyBorder="1" applyAlignment="1" applyProtection="1">
      <alignment horizontal="left" vertical="center" indent="1"/>
      <protection hidden="1"/>
    </xf>
    <xf numFmtId="0" fontId="27" fillId="6" borderId="73" xfId="0" applyFont="1" applyFill="1" applyBorder="1" applyAlignment="1" applyProtection="1">
      <alignment horizontal="left" vertical="center" wrapText="1" indent="1"/>
      <protection hidden="1"/>
    </xf>
    <xf numFmtId="0" fontId="27" fillId="6" borderId="22" xfId="0" applyFont="1" applyFill="1" applyBorder="1" applyAlignment="1" applyProtection="1">
      <alignment horizontal="left" vertical="center" wrapText="1" indent="1"/>
      <protection hidden="1"/>
    </xf>
    <xf numFmtId="0" fontId="35" fillId="6" borderId="0" xfId="0" applyFont="1" applyFill="1" applyAlignment="1" applyProtection="1">
      <alignment horizontal="left" vertical="top"/>
      <protection hidden="1"/>
    </xf>
    <xf numFmtId="0" fontId="22" fillId="4" borderId="71" xfId="0" applyFont="1" applyFill="1" applyBorder="1" applyAlignment="1">
      <alignment horizontal="center" vertical="center" wrapText="1"/>
    </xf>
    <xf numFmtId="0" fontId="22" fillId="4" borderId="72" xfId="0" applyFont="1" applyFill="1" applyBorder="1" applyAlignment="1">
      <alignment horizontal="center" vertical="center" wrapText="1"/>
    </xf>
    <xf numFmtId="0" fontId="26" fillId="6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5" borderId="78" xfId="0" applyFont="1" applyFill="1" applyBorder="1" applyAlignment="1" applyProtection="1">
      <alignment horizontal="center" vertical="center"/>
      <protection hidden="1"/>
    </xf>
    <xf numFmtId="0" fontId="27" fillId="6" borderId="19" xfId="0" applyFont="1" applyFill="1" applyBorder="1" applyAlignment="1" applyProtection="1">
      <alignment horizontal="left" vertical="center" indent="1"/>
      <protection hidden="1"/>
    </xf>
    <xf numFmtId="0" fontId="27" fillId="6" borderId="20" xfId="0" applyFont="1" applyFill="1" applyBorder="1" applyAlignment="1" applyProtection="1">
      <alignment horizontal="left" vertical="center" indent="1"/>
      <protection hidden="1"/>
    </xf>
    <xf numFmtId="0" fontId="27" fillId="6" borderId="23" xfId="0" applyFont="1" applyFill="1" applyBorder="1" applyAlignment="1" applyProtection="1">
      <alignment horizontal="left" vertical="center" indent="1"/>
      <protection hidden="1"/>
    </xf>
    <xf numFmtId="0" fontId="27" fillId="6" borderId="74" xfId="0" applyFont="1" applyFill="1" applyBorder="1" applyAlignment="1" applyProtection="1">
      <alignment horizontal="left" vertical="center" indent="1"/>
      <protection hidden="1"/>
    </xf>
    <xf numFmtId="0" fontId="27" fillId="6" borderId="25" xfId="0" applyFont="1" applyFill="1" applyBorder="1" applyAlignment="1" applyProtection="1">
      <alignment horizontal="left" vertical="center" indent="1"/>
      <protection hidden="1"/>
    </xf>
    <xf numFmtId="0" fontId="7" fillId="4" borderId="75" xfId="0" applyFont="1" applyFill="1" applyBorder="1" applyAlignment="1" applyProtection="1">
      <alignment horizontal="center" vertical="center"/>
      <protection hidden="1"/>
    </xf>
    <xf numFmtId="0" fontId="7" fillId="4" borderId="76" xfId="0" applyFont="1" applyFill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Alignment="1">
      <alignment horizontal="center" vertical="top" wrapText="1"/>
    </xf>
    <xf numFmtId="0" fontId="41" fillId="6" borderId="0" xfId="0" applyFont="1" applyFill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3" fontId="54" fillId="9" borderId="115" xfId="0" applyNumberFormat="1" applyFont="1" applyFill="1" applyBorder="1" applyAlignment="1">
      <alignment horizontal="center" vertical="center" wrapText="1"/>
    </xf>
    <xf numFmtId="3" fontId="56" fillId="12" borderId="115" xfId="0" applyNumberFormat="1" applyFont="1" applyFill="1" applyBorder="1" applyAlignment="1">
      <alignment horizontal="center" vertical="center"/>
    </xf>
    <xf numFmtId="3" fontId="56" fillId="12" borderId="113" xfId="0" applyNumberFormat="1" applyFont="1" applyFill="1" applyBorder="1" applyAlignment="1">
      <alignment horizontal="center" vertical="center"/>
    </xf>
    <xf numFmtId="3" fontId="54" fillId="9" borderId="113" xfId="0" applyNumberFormat="1" applyFont="1" applyFill="1" applyBorder="1" applyAlignment="1">
      <alignment horizontal="center" vertical="center" wrapText="1"/>
    </xf>
    <xf numFmtId="0" fontId="54" fillId="7" borderId="103" xfId="0" applyFont="1" applyFill="1" applyBorder="1" applyAlignment="1">
      <alignment horizontal="left" vertical="center"/>
    </xf>
    <xf numFmtId="0" fontId="54" fillId="7" borderId="104" xfId="0" applyFont="1" applyFill="1" applyBorder="1" applyAlignment="1">
      <alignment horizontal="left" vertical="center"/>
    </xf>
    <xf numFmtId="0" fontId="50" fillId="7" borderId="122" xfId="0" applyFont="1" applyFill="1" applyBorder="1" applyAlignment="1">
      <alignment horizontal="center" vertical="center"/>
    </xf>
    <xf numFmtId="9" fontId="55" fillId="14" borderId="117" xfId="1" applyFont="1" applyFill="1" applyBorder="1" applyAlignment="1">
      <alignment horizontal="center" vertical="center"/>
    </xf>
    <xf numFmtId="9" fontId="55" fillId="14" borderId="118" xfId="1" applyFont="1" applyFill="1" applyBorder="1" applyAlignment="1">
      <alignment horizontal="center" vertical="center"/>
    </xf>
    <xf numFmtId="3" fontId="54" fillId="9" borderId="114" xfId="0" applyNumberFormat="1" applyFont="1" applyFill="1" applyBorder="1" applyAlignment="1">
      <alignment horizontal="center" vertical="center" wrapText="1"/>
    </xf>
    <xf numFmtId="0" fontId="53" fillId="10" borderId="92" xfId="0" applyFont="1" applyFill="1" applyBorder="1" applyAlignment="1">
      <alignment horizontal="center" vertical="center" wrapText="1"/>
    </xf>
    <xf numFmtId="0" fontId="53" fillId="10" borderId="90" xfId="0" applyFont="1" applyFill="1" applyBorder="1" applyAlignment="1">
      <alignment horizontal="center" vertical="center" wrapText="1"/>
    </xf>
    <xf numFmtId="3" fontId="54" fillId="9" borderId="117" xfId="0" applyNumberFormat="1" applyFont="1" applyFill="1" applyBorder="1" applyAlignment="1">
      <alignment horizontal="center" vertical="center"/>
    </xf>
    <xf numFmtId="3" fontId="54" fillId="9" borderId="115" xfId="0" applyNumberFormat="1" applyFont="1" applyFill="1" applyBorder="1" applyAlignment="1">
      <alignment horizontal="center" vertical="center"/>
    </xf>
    <xf numFmtId="3" fontId="54" fillId="9" borderId="112" xfId="0" applyNumberFormat="1" applyFont="1" applyFill="1" applyBorder="1" applyAlignment="1">
      <alignment horizontal="center" vertical="center"/>
    </xf>
    <xf numFmtId="0" fontId="53" fillId="10" borderId="89" xfId="0" applyFont="1" applyFill="1" applyBorder="1" applyAlignment="1">
      <alignment horizontal="center" vertical="center" wrapText="1"/>
    </xf>
    <xf numFmtId="3" fontId="54" fillId="9" borderId="110" xfId="0" applyNumberFormat="1" applyFont="1" applyFill="1" applyBorder="1" applyAlignment="1">
      <alignment horizontal="center" vertical="center"/>
    </xf>
    <xf numFmtId="0" fontId="50" fillId="7" borderId="0" xfId="0" applyFont="1" applyFill="1" applyAlignment="1">
      <alignment horizontal="center"/>
    </xf>
    <xf numFmtId="0" fontId="52" fillId="10" borderId="91" xfId="0" applyFont="1" applyFill="1" applyBorder="1" applyAlignment="1">
      <alignment horizontal="center" vertical="center" wrapText="1"/>
    </xf>
    <xf numFmtId="0" fontId="52" fillId="10" borderId="95" xfId="0" applyFont="1" applyFill="1" applyBorder="1" applyAlignment="1">
      <alignment horizontal="center" vertical="center" wrapText="1"/>
    </xf>
    <xf numFmtId="0" fontId="52" fillId="10" borderId="102" xfId="0" applyFont="1" applyFill="1" applyBorder="1" applyAlignment="1">
      <alignment horizontal="center" vertical="center" wrapText="1"/>
    </xf>
    <xf numFmtId="0" fontId="50" fillId="7" borderId="86" xfId="0" applyFont="1" applyFill="1" applyBorder="1" applyAlignment="1">
      <alignment horizontal="center"/>
    </xf>
    <xf numFmtId="0" fontId="52" fillId="10" borderId="92" xfId="0" applyFont="1" applyFill="1" applyBorder="1" applyAlignment="1">
      <alignment horizontal="center" vertical="center" wrapText="1"/>
    </xf>
    <xf numFmtId="0" fontId="52" fillId="10" borderId="93" xfId="0" applyFont="1" applyFill="1" applyBorder="1" applyAlignment="1">
      <alignment horizontal="center" vertical="center" wrapText="1"/>
    </xf>
    <xf numFmtId="0" fontId="52" fillId="10" borderId="99" xfId="0" applyFont="1" applyFill="1" applyBorder="1" applyAlignment="1">
      <alignment horizontal="center" vertical="center" wrapText="1"/>
    </xf>
    <xf numFmtId="0" fontId="52" fillId="10" borderId="94" xfId="0" applyFont="1" applyFill="1" applyBorder="1" applyAlignment="1">
      <alignment horizontal="center" vertical="center" wrapText="1"/>
    </xf>
    <xf numFmtId="0" fontId="52" fillId="10" borderId="100" xfId="0" applyFont="1" applyFill="1" applyBorder="1" applyAlignment="1">
      <alignment horizontal="center" vertical="center" wrapText="1"/>
    </xf>
    <xf numFmtId="0" fontId="52" fillId="10" borderId="88" xfId="0" applyFont="1" applyFill="1" applyBorder="1" applyAlignment="1">
      <alignment horizontal="center" vertical="center" wrapText="1"/>
    </xf>
    <xf numFmtId="0" fontId="52" fillId="10" borderId="101" xfId="0" applyFont="1" applyFill="1" applyBorder="1" applyAlignment="1">
      <alignment horizontal="center" vertical="center" wrapText="1"/>
    </xf>
    <xf numFmtId="0" fontId="45" fillId="8" borderId="82" xfId="0" applyFont="1" applyFill="1" applyBorder="1" applyAlignment="1">
      <alignment horizontal="center" vertical="center" wrapText="1"/>
    </xf>
    <xf numFmtId="0" fontId="45" fillId="8" borderId="83" xfId="0" applyFont="1" applyFill="1" applyBorder="1" applyAlignment="1">
      <alignment horizontal="center" vertical="center" wrapText="1"/>
    </xf>
    <xf numFmtId="0" fontId="46" fillId="8" borderId="84" xfId="0" applyFont="1" applyFill="1" applyBorder="1" applyAlignment="1">
      <alignment horizontal="center" vertical="center" wrapText="1"/>
    </xf>
    <xf numFmtId="0" fontId="46" fillId="8" borderId="0" xfId="0" applyFont="1" applyFill="1" applyAlignment="1">
      <alignment horizontal="center" vertical="center" wrapText="1"/>
    </xf>
    <xf numFmtId="0" fontId="48" fillId="8" borderId="84" xfId="0" applyFont="1" applyFill="1" applyBorder="1" applyAlignment="1">
      <alignment horizontal="center" vertical="center" wrapText="1"/>
    </xf>
    <xf numFmtId="0" fontId="48" fillId="8" borderId="0" xfId="0" applyFont="1" applyFill="1" applyAlignment="1">
      <alignment horizontal="center" vertical="center" wrapText="1"/>
    </xf>
    <xf numFmtId="0" fontId="52" fillId="10" borderId="96" xfId="0" applyFont="1" applyFill="1" applyBorder="1" applyAlignment="1">
      <alignment horizontal="center" vertical="center" wrapText="1"/>
    </xf>
    <xf numFmtId="0" fontId="52" fillId="10" borderId="89" xfId="0" applyFont="1" applyFill="1" applyBorder="1" applyAlignment="1">
      <alignment horizontal="center" vertical="center" wrapText="1"/>
    </xf>
    <xf numFmtId="0" fontId="52" fillId="10" borderId="90" xfId="0" applyFont="1" applyFill="1" applyBorder="1" applyAlignment="1">
      <alignment horizontal="center" vertical="center" wrapText="1"/>
    </xf>
    <xf numFmtId="0" fontId="52" fillId="10" borderId="97" xfId="0" applyFont="1" applyFill="1" applyBorder="1" applyAlignment="1">
      <alignment horizontal="center" vertical="center" wrapText="1"/>
    </xf>
    <xf numFmtId="0" fontId="52" fillId="10" borderId="98" xfId="0" applyFont="1" applyFill="1" applyBorder="1" applyAlignment="1">
      <alignment horizontal="center" vertical="center" wrapText="1"/>
    </xf>
    <xf numFmtId="9" fontId="55" fillId="9" borderId="115" xfId="13" applyFont="1" applyFill="1" applyBorder="1" applyAlignment="1">
      <alignment horizontal="center" vertical="center"/>
    </xf>
    <xf numFmtId="9" fontId="55" fillId="9" borderId="113" xfId="13" applyFont="1" applyFill="1" applyBorder="1" applyAlignment="1">
      <alignment horizontal="center" vertical="center"/>
    </xf>
    <xf numFmtId="9" fontId="55" fillId="9" borderId="112" xfId="13" applyFont="1" applyFill="1" applyBorder="1" applyAlignment="1">
      <alignment horizontal="center" vertical="center"/>
    </xf>
    <xf numFmtId="9" fontId="55" fillId="9" borderId="110" xfId="13" applyFont="1" applyFill="1" applyBorder="1" applyAlignment="1">
      <alignment horizontal="center" vertical="center"/>
    </xf>
    <xf numFmtId="9" fontId="56" fillId="12" borderId="117" xfId="13" applyFont="1" applyFill="1" applyBorder="1" applyAlignment="1">
      <alignment horizontal="center" vertical="center"/>
    </xf>
    <xf numFmtId="9" fontId="56" fillId="12" borderId="118" xfId="13" applyFont="1" applyFill="1" applyBorder="1" applyAlignment="1">
      <alignment horizontal="center" vertical="center"/>
    </xf>
    <xf numFmtId="0" fontId="53" fillId="10" borderId="0" xfId="0" applyFont="1" applyFill="1" applyAlignment="1">
      <alignment horizontal="center" vertical="center" wrapText="1"/>
    </xf>
    <xf numFmtId="0" fontId="56" fillId="12" borderId="103" xfId="0" applyFont="1" applyFill="1" applyBorder="1" applyAlignment="1">
      <alignment horizontal="center" vertical="center"/>
    </xf>
    <xf numFmtId="0" fontId="56" fillId="12" borderId="1" xfId="0" applyFont="1" applyFill="1" applyBorder="1" applyAlignment="1">
      <alignment horizontal="center" vertical="center"/>
    </xf>
    <xf numFmtId="0" fontId="50" fillId="7" borderId="0" xfId="0" applyFont="1" applyFill="1" applyAlignment="1">
      <alignment horizontal="center" vertical="center" wrapText="1"/>
    </xf>
  </cellXfs>
  <cellStyles count="15">
    <cellStyle name="Millares 2" xfId="14"/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8D-42E4-BFED-C537830F3A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8D-42E4-BFED-C537830F3A61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98D-42E4-BFED-C537830F3A61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8D-42E4-BFED-C537830F3A61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8D-42E4-BFED-C537830F3A61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8D-42E4-BFED-C537830F3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1179</c:v>
                </c:pt>
                <c:pt idx="1">
                  <c:v>53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D-42E4-BFED-C537830F3A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9D-4425-B5F1-AC53A2CB1E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9D-4425-B5F1-AC53A2CB1E9F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9D-4425-B5F1-AC53A2CB1E9F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9D-4425-B5F1-AC53A2CB1E9F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D-4425-B5F1-AC53A2CB1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1139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9D-4425-B5F1-AC53A2CB1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D7-4A35-92B0-CB0F8E91226C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D7-4A35-92B0-CB0F8E91226C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AD7-4A35-92B0-CB0F8E91226C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D7-4A35-92B0-CB0F8E91226C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D7-4A35-92B0-CB0F8E91226C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D7-4A35-92B0-CB0F8E91226C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D7-4A35-92B0-CB0F8E91226C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D7-4A35-92B0-CB0F8E912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62</c:v>
                </c:pt>
                <c:pt idx="1">
                  <c:v>565</c:v>
                </c:pt>
                <c:pt idx="2">
                  <c:v>466</c:v>
                </c:pt>
                <c:pt idx="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D7-4A35-92B0-CB0F8E9122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3C-4AF3-8A20-17EC4BFBCF12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33C-4AF3-8A20-17EC4BFBCF12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33C-4AF3-8A20-17EC4BFBCF12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3C-4AF3-8A20-17EC4BFBCF12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3C-4AF3-8A20-17EC4BFBCF12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3C-4AF3-8A20-17EC4BFBCF12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3C-4AF3-8A20-17EC4BFBCF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772</c:v>
                </c:pt>
                <c:pt idx="1">
                  <c:v>374</c:v>
                </c:pt>
                <c:pt idx="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3C-4AF3-8A20-17EC4BFBCF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51-4AFA-B0BB-7F18E17EF1BE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51-4AFA-B0BB-7F18E17EF1BE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51-4AFA-B0BB-7F18E17EF1BE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51-4AFA-B0BB-7F18E17EF1BE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51-4AFA-B0BB-7F18E17EF1BE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51-4AFA-B0BB-7F18E17EF1BE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51-4AFA-B0BB-7F18E17EF1BE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A51-4AFA-B0BB-7F18E17EF1BE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A51-4AFA-B0BB-7F18E17EF1BE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51-4AFA-B0BB-7F18E17EF1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699</c:v>
                </c:pt>
                <c:pt idx="1">
                  <c:v>3122</c:v>
                </c:pt>
                <c:pt idx="2">
                  <c:v>2000</c:v>
                </c:pt>
                <c:pt idx="3">
                  <c:v>1209</c:v>
                </c:pt>
                <c:pt idx="4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51-4AFA-B0BB-7F18E17EF1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753</c:v>
                </c:pt>
                <c:pt idx="1">
                  <c:v>680</c:v>
                </c:pt>
                <c:pt idx="2">
                  <c:v>1264</c:v>
                </c:pt>
                <c:pt idx="3">
                  <c:v>958</c:v>
                </c:pt>
                <c:pt idx="4">
                  <c:v>864</c:v>
                </c:pt>
                <c:pt idx="5">
                  <c:v>1055</c:v>
                </c:pt>
                <c:pt idx="6">
                  <c:v>1034</c:v>
                </c:pt>
                <c:pt idx="7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1-47AD-87CE-1E537E04C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'ER-Acciones'!$A$78:$A$89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'ER-Acciones'!$B$78:$B$89</c:f>
              <c:numCache>
                <c:formatCode>#,##0</c:formatCode>
                <c:ptCount val="12"/>
                <c:pt idx="0">
                  <c:v>2522</c:v>
                </c:pt>
                <c:pt idx="1">
                  <c:v>3362</c:v>
                </c:pt>
                <c:pt idx="2">
                  <c:v>13433</c:v>
                </c:pt>
                <c:pt idx="3">
                  <c:v>8589</c:v>
                </c:pt>
                <c:pt idx="4">
                  <c:v>7869</c:v>
                </c:pt>
                <c:pt idx="5">
                  <c:v>9818</c:v>
                </c:pt>
                <c:pt idx="6">
                  <c:v>10883</c:v>
                </c:pt>
                <c:pt idx="7">
                  <c:v>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163-86FA-6B2F44E44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37-4EC6-A867-AB0D4A019B15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37-4EC6-A867-AB0D4A019B15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37-4EC6-A867-AB0D4A019B15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37-4EC6-A867-AB0D4A019B15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37-4EC6-A867-AB0D4A019B15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37-4EC6-A867-AB0D4A019B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('ER-Acciones'!$C$97,'ER-Acciones'!$E$97,'ER-Acciones'!$G$97,'ER-Acciones'!$I$97,'ER-Acciones'!$K$97,'ER-Acciones'!$M$97,'ER-Acciones'!$O$97)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('ER-Acciones'!$C$110,'ER-Acciones'!$E$110,'ER-Acciones'!$G$110,'ER-Acciones'!$I$110,'ER-Acciones'!$K$110,'ER-Acciones'!$M$110,'ER-Acciones'!$O$110)</c:f>
              <c:numCache>
                <c:formatCode>#,##0</c:formatCode>
                <c:ptCount val="7"/>
                <c:pt idx="0">
                  <c:v>12139</c:v>
                </c:pt>
                <c:pt idx="1">
                  <c:v>21599</c:v>
                </c:pt>
                <c:pt idx="2">
                  <c:v>16797</c:v>
                </c:pt>
                <c:pt idx="3">
                  <c:v>1078</c:v>
                </c:pt>
                <c:pt idx="4">
                  <c:v>10328</c:v>
                </c:pt>
                <c:pt idx="5">
                  <c:v>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37-4EC6-A867-AB0D4A01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25-4FEE-800B-CA7119F5AD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25-4FEE-800B-CA7119F5AD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25-4FEE-800B-CA7119F5AD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25-4FEE-800B-CA7119F5ADD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25-4FEE-800B-CA7119F5AD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25-4FEE-800B-CA7119F5ADD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25-4FEE-800B-CA7119F5ADD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325-4FEE-800B-CA7119F5ADD8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986</c:v>
                </c:pt>
                <c:pt idx="1">
                  <c:v>7371</c:v>
                </c:pt>
                <c:pt idx="2">
                  <c:v>5453</c:v>
                </c:pt>
                <c:pt idx="3">
                  <c:v>4788</c:v>
                </c:pt>
                <c:pt idx="4">
                  <c:v>10224</c:v>
                </c:pt>
                <c:pt idx="5">
                  <c:v>30283</c:v>
                </c:pt>
                <c:pt idx="6">
                  <c:v>5579</c:v>
                </c:pt>
                <c:pt idx="7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25-4FEE-800B-CA7119F5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1401"/>
          <a:ext cx="3113094" cy="322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75</xdr:row>
      <xdr:rowOff>142875</xdr:rowOff>
    </xdr:from>
    <xdr:to>
      <xdr:col>18</xdr:col>
      <xdr:colOff>95250</xdr:colOff>
      <xdr:row>90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93</xdr:row>
      <xdr:rowOff>282575</xdr:rowOff>
    </xdr:from>
    <xdr:to>
      <xdr:col>27</xdr:col>
      <xdr:colOff>63500</xdr:colOff>
      <xdr:row>110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="90" zoomScaleNormal="70" zoomScaleSheetLayoutView="90" workbookViewId="0">
      <selection activeCell="A25" sqref="A25:V25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9" customWidth="1"/>
  </cols>
  <sheetData>
    <row r="1" spans="1:24" hidden="1" x14ac:dyDescent="0.25">
      <c r="A1" s="1" t="s">
        <v>24</v>
      </c>
      <c r="B1" s="1" t="s">
        <v>25</v>
      </c>
      <c r="C1" s="1" t="s">
        <v>24</v>
      </c>
      <c r="D1" s="1" t="s">
        <v>25</v>
      </c>
      <c r="E1" s="1" t="s">
        <v>24</v>
      </c>
      <c r="F1" s="1" t="s">
        <v>25</v>
      </c>
      <c r="G1" s="1" t="s">
        <v>24</v>
      </c>
      <c r="H1" s="1" t="s">
        <v>25</v>
      </c>
      <c r="I1" s="1" t="s">
        <v>24</v>
      </c>
      <c r="J1" s="1" t="s">
        <v>25</v>
      </c>
      <c r="K1" s="1" t="s">
        <v>24</v>
      </c>
      <c r="L1" s="1" t="s">
        <v>25</v>
      </c>
      <c r="M1" s="1" t="s">
        <v>24</v>
      </c>
      <c r="N1" s="1" t="s">
        <v>25</v>
      </c>
      <c r="O1" s="1" t="s">
        <v>24</v>
      </c>
      <c r="P1" s="1" t="s">
        <v>25</v>
      </c>
      <c r="Q1" s="1" t="s">
        <v>24</v>
      </c>
      <c r="R1" s="1" t="s">
        <v>25</v>
      </c>
      <c r="S1" s="1" t="s">
        <v>24</v>
      </c>
      <c r="T1" s="1" t="s">
        <v>25</v>
      </c>
      <c r="U1" s="1" t="s">
        <v>24</v>
      </c>
      <c r="V1" s="2" t="s">
        <v>25</v>
      </c>
      <c r="W1" s="1" t="s">
        <v>24</v>
      </c>
      <c r="X1" s="1" t="s">
        <v>25</v>
      </c>
    </row>
    <row r="2" spans="1:24" hidden="1" x14ac:dyDescent="0.25">
      <c r="A2" s="3">
        <v>1</v>
      </c>
      <c r="B2" s="4" t="s">
        <v>26</v>
      </c>
      <c r="C2" s="3">
        <v>2</v>
      </c>
      <c r="D2" s="3" t="s">
        <v>26</v>
      </c>
      <c r="E2" s="3">
        <v>3</v>
      </c>
      <c r="F2" s="3" t="s">
        <v>26</v>
      </c>
      <c r="G2" s="3">
        <v>4</v>
      </c>
      <c r="H2" s="3" t="s">
        <v>26</v>
      </c>
      <c r="I2" s="3">
        <v>5</v>
      </c>
      <c r="J2" s="3" t="s">
        <v>26</v>
      </c>
      <c r="K2" s="3">
        <v>6</v>
      </c>
      <c r="L2" s="3" t="s">
        <v>26</v>
      </c>
      <c r="M2" s="3">
        <v>7</v>
      </c>
      <c r="N2" s="3" t="s">
        <v>26</v>
      </c>
      <c r="O2" s="3">
        <v>8</v>
      </c>
      <c r="P2" s="3" t="s">
        <v>26</v>
      </c>
      <c r="Q2" s="3">
        <v>9</v>
      </c>
      <c r="R2" s="3" t="s">
        <v>26</v>
      </c>
      <c r="S2" s="3">
        <v>10</v>
      </c>
      <c r="T2" s="3" t="s">
        <v>26</v>
      </c>
      <c r="U2" s="3">
        <v>11</v>
      </c>
      <c r="V2" s="5" t="s">
        <v>26</v>
      </c>
      <c r="W2" s="3">
        <v>12</v>
      </c>
      <c r="X2" s="3" t="s">
        <v>26</v>
      </c>
    </row>
    <row r="3" spans="1:24" hidden="1" x14ac:dyDescent="0.25">
      <c r="A3" s="1" t="s">
        <v>24</v>
      </c>
      <c r="B3" s="1" t="s">
        <v>25</v>
      </c>
      <c r="C3" s="1" t="s">
        <v>24</v>
      </c>
      <c r="D3" s="1" t="s">
        <v>25</v>
      </c>
      <c r="E3" s="1" t="s">
        <v>24</v>
      </c>
      <c r="F3" s="1" t="s">
        <v>25</v>
      </c>
      <c r="G3" s="1" t="s">
        <v>24</v>
      </c>
      <c r="H3" s="1" t="s">
        <v>25</v>
      </c>
      <c r="I3" s="1" t="s">
        <v>24</v>
      </c>
      <c r="J3" s="1" t="s">
        <v>25</v>
      </c>
      <c r="K3" s="1" t="s">
        <v>24</v>
      </c>
      <c r="L3" s="1" t="s">
        <v>25</v>
      </c>
      <c r="M3" s="1" t="s">
        <v>24</v>
      </c>
      <c r="N3" s="1" t="s">
        <v>25</v>
      </c>
      <c r="O3" s="1" t="s">
        <v>24</v>
      </c>
      <c r="P3" s="1" t="s">
        <v>25</v>
      </c>
      <c r="Q3" s="1" t="s">
        <v>24</v>
      </c>
      <c r="R3" s="1" t="s">
        <v>25</v>
      </c>
      <c r="S3" s="1" t="s">
        <v>24</v>
      </c>
      <c r="T3" s="1" t="s">
        <v>25</v>
      </c>
      <c r="U3" s="1" t="s">
        <v>24</v>
      </c>
      <c r="V3" s="2" t="s">
        <v>25</v>
      </c>
      <c r="W3" s="1" t="s">
        <v>24</v>
      </c>
      <c r="X3" s="1" t="s">
        <v>25</v>
      </c>
    </row>
    <row r="4" spans="1:24" hidden="1" x14ac:dyDescent="0.25">
      <c r="A4" s="1">
        <v>1</v>
      </c>
      <c r="B4" s="6" t="s">
        <v>27</v>
      </c>
      <c r="C4" s="1">
        <v>2</v>
      </c>
      <c r="D4" s="1" t="s">
        <v>27</v>
      </c>
      <c r="E4" s="1">
        <v>3</v>
      </c>
      <c r="F4" s="1" t="s">
        <v>27</v>
      </c>
      <c r="G4" s="1">
        <v>4</v>
      </c>
      <c r="H4" s="1" t="s">
        <v>27</v>
      </c>
      <c r="I4" s="1">
        <v>5</v>
      </c>
      <c r="J4" s="1" t="s">
        <v>27</v>
      </c>
      <c r="K4" s="1">
        <v>6</v>
      </c>
      <c r="L4" s="1" t="s">
        <v>27</v>
      </c>
      <c r="M4" s="1">
        <v>7</v>
      </c>
      <c r="N4" s="1" t="s">
        <v>27</v>
      </c>
      <c r="O4" s="1">
        <v>8</v>
      </c>
      <c r="P4" s="1" t="s">
        <v>27</v>
      </c>
      <c r="Q4" s="1">
        <v>9</v>
      </c>
      <c r="R4" s="1" t="s">
        <v>27</v>
      </c>
      <c r="S4" s="1">
        <v>10</v>
      </c>
      <c r="T4" s="1" t="s">
        <v>27</v>
      </c>
      <c r="U4" s="1">
        <v>11</v>
      </c>
      <c r="V4" s="2" t="s">
        <v>27</v>
      </c>
      <c r="W4" s="1">
        <v>12</v>
      </c>
      <c r="X4" s="1" t="s">
        <v>27</v>
      </c>
    </row>
    <row r="5" spans="1:24" hidden="1" x14ac:dyDescent="0.25">
      <c r="A5" s="1" t="s">
        <v>24</v>
      </c>
      <c r="B5" s="1" t="s">
        <v>25</v>
      </c>
      <c r="C5" s="1" t="s">
        <v>24</v>
      </c>
      <c r="D5" s="1" t="s">
        <v>25</v>
      </c>
      <c r="E5" s="1" t="s">
        <v>24</v>
      </c>
      <c r="F5" s="1" t="s">
        <v>25</v>
      </c>
      <c r="G5" s="1" t="s">
        <v>24</v>
      </c>
      <c r="H5" s="1" t="s">
        <v>25</v>
      </c>
      <c r="I5" s="1" t="s">
        <v>24</v>
      </c>
      <c r="J5" s="1" t="s">
        <v>25</v>
      </c>
      <c r="K5" s="1" t="s">
        <v>24</v>
      </c>
      <c r="L5" s="1" t="s">
        <v>25</v>
      </c>
      <c r="M5" s="1" t="s">
        <v>24</v>
      </c>
      <c r="N5" s="1" t="s">
        <v>25</v>
      </c>
      <c r="O5" s="1" t="s">
        <v>24</v>
      </c>
      <c r="P5" s="1" t="s">
        <v>25</v>
      </c>
      <c r="Q5" s="1" t="s">
        <v>24</v>
      </c>
      <c r="R5" s="1" t="s">
        <v>25</v>
      </c>
      <c r="S5" s="1" t="s">
        <v>24</v>
      </c>
      <c r="T5" s="1" t="s">
        <v>25</v>
      </c>
      <c r="U5" s="1" t="s">
        <v>24</v>
      </c>
      <c r="V5" s="2" t="s">
        <v>25</v>
      </c>
      <c r="W5" s="1" t="s">
        <v>24</v>
      </c>
      <c r="X5" s="1" t="s">
        <v>25</v>
      </c>
    </row>
    <row r="6" spans="1:24" hidden="1" x14ac:dyDescent="0.25">
      <c r="A6" s="1">
        <v>1</v>
      </c>
      <c r="B6" s="6" t="s">
        <v>28</v>
      </c>
      <c r="C6" s="1">
        <v>2</v>
      </c>
      <c r="D6" s="1" t="s">
        <v>28</v>
      </c>
      <c r="E6" s="1">
        <v>3</v>
      </c>
      <c r="F6" s="1" t="s">
        <v>28</v>
      </c>
      <c r="G6" s="1">
        <v>4</v>
      </c>
      <c r="H6" s="1" t="s">
        <v>28</v>
      </c>
      <c r="I6" s="1">
        <v>5</v>
      </c>
      <c r="J6" s="1" t="s">
        <v>28</v>
      </c>
      <c r="K6" s="1">
        <v>6</v>
      </c>
      <c r="L6" s="1" t="s">
        <v>28</v>
      </c>
      <c r="M6" s="1">
        <v>7</v>
      </c>
      <c r="N6" s="1" t="s">
        <v>28</v>
      </c>
      <c r="O6" s="1">
        <v>8</v>
      </c>
      <c r="P6" s="1" t="s">
        <v>28</v>
      </c>
      <c r="Q6" s="1">
        <v>9</v>
      </c>
      <c r="R6" s="1" t="s">
        <v>28</v>
      </c>
      <c r="S6" s="1">
        <v>10</v>
      </c>
      <c r="T6" s="1" t="s">
        <v>28</v>
      </c>
      <c r="U6" s="1">
        <v>11</v>
      </c>
      <c r="V6" s="2" t="s">
        <v>28</v>
      </c>
      <c r="W6" s="1">
        <v>12</v>
      </c>
      <c r="X6" s="1" t="s">
        <v>28</v>
      </c>
    </row>
    <row r="7" spans="1:24" hidden="1" x14ac:dyDescent="0.25">
      <c r="A7" s="7" t="s">
        <v>24</v>
      </c>
      <c r="B7" s="7" t="s">
        <v>29</v>
      </c>
      <c r="C7" s="7" t="s">
        <v>24</v>
      </c>
      <c r="D7" s="7" t="s">
        <v>29</v>
      </c>
      <c r="E7" s="7" t="s">
        <v>24</v>
      </c>
      <c r="F7" s="7" t="s">
        <v>29</v>
      </c>
      <c r="G7" s="7" t="s">
        <v>24</v>
      </c>
      <c r="H7" s="7" t="s">
        <v>29</v>
      </c>
      <c r="I7" s="7" t="s">
        <v>24</v>
      </c>
      <c r="J7" s="7" t="s">
        <v>29</v>
      </c>
      <c r="K7" s="7" t="s">
        <v>24</v>
      </c>
      <c r="L7" s="7" t="s">
        <v>29</v>
      </c>
      <c r="M7" s="7" t="s">
        <v>24</v>
      </c>
      <c r="N7" s="7" t="s">
        <v>29</v>
      </c>
      <c r="O7" s="7" t="s">
        <v>24</v>
      </c>
      <c r="P7" s="7" t="s">
        <v>29</v>
      </c>
      <c r="Q7" s="7" t="s">
        <v>24</v>
      </c>
      <c r="R7" s="7" t="s">
        <v>29</v>
      </c>
      <c r="S7" s="7" t="s">
        <v>24</v>
      </c>
      <c r="T7" s="7" t="s">
        <v>29</v>
      </c>
      <c r="U7" s="7" t="s">
        <v>24</v>
      </c>
      <c r="V7" s="8" t="s">
        <v>29</v>
      </c>
      <c r="W7" s="7" t="s">
        <v>24</v>
      </c>
      <c r="X7" s="7" t="s">
        <v>29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8">
        <v>0</v>
      </c>
      <c r="W8" s="7">
        <v>12</v>
      </c>
      <c r="X8" s="7">
        <v>0</v>
      </c>
    </row>
    <row r="9" spans="1:24" hidden="1" x14ac:dyDescent="0.25">
      <c r="A9" s="7" t="s">
        <v>24</v>
      </c>
      <c r="B9" s="7" t="s">
        <v>29</v>
      </c>
      <c r="C9" s="7" t="s">
        <v>24</v>
      </c>
      <c r="D9" s="7" t="s">
        <v>29</v>
      </c>
      <c r="E9" s="7" t="s">
        <v>24</v>
      </c>
      <c r="F9" s="7" t="s">
        <v>29</v>
      </c>
      <c r="G9" s="7" t="s">
        <v>24</v>
      </c>
      <c r="H9" s="7" t="s">
        <v>29</v>
      </c>
      <c r="I9" s="7" t="s">
        <v>24</v>
      </c>
      <c r="J9" s="7" t="s">
        <v>29</v>
      </c>
      <c r="K9" s="7" t="s">
        <v>24</v>
      </c>
      <c r="L9" s="7" t="s">
        <v>29</v>
      </c>
      <c r="M9" s="7" t="s">
        <v>24</v>
      </c>
      <c r="N9" s="7" t="s">
        <v>29</v>
      </c>
      <c r="O9" s="7" t="s">
        <v>24</v>
      </c>
      <c r="P9" s="7" t="s">
        <v>29</v>
      </c>
      <c r="Q9" s="7" t="s">
        <v>24</v>
      </c>
      <c r="R9" s="7" t="s">
        <v>29</v>
      </c>
      <c r="S9" s="7" t="s">
        <v>24</v>
      </c>
      <c r="T9" s="7" t="s">
        <v>29</v>
      </c>
      <c r="U9" s="7" t="s">
        <v>24</v>
      </c>
      <c r="V9" s="8" t="s">
        <v>29</v>
      </c>
      <c r="W9" s="7" t="s">
        <v>24</v>
      </c>
      <c r="X9" s="7" t="s">
        <v>29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8">
        <v>1</v>
      </c>
      <c r="W10" s="7">
        <v>12</v>
      </c>
      <c r="X10" s="7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"/>
    </row>
    <row r="19" spans="1:25" ht="32.450000000000003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9"/>
    </row>
    <row r="20" spans="1:25" ht="26.45" customHeight="1" thickTop="1" x14ac:dyDescent="0.25">
      <c r="A20" s="242" t="s">
        <v>0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4"/>
    </row>
    <row r="21" spans="1:25" ht="10.9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5" ht="15" customHeight="1" x14ac:dyDescent="0.25">
      <c r="A22" s="245" t="s">
        <v>30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7"/>
    </row>
    <row r="23" spans="1:25" ht="10.9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8"/>
    </row>
    <row r="24" spans="1:25" ht="6.7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8"/>
    </row>
    <row r="25" spans="1:25" ht="18.75" customHeight="1" x14ac:dyDescent="0.25">
      <c r="A25" s="248" t="s">
        <v>217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50"/>
    </row>
    <row r="26" spans="1:25" ht="18.75" customHeight="1" thickBot="1" x14ac:dyDescent="0.3">
      <c r="A26" s="251" t="s">
        <v>31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3"/>
    </row>
    <row r="27" spans="1:25" ht="10.15" customHeight="1" thickTop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"/>
      <c r="O27" s="10"/>
      <c r="P27" s="10"/>
      <c r="Q27" s="10"/>
      <c r="R27" s="10"/>
      <c r="S27" s="10"/>
      <c r="T27" s="10"/>
      <c r="U27" s="9"/>
    </row>
    <row r="28" spans="1:25" ht="10.1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"/>
    </row>
    <row r="29" spans="1:25" ht="24" customHeight="1" x14ac:dyDescent="0.25">
      <c r="A29" s="254" t="s">
        <v>32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</row>
    <row r="30" spans="1:2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/>
    </row>
    <row r="31" spans="1:25" ht="18" x14ac:dyDescent="0.25">
      <c r="A31" s="241" t="s">
        <v>33</v>
      </c>
      <c r="B31" s="241"/>
      <c r="C31" s="241"/>
      <c r="D31" s="241"/>
      <c r="E31" s="241"/>
      <c r="F31" s="20"/>
      <c r="G31" s="20"/>
      <c r="H31" s="20"/>
      <c r="I31" s="20"/>
      <c r="J31" s="20"/>
      <c r="L31" s="241" t="s">
        <v>34</v>
      </c>
      <c r="M31" s="241"/>
      <c r="N31" s="241"/>
      <c r="O31" s="241"/>
      <c r="P31" s="20"/>
      <c r="Q31" s="9"/>
      <c r="R31" s="9"/>
      <c r="S31" s="9"/>
      <c r="T31" s="9"/>
      <c r="U31" s="9"/>
    </row>
    <row r="32" spans="1:25" s="9" customFormat="1" ht="63.6" customHeight="1" x14ac:dyDescent="0.25">
      <c r="A32" s="240" t="s">
        <v>35</v>
      </c>
      <c r="B32" s="240"/>
      <c r="C32" s="240"/>
      <c r="D32" s="240"/>
      <c r="E32" s="240"/>
      <c r="F32" s="20"/>
      <c r="G32" s="20"/>
      <c r="H32" s="20"/>
      <c r="I32" s="20"/>
      <c r="J32" s="20"/>
      <c r="L32" s="240" t="s">
        <v>36</v>
      </c>
      <c r="M32" s="240"/>
      <c r="N32" s="240"/>
      <c r="O32" s="240"/>
      <c r="P32" s="20"/>
      <c r="W32"/>
      <c r="X32"/>
      <c r="Y32"/>
    </row>
    <row r="33" spans="1:25" s="9" customFormat="1" ht="6.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L33" s="10"/>
      <c r="M33" s="10"/>
      <c r="N33" s="10"/>
      <c r="O33" s="10"/>
      <c r="W33"/>
      <c r="X33"/>
      <c r="Y33"/>
    </row>
    <row r="34" spans="1:25" s="9" customFormat="1" ht="33" x14ac:dyDescent="0.25">
      <c r="A34" s="21" t="s">
        <v>1</v>
      </c>
      <c r="B34" s="22" t="s">
        <v>37</v>
      </c>
      <c r="C34" s="22" t="s">
        <v>38</v>
      </c>
      <c r="D34" s="22" t="s">
        <v>39</v>
      </c>
      <c r="E34" s="23" t="s">
        <v>40</v>
      </c>
      <c r="F34" s="10"/>
      <c r="G34" s="10"/>
      <c r="H34" s="10"/>
      <c r="I34" s="10"/>
      <c r="J34" s="10"/>
      <c r="L34" s="24" t="s">
        <v>1</v>
      </c>
      <c r="M34" s="22" t="s">
        <v>37</v>
      </c>
      <c r="N34" s="22" t="s">
        <v>41</v>
      </c>
      <c r="O34" s="23" t="s">
        <v>4</v>
      </c>
      <c r="W34"/>
      <c r="X34"/>
      <c r="Y34"/>
    </row>
    <row r="35" spans="1:25" s="9" customFormat="1" ht="16.5" x14ac:dyDescent="0.25">
      <c r="A35" s="25" t="s">
        <v>9</v>
      </c>
      <c r="B35" s="26">
        <v>143</v>
      </c>
      <c r="C35" s="26">
        <v>127</v>
      </c>
      <c r="D35" s="26">
        <v>7</v>
      </c>
      <c r="E35" s="27">
        <v>9</v>
      </c>
      <c r="F35" s="10"/>
      <c r="G35" s="10"/>
      <c r="H35" s="10"/>
      <c r="I35" s="10"/>
      <c r="J35" s="10"/>
      <c r="L35" s="25" t="s">
        <v>9</v>
      </c>
      <c r="M35" s="26">
        <v>143</v>
      </c>
      <c r="N35" s="26">
        <v>120</v>
      </c>
      <c r="O35" s="28">
        <v>23</v>
      </c>
      <c r="W35"/>
      <c r="X35"/>
      <c r="Y35"/>
    </row>
    <row r="36" spans="1:25" s="9" customFormat="1" ht="16.5" x14ac:dyDescent="0.25">
      <c r="A36" s="29" t="s">
        <v>10</v>
      </c>
      <c r="B36" s="30">
        <v>126</v>
      </c>
      <c r="C36" s="30">
        <v>119</v>
      </c>
      <c r="D36" s="30">
        <v>5</v>
      </c>
      <c r="E36" s="31">
        <v>2</v>
      </c>
      <c r="F36" s="10"/>
      <c r="G36" s="10"/>
      <c r="H36" s="10"/>
      <c r="I36" s="10"/>
      <c r="J36" s="10"/>
      <c r="L36" s="29" t="s">
        <v>10</v>
      </c>
      <c r="M36" s="30">
        <v>126</v>
      </c>
      <c r="N36" s="30">
        <v>116</v>
      </c>
      <c r="O36" s="32">
        <v>10</v>
      </c>
      <c r="W36"/>
      <c r="X36"/>
      <c r="Y36"/>
    </row>
    <row r="37" spans="1:25" s="9" customFormat="1" ht="16.5" x14ac:dyDescent="0.25">
      <c r="A37" s="29" t="s">
        <v>11</v>
      </c>
      <c r="B37" s="30">
        <v>227</v>
      </c>
      <c r="C37" s="30">
        <v>197</v>
      </c>
      <c r="D37" s="30">
        <v>8</v>
      </c>
      <c r="E37" s="31">
        <v>22</v>
      </c>
      <c r="F37" s="10"/>
      <c r="G37" s="10"/>
      <c r="H37" s="10"/>
      <c r="I37" s="10"/>
      <c r="J37" s="10"/>
      <c r="L37" s="29" t="s">
        <v>11</v>
      </c>
      <c r="M37" s="30">
        <v>227</v>
      </c>
      <c r="N37" s="30">
        <v>201</v>
      </c>
      <c r="O37" s="32">
        <v>26</v>
      </c>
      <c r="W37"/>
      <c r="X37"/>
      <c r="Y37"/>
    </row>
    <row r="38" spans="1:25" s="9" customFormat="1" ht="16.5" x14ac:dyDescent="0.25">
      <c r="A38" s="29" t="s">
        <v>12</v>
      </c>
      <c r="B38" s="30">
        <v>161</v>
      </c>
      <c r="C38" s="30">
        <v>142</v>
      </c>
      <c r="D38" s="30">
        <v>12</v>
      </c>
      <c r="E38" s="31">
        <v>7</v>
      </c>
      <c r="F38" s="10"/>
      <c r="G38" s="10"/>
      <c r="H38" s="10"/>
      <c r="I38" s="10"/>
      <c r="J38" s="10"/>
      <c r="L38" s="29" t="s">
        <v>12</v>
      </c>
      <c r="M38" s="30">
        <v>161</v>
      </c>
      <c r="N38" s="30">
        <v>144</v>
      </c>
      <c r="O38" s="32">
        <v>17</v>
      </c>
      <c r="W38"/>
      <c r="X38"/>
      <c r="Y38"/>
    </row>
    <row r="39" spans="1:25" s="9" customFormat="1" ht="16.5" x14ac:dyDescent="0.25">
      <c r="A39" s="29" t="s">
        <v>13</v>
      </c>
      <c r="B39" s="30">
        <v>148</v>
      </c>
      <c r="C39" s="30">
        <v>139</v>
      </c>
      <c r="D39" s="30">
        <v>3</v>
      </c>
      <c r="E39" s="31">
        <v>6</v>
      </c>
      <c r="F39" s="10"/>
      <c r="G39" s="10"/>
      <c r="H39" s="10"/>
      <c r="I39" s="10"/>
      <c r="J39" s="10"/>
      <c r="L39" s="29" t="s">
        <v>13</v>
      </c>
      <c r="M39" s="30">
        <v>148</v>
      </c>
      <c r="N39" s="30">
        <v>127</v>
      </c>
      <c r="O39" s="32">
        <v>21</v>
      </c>
      <c r="W39"/>
      <c r="X39"/>
      <c r="Y39"/>
    </row>
    <row r="40" spans="1:25" s="9" customFormat="1" ht="16.5" x14ac:dyDescent="0.25">
      <c r="A40" s="29" t="s">
        <v>14</v>
      </c>
      <c r="B40" s="30">
        <v>160</v>
      </c>
      <c r="C40" s="30">
        <v>150</v>
      </c>
      <c r="D40" s="30">
        <v>9</v>
      </c>
      <c r="E40" s="31">
        <v>1</v>
      </c>
      <c r="F40" s="10"/>
      <c r="G40" s="10"/>
      <c r="H40" s="10"/>
      <c r="I40" s="10"/>
      <c r="J40" s="10"/>
      <c r="L40" s="29" t="s">
        <v>14</v>
      </c>
      <c r="M40" s="30">
        <v>160</v>
      </c>
      <c r="N40" s="30">
        <v>141</v>
      </c>
      <c r="O40" s="32">
        <v>19</v>
      </c>
      <c r="W40"/>
      <c r="X40"/>
      <c r="Y40"/>
    </row>
    <row r="41" spans="1:25" s="9" customFormat="1" ht="16.5" x14ac:dyDescent="0.25">
      <c r="A41" s="29" t="s">
        <v>15</v>
      </c>
      <c r="B41" s="30">
        <v>168</v>
      </c>
      <c r="C41" s="30">
        <v>157</v>
      </c>
      <c r="D41" s="30">
        <v>8</v>
      </c>
      <c r="E41" s="31">
        <v>3</v>
      </c>
      <c r="F41" s="10"/>
      <c r="G41" s="10"/>
      <c r="H41" s="10"/>
      <c r="I41" s="10"/>
      <c r="J41" s="10"/>
      <c r="L41" s="29" t="s">
        <v>15</v>
      </c>
      <c r="M41" s="30">
        <v>168</v>
      </c>
      <c r="N41" s="30">
        <v>151</v>
      </c>
      <c r="O41" s="32">
        <v>17</v>
      </c>
      <c r="W41"/>
      <c r="X41"/>
      <c r="Y41"/>
    </row>
    <row r="42" spans="1:25" s="9" customFormat="1" ht="16.5" x14ac:dyDescent="0.25">
      <c r="A42" s="29" t="s">
        <v>16</v>
      </c>
      <c r="B42" s="30">
        <v>157</v>
      </c>
      <c r="C42" s="30">
        <v>148</v>
      </c>
      <c r="D42" s="30">
        <v>1</v>
      </c>
      <c r="E42" s="31">
        <v>8</v>
      </c>
      <c r="F42" s="10"/>
      <c r="G42" s="10"/>
      <c r="H42" s="10"/>
      <c r="I42" s="10"/>
      <c r="J42" s="10"/>
      <c r="L42" s="29" t="s">
        <v>16</v>
      </c>
      <c r="M42" s="30">
        <v>157</v>
      </c>
      <c r="N42" s="30">
        <v>139</v>
      </c>
      <c r="O42" s="32">
        <v>18</v>
      </c>
      <c r="W42"/>
      <c r="X42"/>
      <c r="Y42"/>
    </row>
    <row r="43" spans="1:25" s="9" customFormat="1" ht="16.5" x14ac:dyDescent="0.25">
      <c r="A43" s="29" t="s">
        <v>17</v>
      </c>
      <c r="B43" s="30"/>
      <c r="C43" s="30"/>
      <c r="D43" s="30"/>
      <c r="E43" s="31"/>
      <c r="F43" s="10"/>
      <c r="G43" s="10"/>
      <c r="H43" s="10"/>
      <c r="I43" s="10"/>
      <c r="J43" s="10"/>
      <c r="L43" s="29" t="s">
        <v>17</v>
      </c>
      <c r="M43" s="30"/>
      <c r="N43" s="30"/>
      <c r="O43" s="32"/>
      <c r="W43"/>
      <c r="X43"/>
      <c r="Y43"/>
    </row>
    <row r="44" spans="1:25" s="9" customFormat="1" ht="16.5" x14ac:dyDescent="0.25">
      <c r="A44" s="29" t="s">
        <v>18</v>
      </c>
      <c r="B44" s="30"/>
      <c r="C44" s="30"/>
      <c r="D44" s="30"/>
      <c r="E44" s="31"/>
      <c r="F44" s="10"/>
      <c r="G44" s="10"/>
      <c r="H44" s="10"/>
      <c r="I44" s="10"/>
      <c r="J44" s="10"/>
      <c r="L44" s="29" t="s">
        <v>18</v>
      </c>
      <c r="M44" s="30"/>
      <c r="N44" s="30"/>
      <c r="O44" s="32"/>
      <c r="W44"/>
      <c r="X44"/>
      <c r="Y44"/>
    </row>
    <row r="45" spans="1:25" s="9" customFormat="1" ht="16.5" x14ac:dyDescent="0.25">
      <c r="A45" s="29" t="s">
        <v>19</v>
      </c>
      <c r="B45" s="30"/>
      <c r="C45" s="30"/>
      <c r="D45" s="30"/>
      <c r="E45" s="31"/>
      <c r="F45" s="10"/>
      <c r="G45" s="10"/>
      <c r="H45" s="10"/>
      <c r="I45" s="10"/>
      <c r="J45" s="10"/>
      <c r="L45" s="29" t="s">
        <v>19</v>
      </c>
      <c r="M45" s="30"/>
      <c r="N45" s="30"/>
      <c r="O45" s="32"/>
      <c r="W45"/>
      <c r="X45"/>
      <c r="Y45"/>
    </row>
    <row r="46" spans="1:25" s="9" customFormat="1" ht="16.5" x14ac:dyDescent="0.25">
      <c r="A46" s="33" t="s">
        <v>20</v>
      </c>
      <c r="B46" s="34"/>
      <c r="C46" s="34"/>
      <c r="D46" s="34"/>
      <c r="E46" s="35"/>
      <c r="F46" s="10"/>
      <c r="G46" s="10"/>
      <c r="H46" s="10"/>
      <c r="I46" s="10"/>
      <c r="J46" s="10"/>
      <c r="L46" s="33" t="s">
        <v>20</v>
      </c>
      <c r="M46" s="34"/>
      <c r="N46" s="34"/>
      <c r="O46" s="36"/>
      <c r="W46"/>
      <c r="X46"/>
      <c r="Y46"/>
    </row>
    <row r="47" spans="1:25" s="9" customFormat="1" ht="16.5" x14ac:dyDescent="0.25">
      <c r="A47" s="24" t="s">
        <v>2</v>
      </c>
      <c r="B47" s="37">
        <f>SUM(B35:B46)</f>
        <v>1290</v>
      </c>
      <c r="C47" s="37">
        <f>SUM(C35:C46)</f>
        <v>1179</v>
      </c>
      <c r="D47" s="38">
        <f>SUM(D35:D46)</f>
        <v>53</v>
      </c>
      <c r="E47" s="39">
        <f>SUM(E35:E46)</f>
        <v>58</v>
      </c>
      <c r="F47" s="10"/>
      <c r="G47" s="10"/>
      <c r="H47" s="10"/>
      <c r="I47" s="10"/>
      <c r="J47" s="10"/>
      <c r="L47" s="24" t="s">
        <v>2</v>
      </c>
      <c r="M47" s="37">
        <f>SUM(M35:M46)</f>
        <v>1290</v>
      </c>
      <c r="N47" s="37">
        <f>SUM(N35:N46)</f>
        <v>1139</v>
      </c>
      <c r="O47" s="38">
        <f>SUM(O35:O46)</f>
        <v>151</v>
      </c>
      <c r="W47"/>
      <c r="X47"/>
      <c r="Y47"/>
    </row>
    <row r="48" spans="1:25" ht="16.5" x14ac:dyDescent="0.25">
      <c r="A48" s="40" t="s">
        <v>42</v>
      </c>
      <c r="B48" s="41">
        <f>+B47/B47</f>
        <v>1</v>
      </c>
      <c r="C48" s="41">
        <f>+C47/B47</f>
        <v>0.913953488372093</v>
      </c>
      <c r="D48" s="41">
        <f>+D47/B47</f>
        <v>4.1085271317829457E-2</v>
      </c>
      <c r="E48" s="42">
        <f>+E47/B47</f>
        <v>4.4961240310077519E-2</v>
      </c>
      <c r="F48" s="10"/>
      <c r="G48" s="10"/>
      <c r="H48" s="10"/>
      <c r="I48" s="10"/>
      <c r="J48" s="10"/>
      <c r="K48" s="9"/>
      <c r="L48" s="40" t="s">
        <v>42</v>
      </c>
      <c r="M48" s="41">
        <f>+M47/M47</f>
        <v>1</v>
      </c>
      <c r="N48" s="41">
        <f>+N47/M47</f>
        <v>0.88294573643410856</v>
      </c>
      <c r="O48" s="42">
        <f>+O47/M47</f>
        <v>0.11705426356589148</v>
      </c>
      <c r="P48" s="9"/>
      <c r="Q48" s="9"/>
      <c r="R48" s="9"/>
      <c r="S48" s="9"/>
      <c r="T48" s="9"/>
      <c r="U48" s="9"/>
    </row>
    <row r="49" spans="1:2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/>
      <c r="P49" s="9"/>
      <c r="Q49" s="9"/>
      <c r="R49" s="9"/>
      <c r="S49" s="9"/>
      <c r="T49" s="9"/>
      <c r="U49" s="9"/>
    </row>
    <row r="50" spans="1:22" ht="15.75" x14ac:dyDescent="0.25">
      <c r="A50" s="268" t="s">
        <v>43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10"/>
      <c r="P50" s="43"/>
      <c r="Q50" s="43"/>
      <c r="R50" s="43"/>
      <c r="S50" s="43"/>
      <c r="T50" s="43"/>
      <c r="U50" s="9"/>
    </row>
    <row r="51" spans="1:22" ht="29.45" customHeight="1" x14ac:dyDescent="0.25">
      <c r="A51" s="240" t="s">
        <v>44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9"/>
      <c r="P51" s="43"/>
      <c r="Q51" s="43"/>
      <c r="R51" s="43"/>
      <c r="S51" s="43"/>
      <c r="T51" s="43"/>
      <c r="U51" s="9"/>
    </row>
    <row r="52" spans="1:22" ht="4.1500000000000004" customHeight="1" x14ac:dyDescent="0.25">
      <c r="A52" s="44"/>
      <c r="B52" s="45"/>
      <c r="C52" s="45"/>
      <c r="D52" s="45"/>
      <c r="E52" s="45"/>
      <c r="F52" s="45"/>
      <c r="G52" s="45"/>
      <c r="H52" s="46"/>
      <c r="I52" s="47"/>
      <c r="J52" s="48"/>
      <c r="K52" s="48"/>
      <c r="L52" s="48"/>
      <c r="M52" s="48"/>
      <c r="N52" s="48"/>
      <c r="P52" s="47"/>
      <c r="Q52" s="48"/>
      <c r="R52" s="48"/>
      <c r="S52" s="48"/>
      <c r="T52" s="48"/>
      <c r="U52" s="48"/>
    </row>
    <row r="53" spans="1:22" ht="35.450000000000003" customHeight="1" x14ac:dyDescent="0.25">
      <c r="A53" s="269" t="s">
        <v>1</v>
      </c>
      <c r="B53" s="256" t="s">
        <v>37</v>
      </c>
      <c r="C53" s="257" t="s">
        <v>45</v>
      </c>
      <c r="D53" s="258"/>
      <c r="E53" s="258"/>
      <c r="F53" s="259"/>
      <c r="G53" s="258" t="s">
        <v>46</v>
      </c>
      <c r="H53" s="258"/>
      <c r="I53" s="258"/>
      <c r="J53" s="258"/>
      <c r="K53" s="257" t="s">
        <v>47</v>
      </c>
      <c r="L53" s="258"/>
      <c r="M53" s="258"/>
      <c r="N53" s="259"/>
      <c r="O53" s="9"/>
      <c r="P53" s="49"/>
      <c r="Q53" s="50"/>
      <c r="R53" s="50"/>
      <c r="S53" s="50"/>
      <c r="T53" s="50"/>
      <c r="U53" s="50"/>
      <c r="V53" s="50"/>
    </row>
    <row r="54" spans="1:22" ht="49.5" x14ac:dyDescent="0.3">
      <c r="A54" s="269"/>
      <c r="B54" s="256" t="s">
        <v>48</v>
      </c>
      <c r="C54" s="51" t="s">
        <v>49</v>
      </c>
      <c r="D54" s="51" t="s">
        <v>50</v>
      </c>
      <c r="E54" s="51" t="s">
        <v>51</v>
      </c>
      <c r="F54" s="51" t="s">
        <v>52</v>
      </c>
      <c r="G54" s="51" t="s">
        <v>49</v>
      </c>
      <c r="H54" s="51" t="s">
        <v>53</v>
      </c>
      <c r="I54" s="51" t="s">
        <v>54</v>
      </c>
      <c r="J54" s="51" t="s">
        <v>55</v>
      </c>
      <c r="K54" s="51" t="s">
        <v>49</v>
      </c>
      <c r="L54" s="51" t="s">
        <v>53</v>
      </c>
      <c r="M54" s="51" t="s">
        <v>54</v>
      </c>
      <c r="N54" s="51" t="s">
        <v>55</v>
      </c>
      <c r="O54" s="9"/>
      <c r="P54" s="50"/>
      <c r="Q54" s="50"/>
      <c r="R54" s="52" t="s">
        <v>56</v>
      </c>
      <c r="S54" s="53">
        <f>+C67+D67+E67+F67</f>
        <v>373</v>
      </c>
      <c r="T54" s="52" t="s">
        <v>57</v>
      </c>
      <c r="U54" s="54">
        <f>+S54/B67</f>
        <v>0.28914728682170543</v>
      </c>
      <c r="V54" s="50"/>
    </row>
    <row r="55" spans="1:22" ht="16.5" x14ac:dyDescent="0.3">
      <c r="A55" s="25" t="s">
        <v>9</v>
      </c>
      <c r="B55" s="55">
        <v>143</v>
      </c>
      <c r="C55" s="26">
        <v>4</v>
      </c>
      <c r="D55" s="26">
        <v>16</v>
      </c>
      <c r="E55" s="26">
        <v>8</v>
      </c>
      <c r="F55" s="27">
        <v>10</v>
      </c>
      <c r="G55" s="56">
        <v>6</v>
      </c>
      <c r="H55" s="26">
        <v>40</v>
      </c>
      <c r="I55" s="26">
        <v>41</v>
      </c>
      <c r="J55" s="57">
        <v>14</v>
      </c>
      <c r="K55" s="58">
        <v>0</v>
      </c>
      <c r="L55" s="26">
        <v>0</v>
      </c>
      <c r="M55" s="26">
        <v>4</v>
      </c>
      <c r="N55" s="27">
        <v>0</v>
      </c>
      <c r="O55" s="9"/>
      <c r="P55" s="50"/>
      <c r="Q55" s="50"/>
      <c r="R55" s="233"/>
      <c r="S55" s="233"/>
      <c r="T55" s="233"/>
      <c r="U55" s="233"/>
      <c r="V55" s="50"/>
    </row>
    <row r="56" spans="1:22" ht="16.5" x14ac:dyDescent="0.3">
      <c r="A56" s="29" t="s">
        <v>10</v>
      </c>
      <c r="B56" s="59">
        <v>126</v>
      </c>
      <c r="C56" s="30">
        <v>2</v>
      </c>
      <c r="D56" s="30">
        <v>9</v>
      </c>
      <c r="E56" s="30">
        <v>7</v>
      </c>
      <c r="F56" s="31">
        <v>8</v>
      </c>
      <c r="G56" s="60">
        <v>4</v>
      </c>
      <c r="H56" s="30">
        <v>45</v>
      </c>
      <c r="I56" s="30">
        <v>38</v>
      </c>
      <c r="J56" s="61">
        <v>5</v>
      </c>
      <c r="K56" s="62">
        <v>2</v>
      </c>
      <c r="L56" s="30">
        <v>5</v>
      </c>
      <c r="M56" s="30">
        <v>1</v>
      </c>
      <c r="N56" s="31">
        <v>0</v>
      </c>
      <c r="O56" s="9"/>
      <c r="P56" s="50"/>
      <c r="Q56" s="50"/>
      <c r="R56" s="233"/>
      <c r="S56" s="233"/>
      <c r="T56" s="233"/>
      <c r="U56" s="233"/>
      <c r="V56" s="50"/>
    </row>
    <row r="57" spans="1:22" ht="16.5" x14ac:dyDescent="0.3">
      <c r="A57" s="29" t="s">
        <v>11</v>
      </c>
      <c r="B57" s="59">
        <v>227</v>
      </c>
      <c r="C57" s="30">
        <v>4</v>
      </c>
      <c r="D57" s="30">
        <v>24</v>
      </c>
      <c r="E57" s="30">
        <v>15</v>
      </c>
      <c r="F57" s="31">
        <v>31</v>
      </c>
      <c r="G57" s="60">
        <v>6</v>
      </c>
      <c r="H57" s="30">
        <v>72</v>
      </c>
      <c r="I57" s="30">
        <v>51</v>
      </c>
      <c r="J57" s="61">
        <v>12</v>
      </c>
      <c r="K57" s="62">
        <v>0</v>
      </c>
      <c r="L57" s="30">
        <v>8</v>
      </c>
      <c r="M57" s="30">
        <v>4</v>
      </c>
      <c r="N57" s="31">
        <v>0</v>
      </c>
      <c r="O57" s="9"/>
      <c r="P57" s="50"/>
      <c r="Q57" s="50"/>
      <c r="R57" s="233"/>
      <c r="S57" s="233"/>
      <c r="T57" s="233"/>
      <c r="U57" s="233"/>
      <c r="V57" s="50"/>
    </row>
    <row r="58" spans="1:22" ht="16.5" x14ac:dyDescent="0.3">
      <c r="A58" s="29" t="s">
        <v>12</v>
      </c>
      <c r="B58" s="59">
        <v>161</v>
      </c>
      <c r="C58" s="30">
        <v>2</v>
      </c>
      <c r="D58" s="30">
        <v>17</v>
      </c>
      <c r="E58" s="30">
        <v>12</v>
      </c>
      <c r="F58" s="31">
        <v>18</v>
      </c>
      <c r="G58" s="60">
        <v>12</v>
      </c>
      <c r="H58" s="30">
        <v>46</v>
      </c>
      <c r="I58" s="30">
        <v>44</v>
      </c>
      <c r="J58" s="61">
        <v>7</v>
      </c>
      <c r="K58" s="62">
        <v>0</v>
      </c>
      <c r="L58" s="30">
        <v>3</v>
      </c>
      <c r="M58" s="30">
        <v>0</v>
      </c>
      <c r="N58" s="31">
        <v>0</v>
      </c>
      <c r="O58" s="9"/>
      <c r="P58" s="50"/>
      <c r="Q58" s="50"/>
      <c r="R58" s="233"/>
      <c r="S58" s="233"/>
      <c r="T58" s="233"/>
      <c r="U58" s="233"/>
      <c r="V58" s="50"/>
    </row>
    <row r="59" spans="1:22" ht="16.5" x14ac:dyDescent="0.3">
      <c r="A59" s="29" t="s">
        <v>13</v>
      </c>
      <c r="B59" s="59">
        <v>148</v>
      </c>
      <c r="C59" s="30">
        <v>1</v>
      </c>
      <c r="D59" s="30">
        <v>18</v>
      </c>
      <c r="E59" s="30">
        <v>6</v>
      </c>
      <c r="F59" s="31">
        <v>20</v>
      </c>
      <c r="G59" s="60">
        <v>10</v>
      </c>
      <c r="H59" s="30">
        <v>51</v>
      </c>
      <c r="I59" s="30">
        <v>33</v>
      </c>
      <c r="J59" s="61">
        <v>1</v>
      </c>
      <c r="K59" s="62">
        <v>1</v>
      </c>
      <c r="L59" s="30">
        <v>7</v>
      </c>
      <c r="M59" s="30">
        <v>0</v>
      </c>
      <c r="N59" s="31">
        <v>0</v>
      </c>
      <c r="O59" s="9"/>
      <c r="P59" s="50"/>
      <c r="Q59" s="50"/>
      <c r="R59" s="233"/>
      <c r="S59" s="233"/>
      <c r="T59" s="233"/>
      <c r="U59" s="233"/>
      <c r="V59" s="50"/>
    </row>
    <row r="60" spans="1:22" ht="18.75" x14ac:dyDescent="0.3">
      <c r="A60" s="29" t="s">
        <v>14</v>
      </c>
      <c r="B60" s="59">
        <v>160</v>
      </c>
      <c r="C60" s="30">
        <v>2</v>
      </c>
      <c r="D60" s="30">
        <v>14</v>
      </c>
      <c r="E60" s="30">
        <v>19</v>
      </c>
      <c r="F60" s="31">
        <v>21</v>
      </c>
      <c r="G60" s="60">
        <v>1</v>
      </c>
      <c r="H60" s="30">
        <v>40</v>
      </c>
      <c r="I60" s="30">
        <v>55</v>
      </c>
      <c r="J60" s="61">
        <v>7</v>
      </c>
      <c r="K60" s="62">
        <v>0</v>
      </c>
      <c r="L60" s="30">
        <v>1</v>
      </c>
      <c r="M60" s="30">
        <v>0</v>
      </c>
      <c r="N60" s="31">
        <v>0</v>
      </c>
      <c r="O60" s="9"/>
      <c r="P60" s="50"/>
      <c r="Q60" s="50"/>
      <c r="R60" s="52" t="s">
        <v>56</v>
      </c>
      <c r="S60" s="53">
        <f>G67+H67+I67+J67</f>
        <v>863</v>
      </c>
      <c r="T60" s="52" t="s">
        <v>57</v>
      </c>
      <c r="U60" s="54">
        <f>+S60/B67</f>
        <v>0.66899224806201552</v>
      </c>
      <c r="V60" s="50"/>
    </row>
    <row r="61" spans="1:22" ht="16.5" x14ac:dyDescent="0.3">
      <c r="A61" s="29" t="s">
        <v>15</v>
      </c>
      <c r="B61" s="59">
        <v>168</v>
      </c>
      <c r="C61" s="30">
        <v>0</v>
      </c>
      <c r="D61" s="30">
        <v>9</v>
      </c>
      <c r="E61" s="30">
        <v>16</v>
      </c>
      <c r="F61" s="31">
        <v>12</v>
      </c>
      <c r="G61" s="60">
        <v>2</v>
      </c>
      <c r="H61" s="30">
        <v>64</v>
      </c>
      <c r="I61" s="30">
        <v>50</v>
      </c>
      <c r="J61" s="61">
        <v>8</v>
      </c>
      <c r="K61" s="62">
        <v>0</v>
      </c>
      <c r="L61" s="30">
        <v>4</v>
      </c>
      <c r="M61" s="30">
        <v>3</v>
      </c>
      <c r="N61" s="31">
        <v>0</v>
      </c>
      <c r="O61" s="9"/>
      <c r="P61" s="50"/>
      <c r="Q61" s="50"/>
      <c r="R61" s="233"/>
      <c r="S61" s="233"/>
      <c r="T61" s="233"/>
      <c r="U61" s="233"/>
      <c r="V61" s="50"/>
    </row>
    <row r="62" spans="1:22" ht="16.5" x14ac:dyDescent="0.3">
      <c r="A62" s="29" t="s">
        <v>16</v>
      </c>
      <c r="B62" s="59">
        <v>157</v>
      </c>
      <c r="C62" s="30">
        <v>0</v>
      </c>
      <c r="D62" s="30">
        <v>14</v>
      </c>
      <c r="E62" s="30">
        <v>15</v>
      </c>
      <c r="F62" s="31">
        <v>19</v>
      </c>
      <c r="G62" s="60">
        <v>2</v>
      </c>
      <c r="H62" s="30">
        <v>49</v>
      </c>
      <c r="I62" s="30">
        <v>43</v>
      </c>
      <c r="J62" s="61">
        <v>4</v>
      </c>
      <c r="K62" s="62">
        <v>1</v>
      </c>
      <c r="L62" s="30">
        <v>9</v>
      </c>
      <c r="M62" s="30">
        <v>1</v>
      </c>
      <c r="N62" s="31">
        <v>0</v>
      </c>
      <c r="O62" s="9"/>
      <c r="P62" s="50"/>
      <c r="Q62" s="50"/>
      <c r="R62" s="233"/>
      <c r="S62" s="233"/>
      <c r="T62" s="233"/>
      <c r="U62" s="233"/>
      <c r="V62" s="50"/>
    </row>
    <row r="63" spans="1:22" ht="16.5" x14ac:dyDescent="0.3">
      <c r="A63" s="29" t="s">
        <v>17</v>
      </c>
      <c r="B63" s="59"/>
      <c r="C63" s="30"/>
      <c r="D63" s="30"/>
      <c r="E63" s="30"/>
      <c r="F63" s="31"/>
      <c r="G63" s="60"/>
      <c r="H63" s="30"/>
      <c r="I63" s="30"/>
      <c r="J63" s="61"/>
      <c r="K63" s="62"/>
      <c r="L63" s="30"/>
      <c r="M63" s="30"/>
      <c r="N63" s="31"/>
      <c r="O63" s="9"/>
      <c r="P63" s="50"/>
      <c r="Q63" s="50"/>
      <c r="R63" s="233"/>
      <c r="S63" s="233"/>
      <c r="T63" s="233"/>
      <c r="U63" s="233"/>
      <c r="V63" s="50"/>
    </row>
    <row r="64" spans="1:22" ht="16.5" x14ac:dyDescent="0.3">
      <c r="A64" s="29" t="s">
        <v>18</v>
      </c>
      <c r="B64" s="59"/>
      <c r="C64" s="30"/>
      <c r="D64" s="30"/>
      <c r="E64" s="30"/>
      <c r="F64" s="31"/>
      <c r="G64" s="60"/>
      <c r="H64" s="30"/>
      <c r="I64" s="30"/>
      <c r="J64" s="61"/>
      <c r="K64" s="62"/>
      <c r="L64" s="30"/>
      <c r="M64" s="30"/>
      <c r="N64" s="31"/>
      <c r="O64" s="9"/>
      <c r="P64" s="50"/>
      <c r="Q64" s="50"/>
      <c r="R64" s="233"/>
      <c r="S64" s="233"/>
      <c r="T64" s="233"/>
      <c r="U64" s="233"/>
      <c r="V64" s="50"/>
    </row>
    <row r="65" spans="1:23" ht="16.5" x14ac:dyDescent="0.3">
      <c r="A65" s="29" t="s">
        <v>19</v>
      </c>
      <c r="B65" s="59"/>
      <c r="C65" s="30"/>
      <c r="D65" s="30"/>
      <c r="E65" s="30"/>
      <c r="F65" s="31"/>
      <c r="G65" s="60"/>
      <c r="H65" s="30"/>
      <c r="I65" s="30"/>
      <c r="J65" s="61"/>
      <c r="K65" s="62"/>
      <c r="L65" s="30"/>
      <c r="M65" s="30"/>
      <c r="N65" s="31"/>
      <c r="O65" s="9"/>
      <c r="P65" s="50"/>
      <c r="Q65" s="50"/>
      <c r="R65" s="233"/>
      <c r="S65" s="233"/>
      <c r="T65" s="233"/>
      <c r="U65" s="233"/>
      <c r="V65" s="50"/>
    </row>
    <row r="66" spans="1:23" ht="16.5" x14ac:dyDescent="0.3">
      <c r="A66" s="33" t="s">
        <v>20</v>
      </c>
      <c r="B66" s="63"/>
      <c r="C66" s="34"/>
      <c r="D66" s="34"/>
      <c r="E66" s="34"/>
      <c r="F66" s="35"/>
      <c r="G66" s="64"/>
      <c r="H66" s="34"/>
      <c r="I66" s="34"/>
      <c r="J66" s="65"/>
      <c r="K66" s="66"/>
      <c r="L66" s="34"/>
      <c r="M66" s="34"/>
      <c r="N66" s="35"/>
      <c r="O66" s="9"/>
      <c r="P66" s="50"/>
      <c r="Q66" s="50"/>
      <c r="R66" s="224"/>
      <c r="S66" s="224"/>
      <c r="T66" s="224"/>
      <c r="U66" s="224"/>
      <c r="V66" s="50"/>
    </row>
    <row r="67" spans="1:23" ht="18.75" x14ac:dyDescent="0.3">
      <c r="A67" s="67" t="s">
        <v>2</v>
      </c>
      <c r="B67" s="68">
        <f>SUM(C67:N67)</f>
        <v>1290</v>
      </c>
      <c r="C67" s="69">
        <f t="shared" ref="C67:N67" si="0">SUM(C55:C66)</f>
        <v>15</v>
      </c>
      <c r="D67" s="70">
        <f t="shared" si="0"/>
        <v>121</v>
      </c>
      <c r="E67" s="70">
        <f t="shared" si="0"/>
        <v>98</v>
      </c>
      <c r="F67" s="69">
        <f t="shared" si="0"/>
        <v>139</v>
      </c>
      <c r="G67" s="71">
        <f t="shared" si="0"/>
        <v>43</v>
      </c>
      <c r="H67" s="70">
        <f t="shared" si="0"/>
        <v>407</v>
      </c>
      <c r="I67" s="70">
        <f t="shared" si="0"/>
        <v>355</v>
      </c>
      <c r="J67" s="72">
        <f t="shared" si="0"/>
        <v>58</v>
      </c>
      <c r="K67" s="69">
        <f t="shared" si="0"/>
        <v>4</v>
      </c>
      <c r="L67" s="70">
        <f t="shared" si="0"/>
        <v>37</v>
      </c>
      <c r="M67" s="70">
        <f t="shared" si="0"/>
        <v>13</v>
      </c>
      <c r="N67" s="73">
        <f t="shared" si="0"/>
        <v>0</v>
      </c>
      <c r="O67" s="9"/>
      <c r="P67" s="50"/>
      <c r="Q67" s="50"/>
      <c r="R67" s="52" t="s">
        <v>56</v>
      </c>
      <c r="S67" s="53">
        <f>+K67+L67+M67+N67</f>
        <v>54</v>
      </c>
      <c r="T67" s="52" t="s">
        <v>57</v>
      </c>
      <c r="U67" s="54">
        <f>+S67/B67</f>
        <v>4.1860465116279069E-2</v>
      </c>
      <c r="V67" s="50"/>
    </row>
    <row r="68" spans="1:23" x14ac:dyDescent="0.25">
      <c r="A68" s="260" t="s">
        <v>58</v>
      </c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</row>
    <row r="69" spans="1:23" x14ac:dyDescent="0.25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</row>
    <row r="70" spans="1:23" x14ac:dyDescent="0.25">
      <c r="A70" s="74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75"/>
      <c r="Q70" s="10"/>
      <c r="R70" s="10"/>
      <c r="S70" s="10"/>
      <c r="T70" s="10"/>
      <c r="U70" s="9"/>
    </row>
    <row r="71" spans="1:2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9"/>
    </row>
    <row r="72" spans="1:23" ht="17.45" customHeight="1" x14ac:dyDescent="0.25">
      <c r="A72" s="241" t="s">
        <v>59</v>
      </c>
      <c r="B72" s="241"/>
      <c r="C72" s="241"/>
      <c r="D72" s="241"/>
      <c r="E72" s="241"/>
      <c r="F72" s="241"/>
      <c r="G72" s="10"/>
      <c r="H72" s="10"/>
      <c r="I72" s="10"/>
      <c r="J72" s="10"/>
      <c r="L72" s="241" t="s">
        <v>60</v>
      </c>
      <c r="M72" s="241"/>
      <c r="N72" s="241"/>
      <c r="O72" s="241"/>
      <c r="P72" s="241"/>
      <c r="Q72" s="241"/>
      <c r="R72" s="241"/>
      <c r="S72" s="241"/>
      <c r="T72" s="241"/>
      <c r="U72" s="241"/>
      <c r="V72" s="241"/>
    </row>
    <row r="73" spans="1:23" ht="48.75" customHeight="1" x14ac:dyDescent="0.25">
      <c r="A73" s="240" t="s">
        <v>61</v>
      </c>
      <c r="B73" s="240"/>
      <c r="C73" s="240"/>
      <c r="D73" s="240"/>
      <c r="E73" s="240"/>
      <c r="F73" s="240"/>
      <c r="G73" s="10"/>
      <c r="H73" s="10"/>
      <c r="I73" s="10"/>
      <c r="J73" s="10"/>
      <c r="K73" s="9"/>
      <c r="L73" s="240" t="s">
        <v>62</v>
      </c>
      <c r="M73" s="240"/>
      <c r="N73" s="240"/>
      <c r="O73" s="240"/>
      <c r="P73" s="240"/>
      <c r="Q73" s="240"/>
      <c r="R73" s="240"/>
      <c r="S73" s="240"/>
      <c r="T73" s="240"/>
      <c r="U73" s="240"/>
      <c r="V73" s="240"/>
    </row>
    <row r="74" spans="1:23" ht="33" x14ac:dyDescent="0.25">
      <c r="A74" s="21" t="s">
        <v>1</v>
      </c>
      <c r="B74" s="22" t="s">
        <v>37</v>
      </c>
      <c r="C74" s="22" t="s">
        <v>63</v>
      </c>
      <c r="D74" s="22" t="s">
        <v>64</v>
      </c>
      <c r="E74" s="22" t="s">
        <v>65</v>
      </c>
      <c r="F74" s="23" t="s">
        <v>66</v>
      </c>
      <c r="G74" s="10"/>
      <c r="H74" s="10"/>
      <c r="I74" s="10"/>
      <c r="J74" s="10"/>
      <c r="K74" s="9"/>
      <c r="L74" s="21" t="s">
        <v>1</v>
      </c>
      <c r="M74" s="22" t="s">
        <v>67</v>
      </c>
      <c r="N74" s="22" t="s">
        <v>68</v>
      </c>
      <c r="O74" s="22" t="s">
        <v>69</v>
      </c>
      <c r="P74" s="22" t="s">
        <v>5</v>
      </c>
      <c r="Q74" s="22" t="s">
        <v>70</v>
      </c>
      <c r="R74" s="22" t="s">
        <v>71</v>
      </c>
      <c r="S74" s="22" t="s">
        <v>72</v>
      </c>
      <c r="T74" s="22" t="s">
        <v>73</v>
      </c>
      <c r="U74" s="22" t="s">
        <v>74</v>
      </c>
      <c r="V74" s="23" t="s">
        <v>23</v>
      </c>
      <c r="W74" s="9"/>
    </row>
    <row r="75" spans="1:23" ht="16.5" x14ac:dyDescent="0.25">
      <c r="A75" s="25" t="s">
        <v>9</v>
      </c>
      <c r="B75" s="76">
        <v>143</v>
      </c>
      <c r="C75" s="76">
        <v>10</v>
      </c>
      <c r="D75" s="76">
        <v>56</v>
      </c>
      <c r="E75" s="76">
        <v>53</v>
      </c>
      <c r="F75" s="28">
        <v>24</v>
      </c>
      <c r="G75" s="10"/>
      <c r="H75" s="10"/>
      <c r="I75" s="10"/>
      <c r="J75" s="10"/>
      <c r="K75" s="9"/>
      <c r="L75" s="25" t="s">
        <v>9</v>
      </c>
      <c r="M75" s="76">
        <v>50</v>
      </c>
      <c r="N75" s="76">
        <v>4</v>
      </c>
      <c r="O75" s="76">
        <v>45</v>
      </c>
      <c r="P75" s="76">
        <v>64</v>
      </c>
      <c r="Q75" s="76">
        <v>5</v>
      </c>
      <c r="R75" s="76">
        <v>23</v>
      </c>
      <c r="S75" s="76">
        <v>12</v>
      </c>
      <c r="T75" s="76">
        <v>4</v>
      </c>
      <c r="U75" s="76">
        <v>8</v>
      </c>
      <c r="V75" s="28">
        <v>1</v>
      </c>
      <c r="W75" s="9"/>
    </row>
    <row r="76" spans="1:23" ht="16.5" x14ac:dyDescent="0.25">
      <c r="A76" s="29" t="s">
        <v>10</v>
      </c>
      <c r="B76" s="77">
        <v>126</v>
      </c>
      <c r="C76" s="77">
        <v>8</v>
      </c>
      <c r="D76" s="77">
        <v>59</v>
      </c>
      <c r="E76" s="77">
        <v>46</v>
      </c>
      <c r="F76" s="32">
        <v>13</v>
      </c>
      <c r="G76" s="10"/>
      <c r="H76" s="10"/>
      <c r="I76" s="10"/>
      <c r="J76" s="10"/>
      <c r="K76" s="9"/>
      <c r="L76" s="29" t="s">
        <v>10</v>
      </c>
      <c r="M76" s="77">
        <v>47</v>
      </c>
      <c r="N76" s="77">
        <v>5</v>
      </c>
      <c r="O76" s="77">
        <v>36</v>
      </c>
      <c r="P76" s="77">
        <v>55</v>
      </c>
      <c r="Q76" s="77">
        <v>7</v>
      </c>
      <c r="R76" s="77">
        <v>17</v>
      </c>
      <c r="S76" s="77">
        <v>15</v>
      </c>
      <c r="T76" s="77">
        <v>8</v>
      </c>
      <c r="U76" s="77">
        <v>14</v>
      </c>
      <c r="V76" s="32">
        <v>2</v>
      </c>
      <c r="W76" s="9"/>
    </row>
    <row r="77" spans="1:23" ht="16.5" x14ac:dyDescent="0.25">
      <c r="A77" s="29" t="s">
        <v>11</v>
      </c>
      <c r="B77" s="77">
        <v>227</v>
      </c>
      <c r="C77" s="77">
        <v>10</v>
      </c>
      <c r="D77" s="77">
        <v>104</v>
      </c>
      <c r="E77" s="77">
        <v>70</v>
      </c>
      <c r="F77" s="32">
        <v>43</v>
      </c>
      <c r="G77" s="10"/>
      <c r="H77" s="10"/>
      <c r="I77" s="10"/>
      <c r="J77" s="10"/>
      <c r="K77" s="9"/>
      <c r="L77" s="29" t="s">
        <v>11</v>
      </c>
      <c r="M77" s="77">
        <v>75</v>
      </c>
      <c r="N77" s="77">
        <v>9</v>
      </c>
      <c r="O77" s="77">
        <v>65</v>
      </c>
      <c r="P77" s="77">
        <v>77</v>
      </c>
      <c r="Q77" s="77">
        <v>12</v>
      </c>
      <c r="R77" s="77">
        <v>32</v>
      </c>
      <c r="S77" s="77">
        <v>34</v>
      </c>
      <c r="T77" s="77">
        <v>30</v>
      </c>
      <c r="U77" s="77">
        <v>5</v>
      </c>
      <c r="V77" s="32">
        <v>12</v>
      </c>
      <c r="W77" s="9"/>
    </row>
    <row r="78" spans="1:23" ht="16.5" x14ac:dyDescent="0.25">
      <c r="A78" s="29" t="s">
        <v>12</v>
      </c>
      <c r="B78" s="77">
        <v>161</v>
      </c>
      <c r="C78" s="77">
        <v>14</v>
      </c>
      <c r="D78" s="77">
        <v>66</v>
      </c>
      <c r="E78" s="77">
        <v>56</v>
      </c>
      <c r="F78" s="32">
        <v>25</v>
      </c>
      <c r="G78" s="10"/>
      <c r="H78" s="10"/>
      <c r="I78" s="10"/>
      <c r="J78" s="10"/>
      <c r="K78" s="9"/>
      <c r="L78" s="29" t="s">
        <v>12</v>
      </c>
      <c r="M78" s="77">
        <v>51</v>
      </c>
      <c r="N78" s="77">
        <v>14</v>
      </c>
      <c r="O78" s="77">
        <v>51</v>
      </c>
      <c r="P78" s="77">
        <v>65</v>
      </c>
      <c r="Q78" s="77">
        <v>5</v>
      </c>
      <c r="R78" s="77">
        <v>26</v>
      </c>
      <c r="S78" s="77">
        <v>20</v>
      </c>
      <c r="T78" s="77">
        <v>19</v>
      </c>
      <c r="U78" s="77">
        <v>6</v>
      </c>
      <c r="V78" s="32">
        <v>17</v>
      </c>
      <c r="W78" s="9"/>
    </row>
    <row r="79" spans="1:23" ht="16.5" x14ac:dyDescent="0.25">
      <c r="A79" s="29" t="s">
        <v>13</v>
      </c>
      <c r="B79" s="77">
        <v>148</v>
      </c>
      <c r="C79" s="77">
        <v>12</v>
      </c>
      <c r="D79" s="77">
        <v>76</v>
      </c>
      <c r="E79" s="77">
        <v>39</v>
      </c>
      <c r="F79" s="32">
        <v>21</v>
      </c>
      <c r="G79" s="10"/>
      <c r="H79" s="10"/>
      <c r="I79" s="10"/>
      <c r="J79" s="10"/>
      <c r="K79" s="9"/>
      <c r="L79" s="29" t="s">
        <v>13</v>
      </c>
      <c r="M79" s="77">
        <v>45</v>
      </c>
      <c r="N79" s="77">
        <v>9</v>
      </c>
      <c r="O79" s="77">
        <v>35</v>
      </c>
      <c r="P79" s="77">
        <v>58</v>
      </c>
      <c r="Q79" s="77">
        <v>5</v>
      </c>
      <c r="R79" s="77">
        <v>35</v>
      </c>
      <c r="S79" s="77">
        <v>26</v>
      </c>
      <c r="T79" s="77">
        <v>15</v>
      </c>
      <c r="U79" s="77">
        <v>16</v>
      </c>
      <c r="V79" s="32">
        <v>10</v>
      </c>
      <c r="W79" s="9"/>
    </row>
    <row r="80" spans="1:23" ht="16.5" x14ac:dyDescent="0.25">
      <c r="A80" s="29" t="s">
        <v>14</v>
      </c>
      <c r="B80" s="77">
        <v>160</v>
      </c>
      <c r="C80" s="77">
        <v>3</v>
      </c>
      <c r="D80" s="77">
        <v>55</v>
      </c>
      <c r="E80" s="77">
        <v>74</v>
      </c>
      <c r="F80" s="32">
        <v>28</v>
      </c>
      <c r="G80" s="10"/>
      <c r="H80" s="10"/>
      <c r="I80" s="10"/>
      <c r="J80" s="10"/>
      <c r="K80" s="9"/>
      <c r="L80" s="29" t="s">
        <v>14</v>
      </c>
      <c r="M80" s="77">
        <v>45</v>
      </c>
      <c r="N80" s="77">
        <v>8</v>
      </c>
      <c r="O80" s="77">
        <v>54</v>
      </c>
      <c r="P80" s="77">
        <v>60</v>
      </c>
      <c r="Q80" s="77">
        <v>7</v>
      </c>
      <c r="R80" s="77">
        <v>24</v>
      </c>
      <c r="S80" s="77">
        <v>14</v>
      </c>
      <c r="T80" s="77">
        <v>21</v>
      </c>
      <c r="U80" s="77">
        <v>6</v>
      </c>
      <c r="V80" s="32">
        <v>18</v>
      </c>
      <c r="W80" s="9"/>
    </row>
    <row r="81" spans="1:23" ht="16.5" x14ac:dyDescent="0.25">
      <c r="A81" s="29" t="s">
        <v>15</v>
      </c>
      <c r="B81" s="77">
        <v>168</v>
      </c>
      <c r="C81" s="77">
        <v>2</v>
      </c>
      <c r="D81" s="77">
        <v>77</v>
      </c>
      <c r="E81" s="77">
        <v>69</v>
      </c>
      <c r="F81" s="32">
        <v>20</v>
      </c>
      <c r="G81" s="10"/>
      <c r="H81" s="10"/>
      <c r="I81" s="10"/>
      <c r="J81" s="10"/>
      <c r="K81" s="9"/>
      <c r="L81" s="29" t="s">
        <v>15</v>
      </c>
      <c r="M81" s="77">
        <v>46</v>
      </c>
      <c r="N81" s="77">
        <v>17</v>
      </c>
      <c r="O81" s="77">
        <v>55</v>
      </c>
      <c r="P81" s="77">
        <v>67</v>
      </c>
      <c r="Q81" s="77">
        <v>11</v>
      </c>
      <c r="R81" s="77">
        <v>25</v>
      </c>
      <c r="S81" s="77">
        <v>10</v>
      </c>
      <c r="T81" s="77">
        <v>15</v>
      </c>
      <c r="U81" s="77">
        <v>3</v>
      </c>
      <c r="V81" s="32">
        <v>9</v>
      </c>
      <c r="W81" s="9"/>
    </row>
    <row r="82" spans="1:23" ht="16.5" x14ac:dyDescent="0.25">
      <c r="A82" s="29" t="s">
        <v>16</v>
      </c>
      <c r="B82" s="77">
        <v>157</v>
      </c>
      <c r="C82" s="77">
        <v>3</v>
      </c>
      <c r="D82" s="77">
        <v>72</v>
      </c>
      <c r="E82" s="77">
        <v>59</v>
      </c>
      <c r="F82" s="32">
        <v>23</v>
      </c>
      <c r="G82" s="10"/>
      <c r="H82" s="10"/>
      <c r="I82" s="10"/>
      <c r="J82" s="10"/>
      <c r="K82" s="9"/>
      <c r="L82" s="29" t="s">
        <v>16</v>
      </c>
      <c r="M82" s="77">
        <v>50</v>
      </c>
      <c r="N82" s="77">
        <v>7</v>
      </c>
      <c r="O82" s="77">
        <v>56</v>
      </c>
      <c r="P82" s="77">
        <v>76</v>
      </c>
      <c r="Q82" s="77">
        <v>7</v>
      </c>
      <c r="R82" s="77">
        <v>17</v>
      </c>
      <c r="S82" s="77">
        <v>10</v>
      </c>
      <c r="T82" s="77">
        <v>14</v>
      </c>
      <c r="U82" s="77">
        <v>2</v>
      </c>
      <c r="V82" s="32">
        <v>9</v>
      </c>
      <c r="W82" s="9"/>
    </row>
    <row r="83" spans="1:23" ht="16.5" x14ac:dyDescent="0.25">
      <c r="A83" s="29" t="s">
        <v>17</v>
      </c>
      <c r="B83" s="77"/>
      <c r="C83" s="77"/>
      <c r="D83" s="77"/>
      <c r="E83" s="77"/>
      <c r="F83" s="32"/>
      <c r="G83" s="10"/>
      <c r="H83" s="10"/>
      <c r="I83" s="10"/>
      <c r="J83" s="10"/>
      <c r="K83" s="9"/>
      <c r="L83" s="29" t="s">
        <v>17</v>
      </c>
      <c r="M83" s="77"/>
      <c r="N83" s="77"/>
      <c r="O83" s="77"/>
      <c r="P83" s="77"/>
      <c r="Q83" s="77"/>
      <c r="R83" s="77"/>
      <c r="S83" s="77"/>
      <c r="T83" s="77"/>
      <c r="U83" s="77"/>
      <c r="V83" s="32"/>
      <c r="W83" s="9"/>
    </row>
    <row r="84" spans="1:23" ht="16.5" x14ac:dyDescent="0.25">
      <c r="A84" s="29" t="s">
        <v>18</v>
      </c>
      <c r="B84" s="77"/>
      <c r="C84" s="77"/>
      <c r="D84" s="77"/>
      <c r="E84" s="77"/>
      <c r="F84" s="32"/>
      <c r="G84" s="10"/>
      <c r="H84" s="10"/>
      <c r="I84" s="10"/>
      <c r="J84" s="10"/>
      <c r="K84" s="9"/>
      <c r="L84" s="29" t="s">
        <v>18</v>
      </c>
      <c r="M84" s="77"/>
      <c r="N84" s="77"/>
      <c r="O84" s="77"/>
      <c r="P84" s="77"/>
      <c r="Q84" s="77"/>
      <c r="R84" s="77"/>
      <c r="S84" s="77"/>
      <c r="T84" s="77"/>
      <c r="U84" s="77"/>
      <c r="V84" s="32"/>
      <c r="W84" s="9"/>
    </row>
    <row r="85" spans="1:23" ht="16.5" x14ac:dyDescent="0.25">
      <c r="A85" s="29" t="s">
        <v>19</v>
      </c>
      <c r="B85" s="77"/>
      <c r="C85" s="77"/>
      <c r="D85" s="77"/>
      <c r="E85" s="77"/>
      <c r="F85" s="32"/>
      <c r="G85" s="10"/>
      <c r="H85" s="10"/>
      <c r="I85" s="10"/>
      <c r="J85" s="10"/>
      <c r="K85" s="9"/>
      <c r="L85" s="29" t="s">
        <v>19</v>
      </c>
      <c r="M85" s="77"/>
      <c r="N85" s="77"/>
      <c r="O85" s="77"/>
      <c r="P85" s="77"/>
      <c r="Q85" s="77"/>
      <c r="R85" s="77"/>
      <c r="S85" s="77"/>
      <c r="T85" s="77"/>
      <c r="U85" s="77"/>
      <c r="V85" s="32"/>
      <c r="W85" s="9"/>
    </row>
    <row r="86" spans="1:23" ht="16.5" x14ac:dyDescent="0.25">
      <c r="A86" s="33" t="s">
        <v>20</v>
      </c>
      <c r="B86" s="78"/>
      <c r="C86" s="78"/>
      <c r="D86" s="78"/>
      <c r="E86" s="78"/>
      <c r="F86" s="36"/>
      <c r="G86" s="10"/>
      <c r="H86" s="10"/>
      <c r="I86" s="10"/>
      <c r="J86" s="10"/>
      <c r="K86" s="9"/>
      <c r="L86" s="33" t="s">
        <v>20</v>
      </c>
      <c r="M86" s="78"/>
      <c r="N86" s="78"/>
      <c r="O86" s="78"/>
      <c r="P86" s="78"/>
      <c r="Q86" s="78"/>
      <c r="R86" s="78"/>
      <c r="S86" s="78"/>
      <c r="T86" s="78"/>
      <c r="U86" s="78"/>
      <c r="V86" s="36"/>
      <c r="W86" s="9"/>
    </row>
    <row r="87" spans="1:23" ht="16.5" x14ac:dyDescent="0.25">
      <c r="A87" s="79" t="s">
        <v>2</v>
      </c>
      <c r="B87" s="80">
        <f>SUM(C87:F87)</f>
        <v>1290</v>
      </c>
      <c r="C87" s="80">
        <f>SUM(C75:C86)</f>
        <v>62</v>
      </c>
      <c r="D87" s="80">
        <f>SUM(D75:D86)</f>
        <v>565</v>
      </c>
      <c r="E87" s="80">
        <f>SUM(E75:E86)</f>
        <v>466</v>
      </c>
      <c r="F87" s="81">
        <f>SUM(F75:F86)</f>
        <v>197</v>
      </c>
      <c r="G87" s="10"/>
      <c r="H87" s="10"/>
      <c r="I87" s="10"/>
      <c r="J87" s="10"/>
      <c r="K87" s="9"/>
      <c r="L87" s="82" t="s">
        <v>2</v>
      </c>
      <c r="M87" s="83">
        <f t="shared" ref="M87:V87" si="1">SUM(M75:M86)</f>
        <v>409</v>
      </c>
      <c r="N87" s="83">
        <f t="shared" si="1"/>
        <v>73</v>
      </c>
      <c r="O87" s="83">
        <f t="shared" si="1"/>
        <v>397</v>
      </c>
      <c r="P87" s="83">
        <f t="shared" si="1"/>
        <v>522</v>
      </c>
      <c r="Q87" s="83">
        <f t="shared" si="1"/>
        <v>59</v>
      </c>
      <c r="R87" s="83">
        <f t="shared" si="1"/>
        <v>199</v>
      </c>
      <c r="S87" s="83">
        <f t="shared" si="1"/>
        <v>141</v>
      </c>
      <c r="T87" s="83">
        <f t="shared" si="1"/>
        <v>126</v>
      </c>
      <c r="U87" s="83">
        <f t="shared" si="1"/>
        <v>60</v>
      </c>
      <c r="V87" s="84">
        <f t="shared" si="1"/>
        <v>78</v>
      </c>
      <c r="W87" s="9"/>
    </row>
    <row r="88" spans="1:23" ht="16.5" x14ac:dyDescent="0.25">
      <c r="A88" s="85" t="s">
        <v>42</v>
      </c>
      <c r="B88" s="86">
        <f>SUM(C88:F88)</f>
        <v>1</v>
      </c>
      <c r="C88" s="86">
        <f>+C87/B87</f>
        <v>4.8062015503875968E-2</v>
      </c>
      <c r="D88" s="86">
        <f>+D87/B87</f>
        <v>0.43798449612403101</v>
      </c>
      <c r="E88" s="86">
        <f>+E87/B87</f>
        <v>0.36124031007751939</v>
      </c>
      <c r="F88" s="86">
        <f>+F87/B87</f>
        <v>0.15271317829457365</v>
      </c>
      <c r="G88" s="10"/>
      <c r="H88" s="10"/>
      <c r="I88" s="10"/>
      <c r="J88" s="10"/>
      <c r="K88" s="9"/>
      <c r="L88" s="87" t="s">
        <v>42</v>
      </c>
      <c r="M88" s="88">
        <f t="shared" ref="M88:V88" si="2">+M87/$B$47</f>
        <v>0.31705426356589145</v>
      </c>
      <c r="N88" s="88">
        <f t="shared" si="2"/>
        <v>5.6589147286821705E-2</v>
      </c>
      <c r="O88" s="88">
        <f t="shared" si="2"/>
        <v>0.30775193798449613</v>
      </c>
      <c r="P88" s="88">
        <f t="shared" si="2"/>
        <v>0.40465116279069768</v>
      </c>
      <c r="Q88" s="88">
        <f t="shared" si="2"/>
        <v>4.5736434108527131E-2</v>
      </c>
      <c r="R88" s="88">
        <f t="shared" si="2"/>
        <v>0.15426356589147286</v>
      </c>
      <c r="S88" s="88">
        <f t="shared" si="2"/>
        <v>0.10930232558139535</v>
      </c>
      <c r="T88" s="88">
        <f t="shared" si="2"/>
        <v>9.7674418604651161E-2</v>
      </c>
      <c r="U88" s="88">
        <f t="shared" si="2"/>
        <v>4.6511627906976744E-2</v>
      </c>
      <c r="V88" s="88">
        <f t="shared" si="2"/>
        <v>6.0465116279069767E-2</v>
      </c>
      <c r="W88" s="9"/>
    </row>
    <row r="89" spans="1:23" s="9" customFormat="1" x14ac:dyDescent="0.25">
      <c r="L89" s="89" t="s">
        <v>75</v>
      </c>
    </row>
    <row r="90" spans="1:23" ht="6.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9"/>
    </row>
    <row r="91" spans="1:23" ht="19.5" x14ac:dyDescent="0.25">
      <c r="A91" s="254" t="s">
        <v>76</v>
      </c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</row>
    <row r="92" spans="1:23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9"/>
    </row>
    <row r="93" spans="1:23" x14ac:dyDescent="0.25">
      <c r="A93" s="279" t="s">
        <v>77</v>
      </c>
      <c r="B93" s="279"/>
      <c r="C93" s="279"/>
      <c r="D93" s="279"/>
      <c r="E93" s="279"/>
      <c r="F93" s="279"/>
      <c r="G93" s="279"/>
      <c r="H93" s="279"/>
      <c r="I93" s="10"/>
      <c r="J93" s="10"/>
      <c r="K93" s="10"/>
      <c r="L93" s="10"/>
      <c r="M93" s="10"/>
      <c r="N93" s="10"/>
      <c r="O93" s="10"/>
      <c r="P93" s="10"/>
      <c r="Q93" s="268" t="s">
        <v>78</v>
      </c>
      <c r="R93" s="268"/>
      <c r="S93" s="268"/>
      <c r="T93" s="268"/>
      <c r="U93" s="268"/>
      <c r="V93" s="268"/>
    </row>
    <row r="94" spans="1:23" ht="36" customHeight="1" x14ac:dyDescent="0.25">
      <c r="A94" s="280" t="s">
        <v>79</v>
      </c>
      <c r="B94" s="280"/>
      <c r="C94" s="280"/>
      <c r="D94" s="280"/>
      <c r="E94" s="280"/>
      <c r="F94" s="280"/>
      <c r="G94" s="280"/>
      <c r="H94" s="280"/>
      <c r="I94" s="10"/>
      <c r="J94" s="10"/>
      <c r="K94" s="10"/>
      <c r="L94" s="10"/>
      <c r="M94" s="10"/>
      <c r="N94" s="10"/>
      <c r="O94" s="10"/>
      <c r="P94" s="10"/>
      <c r="Q94" s="240" t="s">
        <v>80</v>
      </c>
      <c r="R94" s="240"/>
      <c r="S94" s="240"/>
      <c r="T94" s="240"/>
      <c r="U94" s="240"/>
      <c r="V94" s="90"/>
    </row>
    <row r="95" spans="1:23" ht="14.45" customHeight="1" x14ac:dyDescent="0.25">
      <c r="A95" s="281" t="s">
        <v>7</v>
      </c>
      <c r="B95" s="270" t="s">
        <v>37</v>
      </c>
      <c r="C95" s="270" t="s">
        <v>81</v>
      </c>
      <c r="D95" s="270"/>
      <c r="E95" s="270" t="s">
        <v>82</v>
      </c>
      <c r="F95" s="270"/>
      <c r="G95" s="270" t="s">
        <v>83</v>
      </c>
      <c r="H95" s="273"/>
      <c r="I95" s="10"/>
      <c r="J95" s="10"/>
      <c r="K95" s="10"/>
      <c r="L95" s="10"/>
      <c r="M95" s="10"/>
      <c r="N95" s="10"/>
      <c r="O95" s="10"/>
      <c r="P95" s="10"/>
      <c r="Q95" s="275" t="s">
        <v>1</v>
      </c>
      <c r="R95" s="261" t="s">
        <v>37</v>
      </c>
      <c r="S95" s="261" t="s">
        <v>84</v>
      </c>
      <c r="T95" s="261" t="s">
        <v>85</v>
      </c>
      <c r="U95" s="264" t="s">
        <v>86</v>
      </c>
    </row>
    <row r="96" spans="1:23" x14ac:dyDescent="0.25">
      <c r="A96" s="282"/>
      <c r="B96" s="271"/>
      <c r="C96" s="271"/>
      <c r="D96" s="271"/>
      <c r="E96" s="271"/>
      <c r="F96" s="271"/>
      <c r="G96" s="271"/>
      <c r="H96" s="274"/>
      <c r="I96" s="10"/>
      <c r="J96" s="10"/>
      <c r="K96" s="10" t="s">
        <v>87</v>
      </c>
      <c r="L96" s="91">
        <f>SUM(C110:D110)</f>
        <v>772</v>
      </c>
      <c r="M96" s="10">
        <f>L96/$M$47</f>
        <v>0.59844961240310079</v>
      </c>
      <c r="N96" s="10"/>
      <c r="O96" s="10"/>
      <c r="P96" s="10"/>
      <c r="Q96" s="276"/>
      <c r="R96" s="262"/>
      <c r="S96" s="262"/>
      <c r="T96" s="262"/>
      <c r="U96" s="265"/>
    </row>
    <row r="97" spans="1:37" ht="16.5" x14ac:dyDescent="0.25">
      <c r="A97" s="283"/>
      <c r="B97" s="272"/>
      <c r="C97" s="92" t="s">
        <v>41</v>
      </c>
      <c r="D97" s="92" t="s">
        <v>4</v>
      </c>
      <c r="E97" s="92" t="s">
        <v>41</v>
      </c>
      <c r="F97" s="92" t="s">
        <v>4</v>
      </c>
      <c r="G97" s="92" t="s">
        <v>41</v>
      </c>
      <c r="H97" s="93" t="s">
        <v>4</v>
      </c>
      <c r="I97" s="10"/>
      <c r="J97" s="10"/>
      <c r="K97" s="10" t="s">
        <v>88</v>
      </c>
      <c r="L97" s="91">
        <f>SUM(E110:F110)</f>
        <v>374</v>
      </c>
      <c r="M97" s="10">
        <f>L97/$M$47</f>
        <v>0.28992248062015502</v>
      </c>
      <c r="N97" s="10"/>
      <c r="O97" s="10"/>
      <c r="P97" s="10"/>
      <c r="Q97" s="277"/>
      <c r="R97" s="263"/>
      <c r="S97" s="263"/>
      <c r="T97" s="263"/>
      <c r="U97" s="266"/>
    </row>
    <row r="98" spans="1:37" ht="16.5" x14ac:dyDescent="0.25">
      <c r="A98" s="25" t="s">
        <v>9</v>
      </c>
      <c r="B98" s="94">
        <v>143</v>
      </c>
      <c r="C98" s="95">
        <v>4</v>
      </c>
      <c r="D98" s="95">
        <v>82</v>
      </c>
      <c r="E98" s="95">
        <v>12</v>
      </c>
      <c r="F98" s="95">
        <v>30</v>
      </c>
      <c r="G98" s="95">
        <v>0</v>
      </c>
      <c r="H98" s="95">
        <v>15</v>
      </c>
      <c r="I98" s="10"/>
      <c r="J98" s="10"/>
      <c r="K98" s="10" t="s">
        <v>89</v>
      </c>
      <c r="L98" s="91">
        <f>SUM(G110:H110)</f>
        <v>144</v>
      </c>
      <c r="M98" s="10">
        <f>L98/$M$47</f>
        <v>0.11162790697674418</v>
      </c>
      <c r="N98" s="10"/>
      <c r="O98" s="10"/>
      <c r="P98" s="10"/>
      <c r="Q98" s="25" t="s">
        <v>9</v>
      </c>
      <c r="R98" s="232">
        <v>143</v>
      </c>
      <c r="S98" s="76">
        <v>51</v>
      </c>
      <c r="T98" s="76">
        <v>89</v>
      </c>
      <c r="U98" s="28">
        <v>3</v>
      </c>
    </row>
    <row r="99" spans="1:37" ht="16.5" x14ac:dyDescent="0.25">
      <c r="A99" s="29" t="s">
        <v>10</v>
      </c>
      <c r="B99" s="96">
        <v>126</v>
      </c>
      <c r="C99" s="95">
        <v>5</v>
      </c>
      <c r="D99" s="95">
        <v>83</v>
      </c>
      <c r="E99" s="95">
        <v>8</v>
      </c>
      <c r="F99" s="95">
        <v>22</v>
      </c>
      <c r="G99" s="95">
        <v>0</v>
      </c>
      <c r="H99" s="95">
        <v>8</v>
      </c>
      <c r="I99" s="10"/>
      <c r="J99" s="10"/>
      <c r="K99" s="10"/>
      <c r="L99" s="10"/>
      <c r="M99" s="10"/>
      <c r="N99" s="10"/>
      <c r="O99" s="10"/>
      <c r="P99" s="10"/>
      <c r="Q99" s="29" t="s">
        <v>10</v>
      </c>
      <c r="R99" s="231">
        <v>126</v>
      </c>
      <c r="S99" s="77">
        <v>62</v>
      </c>
      <c r="T99" s="77">
        <v>60</v>
      </c>
      <c r="U99" s="32">
        <v>4</v>
      </c>
    </row>
    <row r="100" spans="1:37" ht="16.5" x14ac:dyDescent="0.25">
      <c r="A100" s="29" t="s">
        <v>11</v>
      </c>
      <c r="B100" s="96">
        <v>227</v>
      </c>
      <c r="C100" s="95">
        <v>4</v>
      </c>
      <c r="D100" s="95">
        <v>115</v>
      </c>
      <c r="E100" s="95">
        <v>19</v>
      </c>
      <c r="F100" s="95">
        <v>58</v>
      </c>
      <c r="G100" s="95">
        <v>0</v>
      </c>
      <c r="H100" s="95">
        <v>31</v>
      </c>
      <c r="I100" s="10"/>
      <c r="J100" s="10"/>
      <c r="K100" s="10"/>
      <c r="L100" s="10"/>
      <c r="M100" s="10"/>
      <c r="N100" s="10"/>
      <c r="O100" s="10"/>
      <c r="P100" s="10"/>
      <c r="Q100" s="29" t="s">
        <v>11</v>
      </c>
      <c r="R100" s="231">
        <v>227</v>
      </c>
      <c r="S100" s="77">
        <v>100</v>
      </c>
      <c r="T100" s="77">
        <v>118</v>
      </c>
      <c r="U100" s="32">
        <v>9</v>
      </c>
    </row>
    <row r="101" spans="1:37" ht="16.5" x14ac:dyDescent="0.25">
      <c r="A101" s="29" t="s">
        <v>12</v>
      </c>
      <c r="B101" s="96">
        <v>161</v>
      </c>
      <c r="C101" s="95">
        <v>2</v>
      </c>
      <c r="D101" s="95">
        <v>94</v>
      </c>
      <c r="E101" s="95">
        <v>20</v>
      </c>
      <c r="F101" s="95">
        <v>20</v>
      </c>
      <c r="G101" s="95">
        <v>0</v>
      </c>
      <c r="H101" s="95">
        <v>25</v>
      </c>
      <c r="I101" s="10"/>
      <c r="J101" s="10"/>
      <c r="K101" s="10"/>
      <c r="L101" s="10"/>
      <c r="M101" s="10"/>
      <c r="N101" s="10"/>
      <c r="O101" s="10"/>
      <c r="P101" s="10"/>
      <c r="Q101" s="29" t="s">
        <v>12</v>
      </c>
      <c r="R101" s="231">
        <v>161</v>
      </c>
      <c r="S101" s="77">
        <v>78</v>
      </c>
      <c r="T101" s="77">
        <v>77</v>
      </c>
      <c r="U101" s="32">
        <v>6</v>
      </c>
    </row>
    <row r="102" spans="1:37" ht="16.5" x14ac:dyDescent="0.25">
      <c r="A102" s="29" t="s">
        <v>13</v>
      </c>
      <c r="B102" s="96">
        <v>148</v>
      </c>
      <c r="C102" s="95">
        <v>6</v>
      </c>
      <c r="D102" s="95">
        <v>89</v>
      </c>
      <c r="E102" s="95">
        <v>18</v>
      </c>
      <c r="F102" s="95">
        <v>24</v>
      </c>
      <c r="G102" s="95">
        <v>0</v>
      </c>
      <c r="H102" s="95">
        <v>11</v>
      </c>
      <c r="I102" s="10"/>
      <c r="J102" s="10"/>
      <c r="K102" s="10"/>
      <c r="L102" s="10"/>
      <c r="M102" s="10"/>
      <c r="N102" s="10"/>
      <c r="O102" s="10"/>
      <c r="P102" s="10"/>
      <c r="Q102" s="29" t="s">
        <v>13</v>
      </c>
      <c r="R102" s="231">
        <v>148</v>
      </c>
      <c r="S102" s="77">
        <v>74</v>
      </c>
      <c r="T102" s="77">
        <v>71</v>
      </c>
      <c r="U102" s="32">
        <v>3</v>
      </c>
    </row>
    <row r="103" spans="1:37" ht="16.5" x14ac:dyDescent="0.25">
      <c r="A103" s="29" t="s">
        <v>14</v>
      </c>
      <c r="B103" s="96">
        <v>160</v>
      </c>
      <c r="C103" s="95">
        <v>1</v>
      </c>
      <c r="D103" s="95">
        <v>88</v>
      </c>
      <c r="E103" s="95">
        <v>18</v>
      </c>
      <c r="F103" s="95">
        <v>33</v>
      </c>
      <c r="G103" s="95">
        <v>0</v>
      </c>
      <c r="H103" s="95">
        <v>20</v>
      </c>
      <c r="I103" s="10"/>
      <c r="J103" s="10"/>
      <c r="K103" s="10"/>
      <c r="L103" s="10"/>
      <c r="M103" s="10"/>
      <c r="N103" s="10"/>
      <c r="O103" s="10"/>
      <c r="P103" s="10"/>
      <c r="Q103" s="29" t="s">
        <v>14</v>
      </c>
      <c r="R103" s="231">
        <v>160</v>
      </c>
      <c r="S103" s="77">
        <v>84</v>
      </c>
      <c r="T103" s="77">
        <v>69</v>
      </c>
      <c r="U103" s="32">
        <v>7</v>
      </c>
    </row>
    <row r="104" spans="1:37" ht="16.5" x14ac:dyDescent="0.25">
      <c r="A104" s="29" t="s">
        <v>15</v>
      </c>
      <c r="B104" s="96">
        <v>168</v>
      </c>
      <c r="C104" s="95">
        <v>6</v>
      </c>
      <c r="D104" s="95">
        <v>108</v>
      </c>
      <c r="E104" s="95">
        <v>15</v>
      </c>
      <c r="F104" s="95">
        <v>28</v>
      </c>
      <c r="G104" s="95">
        <v>0</v>
      </c>
      <c r="H104" s="95">
        <v>11</v>
      </c>
      <c r="I104" s="10"/>
      <c r="J104" s="10"/>
      <c r="K104" s="10"/>
      <c r="L104" s="10"/>
      <c r="M104" s="10"/>
      <c r="N104" s="10"/>
      <c r="O104" s="10"/>
      <c r="P104" s="10"/>
      <c r="Q104" s="29" t="s">
        <v>15</v>
      </c>
      <c r="R104" s="231">
        <v>168</v>
      </c>
      <c r="S104" s="77">
        <v>91</v>
      </c>
      <c r="T104" s="77">
        <v>70</v>
      </c>
      <c r="U104" s="32">
        <v>7</v>
      </c>
    </row>
    <row r="105" spans="1:37" ht="16.5" x14ac:dyDescent="0.25">
      <c r="A105" s="29" t="s">
        <v>16</v>
      </c>
      <c r="B105" s="96">
        <v>157</v>
      </c>
      <c r="C105" s="95">
        <v>0</v>
      </c>
      <c r="D105" s="95">
        <v>85</v>
      </c>
      <c r="E105" s="95">
        <v>16</v>
      </c>
      <c r="F105" s="95">
        <v>33</v>
      </c>
      <c r="G105" s="95">
        <v>0</v>
      </c>
      <c r="H105" s="95">
        <v>23</v>
      </c>
      <c r="I105" s="10"/>
      <c r="J105" s="10"/>
      <c r="K105" s="10"/>
      <c r="L105" s="10"/>
      <c r="M105" s="10"/>
      <c r="N105" s="10"/>
      <c r="O105" s="10"/>
      <c r="P105" s="10"/>
      <c r="Q105" s="29" t="s">
        <v>16</v>
      </c>
      <c r="R105" s="231">
        <v>157</v>
      </c>
      <c r="S105" s="77">
        <v>65</v>
      </c>
      <c r="T105" s="77">
        <v>83</v>
      </c>
      <c r="U105" s="32">
        <v>9</v>
      </c>
    </row>
    <row r="106" spans="1:37" ht="16.5" x14ac:dyDescent="0.25">
      <c r="A106" s="29" t="s">
        <v>17</v>
      </c>
      <c r="B106" s="96"/>
      <c r="C106" s="95"/>
      <c r="D106" s="95"/>
      <c r="E106" s="95"/>
      <c r="F106" s="95"/>
      <c r="G106" s="95"/>
      <c r="H106" s="95"/>
      <c r="I106" s="10"/>
      <c r="J106" s="10"/>
      <c r="K106" s="10"/>
      <c r="L106" s="10"/>
      <c r="M106" s="10"/>
      <c r="N106" s="10"/>
      <c r="O106" s="10"/>
      <c r="P106" s="10"/>
      <c r="Q106" s="29" t="s">
        <v>17</v>
      </c>
      <c r="R106" s="231"/>
      <c r="S106" s="77"/>
      <c r="T106" s="77"/>
      <c r="U106" s="32"/>
    </row>
    <row r="107" spans="1:37" ht="16.5" x14ac:dyDescent="0.25">
      <c r="A107" s="29" t="s">
        <v>18</v>
      </c>
      <c r="B107" s="96"/>
      <c r="C107" s="95"/>
      <c r="D107" s="95"/>
      <c r="E107" s="95"/>
      <c r="F107" s="95"/>
      <c r="G107" s="95"/>
      <c r="H107" s="95"/>
      <c r="I107" s="10"/>
      <c r="J107" s="10"/>
      <c r="K107" s="10"/>
      <c r="L107" s="10"/>
      <c r="M107" s="10"/>
      <c r="N107" s="10"/>
      <c r="O107" s="10"/>
      <c r="P107" s="10"/>
      <c r="Q107" s="29" t="s">
        <v>18</v>
      </c>
      <c r="R107" s="231"/>
      <c r="S107" s="77"/>
      <c r="T107" s="77"/>
      <c r="U107" s="32"/>
    </row>
    <row r="108" spans="1:37" ht="16.5" x14ac:dyDescent="0.25">
      <c r="A108" s="29" t="s">
        <v>19</v>
      </c>
      <c r="B108" s="96"/>
      <c r="C108" s="95"/>
      <c r="D108" s="95"/>
      <c r="E108" s="95"/>
      <c r="F108" s="95"/>
      <c r="G108" s="95"/>
      <c r="H108" s="95"/>
      <c r="I108" s="10"/>
      <c r="J108" s="10"/>
      <c r="K108" s="10"/>
      <c r="L108" s="10"/>
      <c r="M108" s="10"/>
      <c r="N108" s="10"/>
      <c r="O108" s="10"/>
      <c r="P108" s="10"/>
      <c r="Q108" s="29" t="s">
        <v>19</v>
      </c>
      <c r="R108" s="231"/>
      <c r="S108" s="77"/>
      <c r="T108" s="77"/>
      <c r="U108" s="32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6.5" x14ac:dyDescent="0.25">
      <c r="A109" s="33" t="s">
        <v>20</v>
      </c>
      <c r="B109" s="97"/>
      <c r="C109" s="95"/>
      <c r="D109" s="95"/>
      <c r="E109" s="95"/>
      <c r="F109" s="95"/>
      <c r="G109" s="95"/>
      <c r="H109" s="95"/>
      <c r="I109" s="10"/>
      <c r="J109" s="10"/>
      <c r="K109" s="10"/>
      <c r="L109" s="10"/>
      <c r="M109" s="10"/>
      <c r="N109" s="10"/>
      <c r="O109" s="10"/>
      <c r="P109" s="10"/>
      <c r="Q109" s="33" t="s">
        <v>20</v>
      </c>
      <c r="R109" s="230"/>
      <c r="S109" s="78"/>
      <c r="T109" s="78"/>
      <c r="U109" s="36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6.5" x14ac:dyDescent="0.25">
      <c r="A110" s="98" t="s">
        <v>2</v>
      </c>
      <c r="B110" s="99">
        <f t="shared" ref="B110:H110" si="3">SUM(B98:B109)</f>
        <v>1290</v>
      </c>
      <c r="C110" s="99">
        <f t="shared" si="3"/>
        <v>28</v>
      </c>
      <c r="D110" s="99">
        <f t="shared" si="3"/>
        <v>744</v>
      </c>
      <c r="E110" s="99">
        <f t="shared" si="3"/>
        <v>126</v>
      </c>
      <c r="F110" s="99">
        <f t="shared" si="3"/>
        <v>248</v>
      </c>
      <c r="G110" s="99">
        <f t="shared" si="3"/>
        <v>0</v>
      </c>
      <c r="H110" s="100">
        <f t="shared" si="3"/>
        <v>144</v>
      </c>
      <c r="I110" s="10"/>
      <c r="J110" s="10"/>
      <c r="K110" s="10"/>
      <c r="L110" s="10"/>
      <c r="M110" s="10"/>
      <c r="N110" s="10"/>
      <c r="O110" s="10"/>
      <c r="P110" s="10"/>
      <c r="Q110" s="101" t="s">
        <v>2</v>
      </c>
      <c r="R110" s="102">
        <f>SUM(S110:U110)</f>
        <v>1290</v>
      </c>
      <c r="S110" s="102">
        <f>SUM(S98:S109)</f>
        <v>605</v>
      </c>
      <c r="T110" s="102">
        <f>SUM(T98:T109)</f>
        <v>637</v>
      </c>
      <c r="U110" s="103">
        <f>SUM(U98:U109)</f>
        <v>48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6.5" x14ac:dyDescent="0.25">
      <c r="A111" s="104" t="s">
        <v>42</v>
      </c>
      <c r="B111" s="105">
        <f t="shared" ref="B111:H111" si="4">+B110/$B$110</f>
        <v>1</v>
      </c>
      <c r="C111" s="105">
        <f t="shared" si="4"/>
        <v>2.1705426356589147E-2</v>
      </c>
      <c r="D111" s="105">
        <f t="shared" si="4"/>
        <v>0.57674418604651168</v>
      </c>
      <c r="E111" s="105">
        <f t="shared" si="4"/>
        <v>9.7674418604651161E-2</v>
      </c>
      <c r="F111" s="105">
        <f t="shared" si="4"/>
        <v>0.19224806201550387</v>
      </c>
      <c r="G111" s="105">
        <f t="shared" si="4"/>
        <v>0</v>
      </c>
      <c r="H111" s="105">
        <f t="shared" si="4"/>
        <v>0.11162790697674418</v>
      </c>
      <c r="I111" s="10"/>
      <c r="J111" s="10"/>
      <c r="K111" s="10"/>
      <c r="L111" s="10"/>
      <c r="M111" s="10"/>
      <c r="N111" s="10"/>
      <c r="O111" s="10"/>
      <c r="P111" s="10"/>
      <c r="Q111" s="87" t="s">
        <v>42</v>
      </c>
      <c r="R111" s="88">
        <f>SUM(S111:U111)</f>
        <v>1</v>
      </c>
      <c r="S111" s="88">
        <f>+S110/R110</f>
        <v>0.4689922480620155</v>
      </c>
      <c r="T111" s="88">
        <f>+T110/R110</f>
        <v>0.4937984496124031</v>
      </c>
      <c r="U111" s="88">
        <f>+U110/R110</f>
        <v>3.7209302325581395E-2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x14ac:dyDescent="0.25">
      <c r="A112" s="267" t="s">
        <v>90</v>
      </c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10"/>
      <c r="T112" s="10"/>
      <c r="U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x14ac:dyDescent="0.25">
      <c r="A113" s="278" t="s">
        <v>91</v>
      </c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10"/>
      <c r="T113" s="10"/>
      <c r="U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x14ac:dyDescent="0.25">
      <c r="A114" s="288" t="s">
        <v>92</v>
      </c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10"/>
      <c r="T114" s="10"/>
      <c r="U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4.4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0.9" customHeight="1" x14ac:dyDescent="0.25">
      <c r="A117" s="289" t="s">
        <v>93</v>
      </c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0.9" customHeight="1" x14ac:dyDescent="0.25">
      <c r="A118" s="290"/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s="9" customFormat="1" ht="9.6" customHeight="1" x14ac:dyDescent="0.25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R119" s="106"/>
      <c r="S119" s="106"/>
      <c r="T119" s="106"/>
      <c r="U119" s="106"/>
      <c r="V119" s="106"/>
    </row>
    <row r="120" spans="1:37" s="9" customFormat="1" ht="18" customHeight="1" x14ac:dyDescent="0.25">
      <c r="A120" s="279" t="s">
        <v>94</v>
      </c>
      <c r="B120" s="279"/>
      <c r="C120" s="279"/>
      <c r="D120" s="279"/>
      <c r="E120" s="279"/>
      <c r="F120" s="279"/>
      <c r="G120" s="279"/>
      <c r="H120" s="279"/>
      <c r="I120" s="279"/>
      <c r="J120" s="279"/>
      <c r="K120" s="107"/>
    </row>
    <row r="121" spans="1:37" s="9" customFormat="1" ht="18" customHeight="1" x14ac:dyDescent="0.25">
      <c r="A121" s="291" t="s">
        <v>95</v>
      </c>
      <c r="B121" s="291"/>
      <c r="C121" s="291"/>
      <c r="D121" s="291"/>
      <c r="E121" s="291"/>
      <c r="F121" s="291"/>
      <c r="G121" s="291"/>
      <c r="H121" s="291"/>
      <c r="I121" s="291"/>
      <c r="J121" s="291"/>
      <c r="K121" s="107"/>
    </row>
    <row r="122" spans="1:37" s="9" customFormat="1" ht="5.45" customHeight="1" x14ac:dyDescent="0.25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</row>
    <row r="123" spans="1:37" s="9" customFormat="1" ht="18" customHeight="1" x14ac:dyDescent="0.25">
      <c r="A123" s="269" t="s">
        <v>96</v>
      </c>
      <c r="B123" s="269"/>
      <c r="C123" s="269"/>
      <c r="D123" s="269"/>
      <c r="E123" s="269"/>
      <c r="F123" s="269" t="s">
        <v>97</v>
      </c>
      <c r="G123" s="269" t="s">
        <v>98</v>
      </c>
      <c r="H123" s="269" t="s">
        <v>99</v>
      </c>
      <c r="I123" s="269" t="s">
        <v>100</v>
      </c>
      <c r="J123" s="269" t="s">
        <v>101</v>
      </c>
      <c r="K123" s="269" t="s">
        <v>102</v>
      </c>
    </row>
    <row r="124" spans="1:37" s="9" customFormat="1" ht="18" customHeight="1" x14ac:dyDescent="0.25">
      <c r="A124" s="269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</row>
    <row r="125" spans="1:37" s="9" customFormat="1" ht="18" customHeight="1" x14ac:dyDescent="0.25">
      <c r="A125" s="269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</row>
    <row r="126" spans="1:37" s="9" customFormat="1" ht="18" customHeight="1" x14ac:dyDescent="0.25">
      <c r="A126" s="294" t="s">
        <v>103</v>
      </c>
      <c r="B126" s="295"/>
      <c r="C126" s="295"/>
      <c r="D126" s="295"/>
      <c r="E126" s="295"/>
      <c r="F126" s="94">
        <v>1290</v>
      </c>
      <c r="G126" s="95">
        <v>119</v>
      </c>
      <c r="H126" s="95">
        <v>438</v>
      </c>
      <c r="I126" s="95">
        <v>353</v>
      </c>
      <c r="J126" s="95">
        <v>276</v>
      </c>
      <c r="K126" s="108">
        <v>104</v>
      </c>
    </row>
    <row r="127" spans="1:37" s="9" customFormat="1" ht="18" customHeight="1" x14ac:dyDescent="0.25">
      <c r="A127" s="285" t="s">
        <v>104</v>
      </c>
      <c r="B127" s="296"/>
      <c r="C127" s="296"/>
      <c r="D127" s="296"/>
      <c r="E127" s="296"/>
      <c r="F127" s="96">
        <v>758</v>
      </c>
      <c r="G127" s="109">
        <v>48</v>
      </c>
      <c r="H127" s="109">
        <v>433</v>
      </c>
      <c r="I127" s="109">
        <v>70</v>
      </c>
      <c r="J127" s="109">
        <v>138</v>
      </c>
      <c r="K127" s="110">
        <v>69</v>
      </c>
    </row>
    <row r="128" spans="1:37" s="9" customFormat="1" ht="18" customHeight="1" x14ac:dyDescent="0.25">
      <c r="A128" s="285" t="s">
        <v>105</v>
      </c>
      <c r="B128" s="296"/>
      <c r="C128" s="296"/>
      <c r="D128" s="296"/>
      <c r="E128" s="296"/>
      <c r="F128" s="96">
        <v>811</v>
      </c>
      <c r="G128" s="109">
        <v>29</v>
      </c>
      <c r="H128" s="109">
        <v>614</v>
      </c>
      <c r="I128" s="109">
        <v>18</v>
      </c>
      <c r="J128" s="109">
        <v>65</v>
      </c>
      <c r="K128" s="110">
        <v>85</v>
      </c>
    </row>
    <row r="129" spans="1:22" s="9" customFormat="1" ht="18" customHeight="1" x14ac:dyDescent="0.25">
      <c r="A129" s="285" t="s">
        <v>106</v>
      </c>
      <c r="B129" s="296"/>
      <c r="C129" s="296"/>
      <c r="D129" s="296"/>
      <c r="E129" s="296"/>
      <c r="F129" s="96">
        <v>746</v>
      </c>
      <c r="G129" s="109">
        <v>40</v>
      </c>
      <c r="H129" s="109">
        <v>101</v>
      </c>
      <c r="I129" s="109">
        <v>441</v>
      </c>
      <c r="J129" s="109">
        <v>89</v>
      </c>
      <c r="K129" s="110">
        <v>75</v>
      </c>
    </row>
    <row r="130" spans="1:22" s="9" customFormat="1" ht="18" customHeight="1" x14ac:dyDescent="0.25">
      <c r="A130" s="285" t="s">
        <v>107</v>
      </c>
      <c r="B130" s="296"/>
      <c r="C130" s="296"/>
      <c r="D130" s="296"/>
      <c r="E130" s="296"/>
      <c r="F130" s="96">
        <v>441</v>
      </c>
      <c r="G130" s="109">
        <v>59</v>
      </c>
      <c r="H130" s="109">
        <v>130</v>
      </c>
      <c r="I130" s="109">
        <v>97</v>
      </c>
      <c r="J130" s="109">
        <v>93</v>
      </c>
      <c r="K130" s="110">
        <v>62</v>
      </c>
    </row>
    <row r="131" spans="1:22" s="9" customFormat="1" ht="18" customHeight="1" x14ac:dyDescent="0.25">
      <c r="A131" s="285" t="s">
        <v>108</v>
      </c>
      <c r="B131" s="296"/>
      <c r="C131" s="296"/>
      <c r="D131" s="296"/>
      <c r="E131" s="296"/>
      <c r="F131" s="96">
        <v>918</v>
      </c>
      <c r="G131" s="109">
        <v>115</v>
      </c>
      <c r="H131" s="109">
        <v>243</v>
      </c>
      <c r="I131" s="109">
        <v>285</v>
      </c>
      <c r="J131" s="109">
        <v>207</v>
      </c>
      <c r="K131" s="110">
        <v>68</v>
      </c>
    </row>
    <row r="132" spans="1:22" s="9" customFormat="1" ht="18" customHeight="1" x14ac:dyDescent="0.25">
      <c r="A132" s="284" t="s">
        <v>109</v>
      </c>
      <c r="B132" s="284"/>
      <c r="C132" s="284"/>
      <c r="D132" s="284"/>
      <c r="E132" s="285"/>
      <c r="F132" s="96">
        <v>371</v>
      </c>
      <c r="G132" s="109">
        <v>51</v>
      </c>
      <c r="H132" s="109">
        <v>135</v>
      </c>
      <c r="I132" s="109">
        <v>109</v>
      </c>
      <c r="J132" s="109">
        <v>39</v>
      </c>
      <c r="K132" s="110">
        <v>37</v>
      </c>
    </row>
    <row r="133" spans="1:22" s="9" customFormat="1" ht="18" customHeight="1" x14ac:dyDescent="0.25">
      <c r="A133" s="286" t="s">
        <v>110</v>
      </c>
      <c r="B133" s="286"/>
      <c r="C133" s="286"/>
      <c r="D133" s="286"/>
      <c r="E133" s="287"/>
      <c r="F133" s="96">
        <v>146</v>
      </c>
      <c r="G133" s="109">
        <v>0</v>
      </c>
      <c r="H133" s="109">
        <v>127</v>
      </c>
      <c r="I133" s="109">
        <v>0</v>
      </c>
      <c r="J133" s="109">
        <v>0</v>
      </c>
      <c r="K133" s="110">
        <v>19</v>
      </c>
    </row>
    <row r="134" spans="1:22" s="9" customFormat="1" ht="18" customHeight="1" x14ac:dyDescent="0.25">
      <c r="A134" s="284" t="s">
        <v>111</v>
      </c>
      <c r="B134" s="284"/>
      <c r="C134" s="284"/>
      <c r="D134" s="284"/>
      <c r="E134" s="285"/>
      <c r="F134" s="96">
        <v>340</v>
      </c>
      <c r="G134" s="109">
        <v>23</v>
      </c>
      <c r="H134" s="109">
        <v>51</v>
      </c>
      <c r="I134" s="109">
        <v>134</v>
      </c>
      <c r="J134" s="109">
        <v>88</v>
      </c>
      <c r="K134" s="110">
        <v>44</v>
      </c>
    </row>
    <row r="135" spans="1:22" s="9" customFormat="1" ht="28.15" customHeight="1" x14ac:dyDescent="0.25">
      <c r="A135" s="286" t="s">
        <v>112</v>
      </c>
      <c r="B135" s="286"/>
      <c r="C135" s="286"/>
      <c r="D135" s="286"/>
      <c r="E135" s="287"/>
      <c r="F135" s="96">
        <v>95</v>
      </c>
      <c r="G135" s="109">
        <v>7</v>
      </c>
      <c r="H135" s="109">
        <v>41</v>
      </c>
      <c r="I135" s="109">
        <v>11</v>
      </c>
      <c r="J135" s="109">
        <v>20</v>
      </c>
      <c r="K135" s="110">
        <v>16</v>
      </c>
    </row>
    <row r="136" spans="1:22" s="9" customFormat="1" ht="18" customHeight="1" x14ac:dyDescent="0.25">
      <c r="A136" s="284" t="s">
        <v>113</v>
      </c>
      <c r="B136" s="284"/>
      <c r="C136" s="284"/>
      <c r="D136" s="284"/>
      <c r="E136" s="285"/>
      <c r="F136" s="96">
        <v>18</v>
      </c>
      <c r="G136" s="109">
        <v>1</v>
      </c>
      <c r="H136" s="109">
        <v>12</v>
      </c>
      <c r="I136" s="109">
        <v>0</v>
      </c>
      <c r="J136" s="109">
        <v>4</v>
      </c>
      <c r="K136" s="110">
        <v>1</v>
      </c>
    </row>
    <row r="137" spans="1:22" s="9" customFormat="1" ht="28.15" customHeight="1" x14ac:dyDescent="0.25">
      <c r="A137" s="286" t="s">
        <v>114</v>
      </c>
      <c r="B137" s="286"/>
      <c r="C137" s="286"/>
      <c r="D137" s="286"/>
      <c r="E137" s="287"/>
      <c r="F137" s="96">
        <v>4</v>
      </c>
      <c r="G137" s="109">
        <v>2</v>
      </c>
      <c r="H137" s="109">
        <v>1</v>
      </c>
      <c r="I137" s="109">
        <v>0</v>
      </c>
      <c r="J137" s="109">
        <v>1</v>
      </c>
      <c r="K137" s="110">
        <v>0</v>
      </c>
    </row>
    <row r="138" spans="1:22" s="9" customFormat="1" ht="18" customHeight="1" x14ac:dyDescent="0.25">
      <c r="A138" s="284" t="s">
        <v>115</v>
      </c>
      <c r="B138" s="284"/>
      <c r="C138" s="284"/>
      <c r="D138" s="284"/>
      <c r="E138" s="285"/>
      <c r="F138" s="96">
        <v>2</v>
      </c>
      <c r="G138" s="109">
        <v>0</v>
      </c>
      <c r="H138" s="109">
        <v>1</v>
      </c>
      <c r="I138" s="109">
        <v>1</v>
      </c>
      <c r="J138" s="109">
        <v>0</v>
      </c>
      <c r="K138" s="110">
        <v>0</v>
      </c>
    </row>
    <row r="139" spans="1:22" s="9" customFormat="1" ht="18" customHeight="1" x14ac:dyDescent="0.25">
      <c r="A139" s="284" t="s">
        <v>116</v>
      </c>
      <c r="B139" s="284"/>
      <c r="C139" s="284"/>
      <c r="D139" s="284"/>
      <c r="E139" s="285"/>
      <c r="F139" s="96">
        <v>60</v>
      </c>
      <c r="G139" s="109">
        <v>3</v>
      </c>
      <c r="H139" s="109">
        <v>26</v>
      </c>
      <c r="I139" s="109">
        <v>5</v>
      </c>
      <c r="J139" s="109">
        <v>11</v>
      </c>
      <c r="K139" s="110">
        <v>15</v>
      </c>
    </row>
    <row r="140" spans="1:22" s="9" customFormat="1" ht="18" customHeight="1" x14ac:dyDescent="0.25">
      <c r="A140" s="284" t="s">
        <v>117</v>
      </c>
      <c r="B140" s="284"/>
      <c r="C140" s="284"/>
      <c r="D140" s="284"/>
      <c r="E140" s="285"/>
      <c r="F140" s="96">
        <v>591</v>
      </c>
      <c r="G140" s="109">
        <v>39</v>
      </c>
      <c r="H140" s="109">
        <v>333</v>
      </c>
      <c r="I140" s="109">
        <v>134</v>
      </c>
      <c r="J140" s="109">
        <v>73</v>
      </c>
      <c r="K140" s="110">
        <v>12</v>
      </c>
      <c r="R140" s="106"/>
    </row>
    <row r="141" spans="1:22" s="9" customFormat="1" ht="18" customHeight="1" x14ac:dyDescent="0.25">
      <c r="A141" s="284" t="s">
        <v>118</v>
      </c>
      <c r="B141" s="284"/>
      <c r="C141" s="284"/>
      <c r="D141" s="284"/>
      <c r="E141" s="285"/>
      <c r="F141" s="96">
        <v>48</v>
      </c>
      <c r="G141" s="109">
        <v>4</v>
      </c>
      <c r="H141" s="109">
        <v>23</v>
      </c>
      <c r="I141" s="109">
        <v>11</v>
      </c>
      <c r="J141" s="109">
        <v>9</v>
      </c>
      <c r="K141" s="110">
        <v>1</v>
      </c>
      <c r="R141" s="106"/>
    </row>
    <row r="142" spans="1:22" s="9" customFormat="1" ht="18" customHeight="1" x14ac:dyDescent="0.25">
      <c r="A142" s="286" t="s">
        <v>119</v>
      </c>
      <c r="B142" s="286"/>
      <c r="C142" s="286"/>
      <c r="D142" s="286"/>
      <c r="E142" s="287"/>
      <c r="F142" s="96">
        <v>52</v>
      </c>
      <c r="G142" s="109">
        <v>10</v>
      </c>
      <c r="H142" s="109">
        <v>10</v>
      </c>
      <c r="I142" s="109">
        <v>23</v>
      </c>
      <c r="J142" s="109">
        <v>9</v>
      </c>
      <c r="K142" s="110">
        <v>0</v>
      </c>
      <c r="R142" s="106"/>
      <c r="S142" s="107"/>
      <c r="T142" s="107"/>
      <c r="U142" s="107"/>
      <c r="V142" s="107"/>
    </row>
    <row r="143" spans="1:22" s="9" customFormat="1" ht="18" customHeight="1" x14ac:dyDescent="0.25">
      <c r="A143" s="284" t="s">
        <v>120</v>
      </c>
      <c r="B143" s="284"/>
      <c r="C143" s="284"/>
      <c r="D143" s="284"/>
      <c r="E143" s="285"/>
      <c r="F143" s="96">
        <v>166</v>
      </c>
      <c r="G143" s="109">
        <v>32</v>
      </c>
      <c r="H143" s="109">
        <v>85</v>
      </c>
      <c r="I143" s="109">
        <v>27</v>
      </c>
      <c r="J143" s="109">
        <v>22</v>
      </c>
      <c r="K143" s="110">
        <v>0</v>
      </c>
      <c r="R143" s="106"/>
      <c r="S143" s="107"/>
      <c r="T143" s="107"/>
      <c r="U143" s="107"/>
      <c r="V143" s="107"/>
    </row>
    <row r="144" spans="1:22" s="9" customFormat="1" ht="18" customHeight="1" x14ac:dyDescent="0.25">
      <c r="A144" s="297" t="s">
        <v>121</v>
      </c>
      <c r="B144" s="297"/>
      <c r="C144" s="297"/>
      <c r="D144" s="297"/>
      <c r="E144" s="298"/>
      <c r="F144" s="97">
        <v>793</v>
      </c>
      <c r="G144" s="111">
        <v>117</v>
      </c>
      <c r="H144" s="111">
        <v>318</v>
      </c>
      <c r="I144" s="111">
        <v>281</v>
      </c>
      <c r="J144" s="111">
        <v>65</v>
      </c>
      <c r="K144" s="112">
        <v>12</v>
      </c>
      <c r="R144" s="106"/>
      <c r="S144" s="107"/>
      <c r="T144" s="107"/>
      <c r="U144" s="107"/>
      <c r="V144" s="107"/>
    </row>
    <row r="145" spans="1:22" s="9" customFormat="1" ht="18" customHeight="1" x14ac:dyDescent="0.25">
      <c r="A145" s="299" t="s">
        <v>2</v>
      </c>
      <c r="B145" s="299"/>
      <c r="C145" s="299"/>
      <c r="D145" s="299"/>
      <c r="E145" s="300"/>
      <c r="F145" s="113">
        <f t="shared" ref="F145:K145" si="5">SUM(F126:F144)</f>
        <v>7650</v>
      </c>
      <c r="G145" s="113">
        <f t="shared" si="5"/>
        <v>699</v>
      </c>
      <c r="H145" s="113">
        <f t="shared" si="5"/>
        <v>3122</v>
      </c>
      <c r="I145" s="113">
        <f t="shared" si="5"/>
        <v>2000</v>
      </c>
      <c r="J145" s="113">
        <f t="shared" si="5"/>
        <v>1209</v>
      </c>
      <c r="K145" s="113">
        <f t="shared" si="5"/>
        <v>620</v>
      </c>
      <c r="R145" s="106"/>
      <c r="S145" s="107"/>
      <c r="T145" s="107"/>
      <c r="U145" s="107"/>
      <c r="V145" s="107"/>
    </row>
    <row r="146" spans="1:22" s="9" customFormat="1" ht="18" customHeight="1" x14ac:dyDescent="0.25">
      <c r="A146" s="292" t="s">
        <v>42</v>
      </c>
      <c r="B146" s="292"/>
      <c r="C146" s="292"/>
      <c r="D146" s="292"/>
      <c r="E146" s="293"/>
      <c r="F146" s="114">
        <f>+F145/F145</f>
        <v>1</v>
      </c>
      <c r="G146" s="115">
        <f>+G145/$F$145</f>
        <v>9.137254901960784E-2</v>
      </c>
      <c r="H146" s="115">
        <f>+H145/$F$145</f>
        <v>0.40810457516339871</v>
      </c>
      <c r="I146" s="115">
        <f>+I145/$F$145</f>
        <v>0.26143790849673204</v>
      </c>
      <c r="J146" s="115">
        <f>+J145/$F$145</f>
        <v>0.15803921568627452</v>
      </c>
      <c r="K146" s="115">
        <f>+K145/$F$145</f>
        <v>8.1045751633986932E-2</v>
      </c>
      <c r="R146" s="106"/>
      <c r="S146" s="107"/>
      <c r="T146" s="107"/>
      <c r="U146" s="107"/>
      <c r="V146" s="107"/>
    </row>
    <row r="147" spans="1:22" s="9" customFormat="1" ht="18" customHeight="1" x14ac:dyDescent="0.25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R147" s="106"/>
      <c r="S147" s="107"/>
      <c r="T147" s="107"/>
      <c r="U147" s="107"/>
      <c r="V147" s="107"/>
    </row>
    <row r="148" spans="1:22" s="9" customFormat="1" ht="18" customHeight="1" x14ac:dyDescent="0.25">
      <c r="B148" s="279" t="s">
        <v>122</v>
      </c>
      <c r="C148" s="279"/>
      <c r="D148" s="279"/>
      <c r="E148" s="279"/>
      <c r="F148" s="279"/>
      <c r="G148" s="279"/>
      <c r="H148" s="106"/>
      <c r="I148" s="106"/>
      <c r="J148" s="106"/>
      <c r="K148" s="106"/>
      <c r="L148" s="106"/>
      <c r="M148" s="106"/>
      <c r="R148" s="106"/>
      <c r="S148" s="107"/>
      <c r="T148" s="107"/>
      <c r="U148" s="107"/>
      <c r="V148" s="107"/>
    </row>
    <row r="149" spans="1:22" s="9" customFormat="1" ht="18" customHeight="1" x14ac:dyDescent="0.25">
      <c r="A149" s="291" t="s">
        <v>123</v>
      </c>
      <c r="B149" s="291"/>
      <c r="C149" s="291"/>
      <c r="D149" s="291"/>
      <c r="E149" s="291"/>
      <c r="F149" s="291"/>
      <c r="G149" s="291"/>
      <c r="H149" s="106"/>
      <c r="I149" s="106"/>
      <c r="J149" s="106"/>
      <c r="K149" s="106"/>
      <c r="L149" s="106"/>
      <c r="M149" s="106"/>
      <c r="N149" s="106"/>
      <c r="O149" s="106"/>
      <c r="R149" s="106"/>
      <c r="S149" s="116"/>
      <c r="T149" s="116"/>
      <c r="U149" s="116"/>
      <c r="V149" s="116"/>
    </row>
    <row r="150" spans="1:22" s="9" customFormat="1" ht="6.6" customHeight="1" x14ac:dyDescent="0.25">
      <c r="C150" s="117" t="s">
        <v>98</v>
      </c>
      <c r="D150" s="117" t="s">
        <v>99</v>
      </c>
      <c r="E150" s="117" t="s">
        <v>100</v>
      </c>
      <c r="F150" s="117" t="s">
        <v>101</v>
      </c>
      <c r="G150" s="117" t="s">
        <v>102</v>
      </c>
      <c r="H150" s="106"/>
      <c r="I150" s="106"/>
      <c r="J150" s="106"/>
      <c r="K150" s="106"/>
      <c r="L150" s="106"/>
      <c r="M150" s="106"/>
      <c r="N150" s="106"/>
      <c r="O150" s="106"/>
      <c r="R150" s="106"/>
      <c r="S150" s="116"/>
      <c r="T150" s="116"/>
      <c r="U150" s="116"/>
      <c r="V150" s="116"/>
    </row>
    <row r="151" spans="1:22" s="9" customFormat="1" ht="4.1500000000000004" customHeight="1" x14ac:dyDescent="0.25">
      <c r="A151" s="304" t="s">
        <v>7</v>
      </c>
      <c r="B151" s="256" t="s">
        <v>97</v>
      </c>
      <c r="C151" s="256" t="s">
        <v>98</v>
      </c>
      <c r="D151" s="256" t="s">
        <v>99</v>
      </c>
      <c r="E151" s="256" t="s">
        <v>100</v>
      </c>
      <c r="F151" s="256" t="s">
        <v>101</v>
      </c>
      <c r="G151" s="301" t="s">
        <v>102</v>
      </c>
      <c r="H151" s="106"/>
      <c r="I151" s="106"/>
      <c r="J151" s="106"/>
      <c r="K151" s="106"/>
      <c r="L151" s="106"/>
      <c r="M151" s="106"/>
      <c r="N151" s="106"/>
      <c r="O151" s="106"/>
      <c r="R151" s="106"/>
      <c r="S151" s="116"/>
      <c r="T151" s="116"/>
      <c r="U151" s="116"/>
      <c r="V151" s="116"/>
    </row>
    <row r="152" spans="1:22" s="9" customFormat="1" ht="18" customHeight="1" x14ac:dyDescent="0.25">
      <c r="A152" s="304"/>
      <c r="B152" s="256"/>
      <c r="C152" s="256"/>
      <c r="D152" s="256"/>
      <c r="E152" s="256"/>
      <c r="F152" s="256"/>
      <c r="G152" s="301"/>
      <c r="H152" s="106"/>
      <c r="I152" s="106"/>
      <c r="J152" s="106"/>
      <c r="K152" s="106"/>
      <c r="L152" s="106"/>
      <c r="M152" s="106"/>
      <c r="N152" s="106"/>
      <c r="O152" s="106"/>
      <c r="R152" s="106"/>
      <c r="S152" s="116"/>
      <c r="T152" s="116"/>
      <c r="U152" s="116"/>
      <c r="V152" s="116"/>
    </row>
    <row r="153" spans="1:22" s="9" customFormat="1" ht="18" customHeight="1" x14ac:dyDescent="0.25">
      <c r="A153" s="304"/>
      <c r="B153" s="256"/>
      <c r="C153" s="256"/>
      <c r="D153" s="256"/>
      <c r="E153" s="256"/>
      <c r="F153" s="256"/>
      <c r="G153" s="301"/>
      <c r="H153" s="106"/>
      <c r="I153" s="106"/>
      <c r="J153" s="106"/>
      <c r="K153" s="106"/>
      <c r="L153" s="106"/>
      <c r="M153" s="106"/>
      <c r="N153" s="106"/>
      <c r="O153" s="106"/>
      <c r="R153" s="106"/>
      <c r="S153" s="116"/>
      <c r="T153" s="116"/>
      <c r="U153" s="116"/>
      <c r="V153" s="116"/>
    </row>
    <row r="154" spans="1:22" s="9" customFormat="1" ht="18" customHeight="1" x14ac:dyDescent="0.25">
      <c r="A154" s="118" t="s">
        <v>9</v>
      </c>
      <c r="B154" s="119">
        <v>753</v>
      </c>
      <c r="C154" s="120">
        <v>85</v>
      </c>
      <c r="D154" s="120">
        <v>342</v>
      </c>
      <c r="E154" s="120">
        <v>207</v>
      </c>
      <c r="F154" s="120">
        <v>119</v>
      </c>
      <c r="G154" s="121">
        <v>0</v>
      </c>
      <c r="H154" s="106"/>
      <c r="I154" s="106"/>
      <c r="J154" s="106"/>
      <c r="K154" s="106"/>
      <c r="L154" s="106"/>
      <c r="M154" s="106"/>
      <c r="N154" s="106"/>
      <c r="O154" s="106"/>
      <c r="R154" s="106"/>
      <c r="S154" s="116"/>
      <c r="T154" s="116"/>
      <c r="U154" s="116"/>
      <c r="V154" s="116"/>
    </row>
    <row r="155" spans="1:22" s="9" customFormat="1" ht="18" customHeight="1" x14ac:dyDescent="0.25">
      <c r="A155" s="122" t="s">
        <v>10</v>
      </c>
      <c r="B155" s="123">
        <v>680</v>
      </c>
      <c r="C155" s="124">
        <v>60</v>
      </c>
      <c r="D155" s="124">
        <v>359</v>
      </c>
      <c r="E155" s="124">
        <v>143</v>
      </c>
      <c r="F155" s="124">
        <v>118</v>
      </c>
      <c r="G155" s="125">
        <v>0</v>
      </c>
      <c r="H155" s="106"/>
      <c r="I155" s="106"/>
      <c r="J155" s="106"/>
      <c r="K155" s="106"/>
      <c r="L155" s="106"/>
      <c r="M155" s="106"/>
      <c r="N155" s="106"/>
      <c r="O155" s="106"/>
      <c r="R155" s="106"/>
      <c r="S155" s="116"/>
      <c r="T155" s="116"/>
      <c r="U155" s="116"/>
      <c r="V155" s="116"/>
    </row>
    <row r="156" spans="1:22" s="9" customFormat="1" ht="18" customHeight="1" x14ac:dyDescent="0.25">
      <c r="A156" s="122" t="s">
        <v>11</v>
      </c>
      <c r="B156" s="123">
        <v>1264</v>
      </c>
      <c r="C156" s="124">
        <v>123</v>
      </c>
      <c r="D156" s="124">
        <v>459</v>
      </c>
      <c r="E156" s="124">
        <v>284</v>
      </c>
      <c r="F156" s="124">
        <v>133</v>
      </c>
      <c r="G156" s="125">
        <v>265</v>
      </c>
      <c r="H156" s="106"/>
      <c r="I156" s="106"/>
      <c r="J156" s="106"/>
      <c r="K156" s="106"/>
      <c r="L156" s="106"/>
      <c r="M156" s="106"/>
      <c r="N156" s="106"/>
      <c r="O156" s="106"/>
      <c r="R156" s="106"/>
      <c r="S156" s="116"/>
      <c r="T156" s="116"/>
      <c r="U156" s="116"/>
      <c r="V156" s="116"/>
    </row>
    <row r="157" spans="1:22" s="9" customFormat="1" ht="18" customHeight="1" x14ac:dyDescent="0.25">
      <c r="A157" s="122" t="s">
        <v>12</v>
      </c>
      <c r="B157" s="123">
        <v>958</v>
      </c>
      <c r="C157" s="124">
        <v>84</v>
      </c>
      <c r="D157" s="124">
        <v>387</v>
      </c>
      <c r="E157" s="124">
        <v>260</v>
      </c>
      <c r="F157" s="124">
        <v>168</v>
      </c>
      <c r="G157" s="125">
        <v>59</v>
      </c>
      <c r="H157" s="106"/>
      <c r="I157" s="106"/>
      <c r="J157" s="106"/>
      <c r="K157" s="106"/>
      <c r="L157" s="106"/>
      <c r="M157" s="106"/>
      <c r="N157" s="106"/>
      <c r="O157" s="106"/>
      <c r="R157" s="106"/>
      <c r="S157" s="116"/>
      <c r="T157" s="116"/>
      <c r="U157" s="116"/>
      <c r="V157" s="116"/>
    </row>
    <row r="158" spans="1:22" s="9" customFormat="1" ht="18" customHeight="1" x14ac:dyDescent="0.25">
      <c r="A158" s="122" t="s">
        <v>13</v>
      </c>
      <c r="B158" s="123">
        <v>864</v>
      </c>
      <c r="C158" s="124">
        <v>58</v>
      </c>
      <c r="D158" s="124">
        <v>394</v>
      </c>
      <c r="E158" s="124">
        <v>271</v>
      </c>
      <c r="F158" s="124">
        <v>141</v>
      </c>
      <c r="G158" s="125">
        <v>0</v>
      </c>
      <c r="H158" s="106"/>
      <c r="I158" s="106"/>
      <c r="J158" s="106"/>
      <c r="K158" s="106"/>
      <c r="L158" s="106"/>
      <c r="M158" s="106"/>
      <c r="N158" s="106"/>
      <c r="O158" s="106"/>
      <c r="R158" s="106"/>
      <c r="S158" s="116"/>
      <c r="T158" s="116"/>
      <c r="U158" s="116"/>
      <c r="V158" s="116"/>
    </row>
    <row r="159" spans="1:22" s="9" customFormat="1" ht="18" customHeight="1" x14ac:dyDescent="0.25">
      <c r="A159" s="122" t="s">
        <v>14</v>
      </c>
      <c r="B159" s="123">
        <v>1055</v>
      </c>
      <c r="C159" s="124">
        <v>78</v>
      </c>
      <c r="D159" s="124">
        <v>377</v>
      </c>
      <c r="E159" s="124">
        <v>286</v>
      </c>
      <c r="F159" s="124">
        <v>173</v>
      </c>
      <c r="G159" s="125">
        <v>141</v>
      </c>
      <c r="R159" s="106"/>
      <c r="S159" s="116"/>
      <c r="T159" s="116"/>
      <c r="U159" s="116"/>
      <c r="V159" s="116"/>
    </row>
    <row r="160" spans="1:22" s="9" customFormat="1" ht="18" customHeight="1" x14ac:dyDescent="0.25">
      <c r="A160" s="122" t="s">
        <v>15</v>
      </c>
      <c r="B160" s="123">
        <v>1034</v>
      </c>
      <c r="C160" s="124">
        <v>135</v>
      </c>
      <c r="D160" s="124">
        <v>356</v>
      </c>
      <c r="E160" s="124">
        <v>210</v>
      </c>
      <c r="F160" s="124">
        <v>189</v>
      </c>
      <c r="G160" s="125">
        <v>144</v>
      </c>
      <c r="R160" s="106"/>
      <c r="S160" s="116"/>
      <c r="T160" s="116"/>
      <c r="U160" s="116"/>
      <c r="V160" s="116"/>
    </row>
    <row r="161" spans="1:38" s="9" customFormat="1" ht="18" customHeight="1" x14ac:dyDescent="0.25">
      <c r="A161" s="122" t="s">
        <v>16</v>
      </c>
      <c r="B161" s="123">
        <v>1042</v>
      </c>
      <c r="C161" s="124">
        <v>76</v>
      </c>
      <c r="D161" s="124">
        <v>448</v>
      </c>
      <c r="E161" s="124">
        <v>339</v>
      </c>
      <c r="F161" s="124">
        <v>168</v>
      </c>
      <c r="G161" s="125">
        <v>11</v>
      </c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16"/>
      <c r="T161" s="116"/>
      <c r="U161" s="116"/>
      <c r="V161" s="116"/>
    </row>
    <row r="162" spans="1:38" s="9" customFormat="1" ht="18" customHeight="1" x14ac:dyDescent="0.25">
      <c r="A162" s="122" t="s">
        <v>124</v>
      </c>
      <c r="B162" s="123"/>
      <c r="C162" s="124"/>
      <c r="D162" s="124"/>
      <c r="E162" s="124"/>
      <c r="F162" s="124"/>
      <c r="G162" s="125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</row>
    <row r="163" spans="1:38" s="9" customFormat="1" ht="18" customHeight="1" x14ac:dyDescent="0.25">
      <c r="A163" s="122" t="s">
        <v>18</v>
      </c>
      <c r="B163" s="123"/>
      <c r="C163" s="124"/>
      <c r="D163" s="124"/>
      <c r="E163" s="124"/>
      <c r="F163" s="124"/>
      <c r="G163" s="125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</row>
    <row r="164" spans="1:38" s="9" customFormat="1" ht="18" customHeight="1" x14ac:dyDescent="0.25">
      <c r="A164" s="122" t="s">
        <v>19</v>
      </c>
      <c r="B164" s="123"/>
      <c r="C164" s="124"/>
      <c r="D164" s="124"/>
      <c r="E164" s="124"/>
      <c r="F164" s="124"/>
      <c r="G164" s="125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</row>
    <row r="165" spans="1:38" s="9" customFormat="1" ht="18" customHeight="1" x14ac:dyDescent="0.25">
      <c r="A165" s="126" t="s">
        <v>20</v>
      </c>
      <c r="B165" s="127"/>
      <c r="C165" s="128"/>
      <c r="D165" s="128"/>
      <c r="E165" s="128"/>
      <c r="F165" s="128"/>
      <c r="G165" s="129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</row>
    <row r="166" spans="1:38" s="9" customFormat="1" ht="18" customHeight="1" x14ac:dyDescent="0.25">
      <c r="A166" s="98" t="s">
        <v>2</v>
      </c>
      <c r="B166" s="99">
        <f t="shared" ref="B166:G166" si="6">SUM(B154:B165)</f>
        <v>7650</v>
      </c>
      <c r="C166" s="99">
        <f t="shared" si="6"/>
        <v>699</v>
      </c>
      <c r="D166" s="99">
        <f t="shared" si="6"/>
        <v>3122</v>
      </c>
      <c r="E166" s="99">
        <f t="shared" si="6"/>
        <v>2000</v>
      </c>
      <c r="F166" s="99">
        <f t="shared" si="6"/>
        <v>1209</v>
      </c>
      <c r="G166" s="100">
        <f t="shared" si="6"/>
        <v>620</v>
      </c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</row>
    <row r="167" spans="1:38" s="9" customFormat="1" ht="18" customHeight="1" x14ac:dyDescent="0.25">
      <c r="A167" s="104" t="s">
        <v>42</v>
      </c>
      <c r="B167" s="105">
        <f>+B166/B166</f>
        <v>1</v>
      </c>
      <c r="C167" s="105">
        <f>+C166/$B$166</f>
        <v>9.137254901960784E-2</v>
      </c>
      <c r="D167" s="105">
        <f>+D166/$B$166</f>
        <v>0.40810457516339871</v>
      </c>
      <c r="E167" s="105">
        <f>+E166/$B$166</f>
        <v>0.26143790849673204</v>
      </c>
      <c r="F167" s="105">
        <f>+F166/$B$166</f>
        <v>0.15803921568627452</v>
      </c>
      <c r="G167" s="105">
        <f>+G166/$B$166</f>
        <v>8.1045751633986932E-2</v>
      </c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</row>
    <row r="168" spans="1:38" s="9" customFormat="1" ht="10.15" customHeight="1" x14ac:dyDescent="0.25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</row>
    <row r="169" spans="1:38" s="9" customFormat="1" ht="10.15" customHeight="1" x14ac:dyDescent="0.25">
      <c r="A169" s="130"/>
      <c r="B169" s="130"/>
      <c r="C169" s="130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</row>
    <row r="170" spans="1:38" x14ac:dyDescent="0.25">
      <c r="A170" s="130"/>
      <c r="B170" s="130"/>
      <c r="C170" s="130"/>
      <c r="D170" s="279" t="s">
        <v>125</v>
      </c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131"/>
      <c r="T170" s="130"/>
      <c r="U170" s="132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9.899999999999999" customHeight="1" x14ac:dyDescent="0.25">
      <c r="A171" s="130"/>
      <c r="B171" s="130"/>
      <c r="C171" s="130"/>
      <c r="D171" s="302" t="s">
        <v>126</v>
      </c>
      <c r="E171" s="302"/>
      <c r="F171" s="302"/>
      <c r="G171" s="302"/>
      <c r="H171" s="302"/>
      <c r="I171" s="302"/>
      <c r="J171" s="302"/>
      <c r="K171" s="302"/>
      <c r="L171" s="302"/>
      <c r="M171" s="302"/>
      <c r="N171" s="302"/>
      <c r="O171" s="302"/>
      <c r="P171" s="302"/>
      <c r="Q171" s="302"/>
      <c r="R171" s="302"/>
      <c r="S171" s="130"/>
      <c r="T171" s="130"/>
      <c r="U171" s="132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28.15" customHeight="1" x14ac:dyDescent="0.25">
      <c r="A172" s="130"/>
      <c r="B172" s="130"/>
      <c r="C172" s="130"/>
      <c r="D172" s="133" t="s">
        <v>7</v>
      </c>
      <c r="E172" s="134" t="s">
        <v>9</v>
      </c>
      <c r="F172" s="134" t="s">
        <v>10</v>
      </c>
      <c r="G172" s="134" t="s">
        <v>11</v>
      </c>
      <c r="H172" s="134" t="s">
        <v>12</v>
      </c>
      <c r="I172" s="134" t="s">
        <v>13</v>
      </c>
      <c r="J172" s="134" t="s">
        <v>14</v>
      </c>
      <c r="K172" s="134" t="s">
        <v>15</v>
      </c>
      <c r="L172" s="134" t="s">
        <v>16</v>
      </c>
      <c r="M172" s="134" t="s">
        <v>17</v>
      </c>
      <c r="N172" s="134" t="s">
        <v>18</v>
      </c>
      <c r="O172" s="134" t="s">
        <v>19</v>
      </c>
      <c r="P172" s="134" t="s">
        <v>20</v>
      </c>
      <c r="Q172" s="135" t="s">
        <v>2</v>
      </c>
      <c r="R172" s="136" t="s">
        <v>42</v>
      </c>
      <c r="S172" s="10"/>
      <c r="T172" s="10"/>
      <c r="U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28.15" customHeight="1" x14ac:dyDescent="0.25">
      <c r="A173" s="130"/>
      <c r="B173" s="130"/>
      <c r="C173" s="130"/>
      <c r="D173" s="137" t="s">
        <v>22</v>
      </c>
      <c r="E173" s="138">
        <v>123</v>
      </c>
      <c r="F173" s="138">
        <v>120</v>
      </c>
      <c r="G173" s="138">
        <v>209</v>
      </c>
      <c r="H173" s="138">
        <v>136</v>
      </c>
      <c r="I173" s="138">
        <v>138</v>
      </c>
      <c r="J173" s="138">
        <v>136</v>
      </c>
      <c r="K173" s="138">
        <v>135</v>
      </c>
      <c r="L173" s="138">
        <v>136</v>
      </c>
      <c r="M173" s="138"/>
      <c r="N173" s="138"/>
      <c r="O173" s="138"/>
      <c r="P173" s="138"/>
      <c r="Q173" s="139">
        <v>991</v>
      </c>
      <c r="R173" s="140">
        <f>+Q173/$B$47</f>
        <v>0.7682170542635659</v>
      </c>
      <c r="S173" s="141"/>
      <c r="T173" s="141"/>
      <c r="U173" s="141"/>
      <c r="V173" s="141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28.15" customHeight="1" x14ac:dyDescent="0.25">
      <c r="A174" s="130"/>
      <c r="B174" s="130"/>
      <c r="C174" s="130"/>
      <c r="D174" s="137" t="s">
        <v>21</v>
      </c>
      <c r="E174" s="138">
        <v>113</v>
      </c>
      <c r="F174" s="138">
        <v>100</v>
      </c>
      <c r="G174" s="138">
        <v>195</v>
      </c>
      <c r="H174" s="138">
        <v>135</v>
      </c>
      <c r="I174" s="138">
        <v>131</v>
      </c>
      <c r="J174" s="138">
        <v>126</v>
      </c>
      <c r="K174" s="138">
        <v>113</v>
      </c>
      <c r="L174" s="138">
        <v>116</v>
      </c>
      <c r="M174" s="138"/>
      <c r="N174" s="138"/>
      <c r="O174" s="138"/>
      <c r="P174" s="138"/>
      <c r="Q174" s="139">
        <v>913</v>
      </c>
      <c r="R174" s="140">
        <f>+Q174/$B$47</f>
        <v>0.70775193798449609</v>
      </c>
      <c r="S174" s="142"/>
      <c r="T174" s="142"/>
      <c r="U174" s="142"/>
      <c r="V174" s="142"/>
    </row>
    <row r="175" spans="1:38" ht="19.5" x14ac:dyDescent="0.25">
      <c r="A175" s="130"/>
      <c r="B175" s="130"/>
      <c r="C175" s="130"/>
      <c r="D175" s="106"/>
      <c r="E175" s="106"/>
      <c r="F175" s="106"/>
      <c r="G175" s="106"/>
      <c r="H175" s="106"/>
      <c r="I175" s="106"/>
      <c r="J175" s="9"/>
      <c r="K175" s="9"/>
      <c r="L175" s="143"/>
      <c r="M175" s="106"/>
      <c r="N175" s="106"/>
      <c r="O175" s="106"/>
      <c r="P175" s="106"/>
      <c r="Q175" s="106"/>
      <c r="R175" s="106"/>
      <c r="S175" s="144"/>
      <c r="T175" s="144"/>
      <c r="U175" s="144"/>
      <c r="V175" s="144"/>
    </row>
    <row r="176" spans="1:38" ht="19.5" x14ac:dyDescent="0.25">
      <c r="A176" s="106"/>
      <c r="B176" s="106"/>
      <c r="C176" s="106"/>
      <c r="D176" s="106"/>
      <c r="E176" s="106"/>
      <c r="F176" s="106"/>
      <c r="G176" s="106"/>
      <c r="H176" s="106"/>
      <c r="I176" s="106"/>
      <c r="J176" s="9"/>
      <c r="K176" s="9"/>
      <c r="L176" s="143"/>
      <c r="M176" s="106"/>
      <c r="N176" s="106"/>
      <c r="O176" s="106"/>
      <c r="P176" s="106"/>
      <c r="Q176" s="106"/>
      <c r="R176" s="106"/>
      <c r="S176" s="144"/>
      <c r="T176" s="144"/>
      <c r="U176" s="144"/>
      <c r="V176" s="144"/>
    </row>
    <row r="177" spans="1:25" ht="19.5" x14ac:dyDescent="0.25">
      <c r="P177" s="106"/>
      <c r="Q177" s="106"/>
      <c r="R177" s="106"/>
      <c r="S177" s="144"/>
      <c r="T177" s="144"/>
      <c r="U177" s="144"/>
      <c r="V177" s="144"/>
    </row>
    <row r="178" spans="1:25" ht="19.5" x14ac:dyDescent="0.25">
      <c r="P178" s="106"/>
      <c r="Q178" s="106"/>
      <c r="R178" s="106"/>
      <c r="S178" s="144"/>
      <c r="T178" s="144"/>
      <c r="U178" s="144"/>
      <c r="V178" s="144"/>
    </row>
    <row r="179" spans="1:25" ht="19.5" x14ac:dyDescent="0.25">
      <c r="P179" s="106"/>
      <c r="Q179" s="106"/>
      <c r="R179" s="106"/>
      <c r="S179" s="144"/>
      <c r="T179" s="144"/>
      <c r="U179" s="144"/>
      <c r="V179" s="144"/>
    </row>
    <row r="180" spans="1:25" ht="19.5" x14ac:dyDescent="0.25">
      <c r="P180" s="106"/>
      <c r="Q180" s="106"/>
      <c r="R180" s="106"/>
      <c r="S180" s="144"/>
      <c r="T180" s="144"/>
      <c r="U180" s="144"/>
      <c r="V180" s="144"/>
    </row>
    <row r="181" spans="1:25" ht="19.5" x14ac:dyDescent="0.25">
      <c r="P181" s="106"/>
      <c r="Q181" s="106"/>
      <c r="R181" s="106"/>
      <c r="S181" s="144"/>
      <c r="T181" s="144"/>
      <c r="U181" s="144"/>
      <c r="V181" s="144"/>
    </row>
    <row r="182" spans="1:25" ht="19.5" x14ac:dyDescent="0.25">
      <c r="A182" s="106"/>
      <c r="B182" s="106"/>
      <c r="C182" s="106"/>
      <c r="D182" s="106"/>
      <c r="E182" s="106"/>
      <c r="F182" s="106"/>
      <c r="G182" s="106"/>
      <c r="H182" s="106"/>
      <c r="I182" s="106"/>
      <c r="J182" s="9"/>
      <c r="K182" s="9"/>
      <c r="L182" s="143"/>
      <c r="M182" s="106"/>
      <c r="N182" s="106"/>
      <c r="O182" s="106"/>
      <c r="P182" s="106"/>
      <c r="Q182" s="106"/>
      <c r="R182" s="106"/>
      <c r="S182" s="144"/>
      <c r="T182" s="144"/>
      <c r="U182" s="144"/>
      <c r="V182" s="144"/>
    </row>
    <row r="183" spans="1:25" ht="19.5" x14ac:dyDescent="0.25">
      <c r="A183" s="106"/>
      <c r="B183" s="106"/>
      <c r="C183" s="106"/>
      <c r="D183" s="106"/>
      <c r="E183" s="106"/>
      <c r="F183" s="106"/>
      <c r="G183" s="106"/>
      <c r="H183" s="106"/>
      <c r="I183" s="106"/>
      <c r="J183" s="145"/>
      <c r="K183" s="145"/>
      <c r="L183" s="145"/>
      <c r="M183" s="106"/>
      <c r="N183" s="106"/>
      <c r="O183" s="106"/>
      <c r="P183" s="106"/>
      <c r="Q183" s="106"/>
      <c r="R183" s="106"/>
      <c r="S183" s="146"/>
      <c r="T183" s="146"/>
      <c r="U183" s="146"/>
      <c r="V183" s="146"/>
    </row>
    <row r="184" spans="1:25" ht="19.5" x14ac:dyDescent="0.25">
      <c r="A184" s="106"/>
      <c r="B184" s="106"/>
      <c r="C184" s="106"/>
      <c r="D184" s="106"/>
      <c r="E184" s="106"/>
      <c r="F184" s="106"/>
      <c r="G184" s="106"/>
      <c r="H184" s="106"/>
      <c r="I184" s="106"/>
      <c r="J184" s="143"/>
      <c r="K184" s="143"/>
      <c r="L184" s="147"/>
      <c r="M184" s="106"/>
      <c r="N184" s="106"/>
      <c r="O184" s="106"/>
      <c r="P184" s="106"/>
      <c r="Q184" s="106"/>
      <c r="R184" s="106"/>
      <c r="S184" s="148"/>
      <c r="T184" s="148"/>
      <c r="U184" s="148"/>
      <c r="V184" s="148"/>
    </row>
    <row r="185" spans="1:25" ht="19.5" x14ac:dyDescent="0.25">
      <c r="A185" s="106"/>
      <c r="B185" s="106"/>
      <c r="C185" s="106"/>
      <c r="D185" s="106"/>
      <c r="E185" s="106"/>
      <c r="F185" s="106"/>
      <c r="G185" s="106"/>
      <c r="H185" s="106"/>
      <c r="I185" s="106"/>
      <c r="J185" s="10"/>
      <c r="K185" s="10"/>
      <c r="L185" s="10"/>
      <c r="M185" s="106"/>
      <c r="N185" s="106"/>
      <c r="O185" s="106"/>
      <c r="P185" s="106"/>
      <c r="Q185" s="106"/>
      <c r="R185" s="106"/>
      <c r="S185" s="10"/>
      <c r="T185" s="10"/>
      <c r="U185" s="9"/>
    </row>
    <row r="186" spans="1:25" ht="19.5" x14ac:dyDescent="0.25">
      <c r="A186" s="106"/>
      <c r="B186" s="106"/>
      <c r="C186" s="106"/>
      <c r="D186" s="106"/>
      <c r="E186" s="106"/>
      <c r="F186" s="106"/>
      <c r="G186" s="106"/>
      <c r="H186" s="106"/>
      <c r="I186" s="106"/>
      <c r="J186" s="149"/>
      <c r="K186" s="149"/>
      <c r="L186" s="149"/>
      <c r="M186" s="106"/>
      <c r="N186" s="106"/>
      <c r="O186" s="106"/>
      <c r="P186" s="106"/>
      <c r="Q186" s="106"/>
      <c r="R186" s="106"/>
      <c r="S186" s="132"/>
      <c r="T186" s="132"/>
      <c r="U186" s="132"/>
      <c r="V186" s="132"/>
    </row>
    <row r="187" spans="1:25" ht="15" customHeight="1" x14ac:dyDescent="0.25">
      <c r="A187" s="106"/>
      <c r="B187" s="106"/>
      <c r="C187" s="106"/>
      <c r="D187" s="106"/>
      <c r="E187" s="106"/>
      <c r="F187" s="106"/>
      <c r="G187" s="106"/>
      <c r="H187" s="106"/>
      <c r="I187" s="106"/>
      <c r="J187" s="150"/>
      <c r="K187" s="150"/>
      <c r="L187" s="151"/>
      <c r="M187" s="106"/>
      <c r="N187" s="106"/>
      <c r="O187" s="106"/>
      <c r="P187" s="106"/>
      <c r="Q187" s="106"/>
      <c r="R187" s="106"/>
      <c r="S187" s="10"/>
      <c r="T187" s="10"/>
      <c r="U187" s="9"/>
    </row>
    <row r="188" spans="1:25" ht="15.75" customHeight="1" x14ac:dyDescent="0.25">
      <c r="A188" s="106"/>
      <c r="B188" s="106"/>
      <c r="C188" s="106"/>
      <c r="D188" s="106"/>
      <c r="E188" s="106"/>
      <c r="F188" s="106"/>
      <c r="G188" s="106"/>
      <c r="H188" s="106"/>
      <c r="I188" s="106"/>
      <c r="J188" s="9"/>
      <c r="K188" s="9"/>
      <c r="L188" s="151"/>
      <c r="M188" s="106"/>
      <c r="N188" s="106"/>
      <c r="O188" s="106"/>
      <c r="P188" s="106"/>
      <c r="Q188" s="106"/>
      <c r="R188" s="106"/>
      <c r="S188" s="10"/>
      <c r="T188" s="10"/>
      <c r="U188" s="9"/>
    </row>
    <row r="189" spans="1:25" ht="15" customHeight="1" x14ac:dyDescent="0.25">
      <c r="A189" s="106"/>
      <c r="B189" s="106"/>
      <c r="C189" s="106"/>
      <c r="D189" s="106"/>
      <c r="E189" s="106"/>
      <c r="F189" s="106"/>
      <c r="G189" s="106"/>
      <c r="H189" s="106"/>
      <c r="I189" s="106"/>
      <c r="J189" s="9"/>
      <c r="K189" s="9"/>
      <c r="L189" s="152"/>
      <c r="M189" s="106"/>
      <c r="N189" s="106"/>
      <c r="O189" s="106"/>
      <c r="P189" s="106"/>
      <c r="Q189" s="106"/>
      <c r="R189" s="106"/>
      <c r="S189" s="10"/>
      <c r="T189" s="10"/>
      <c r="U189" s="9"/>
    </row>
    <row r="190" spans="1:25" ht="15" customHeight="1" x14ac:dyDescent="0.25">
      <c r="A190" s="10"/>
      <c r="B190" s="10"/>
      <c r="C190" s="10"/>
      <c r="D190" s="10"/>
      <c r="E190" s="10"/>
      <c r="F190" s="10"/>
      <c r="G190" s="10"/>
      <c r="H190" s="151"/>
      <c r="I190" s="9"/>
      <c r="J190" s="9"/>
      <c r="K190" s="9"/>
      <c r="L190" s="153"/>
      <c r="M190" s="106"/>
      <c r="N190" s="106"/>
      <c r="O190" s="106"/>
      <c r="P190" s="106"/>
      <c r="Q190" s="106"/>
      <c r="R190" s="106"/>
      <c r="S190" s="9"/>
      <c r="T190" s="9"/>
      <c r="U190" s="9"/>
    </row>
    <row r="191" spans="1:25" s="9" customFormat="1" ht="15" customHeight="1" x14ac:dyDescent="0.25">
      <c r="A191" s="10"/>
      <c r="B191" s="10"/>
      <c r="C191" s="10"/>
      <c r="D191" s="10"/>
      <c r="E191" s="10"/>
      <c r="F191" s="10"/>
      <c r="G191" s="10"/>
      <c r="H191" s="303"/>
      <c r="L191" s="10"/>
      <c r="M191" s="106"/>
      <c r="N191" s="106"/>
      <c r="O191" s="106"/>
      <c r="P191" s="106"/>
      <c r="Q191" s="106"/>
      <c r="R191" s="106"/>
      <c r="W191"/>
      <c r="X191"/>
      <c r="Y191"/>
    </row>
    <row r="192" spans="1:25" s="9" customFormat="1" ht="19.5" x14ac:dyDescent="0.25">
      <c r="A192" s="10"/>
      <c r="B192" s="10"/>
      <c r="C192" s="10"/>
      <c r="D192" s="10"/>
      <c r="E192" s="10"/>
      <c r="F192" s="10"/>
      <c r="G192" s="10"/>
      <c r="H192" s="303"/>
      <c r="L192" s="10"/>
      <c r="M192" s="106"/>
      <c r="N192" s="106"/>
      <c r="O192" s="106"/>
      <c r="P192" s="106"/>
      <c r="Q192" s="106"/>
      <c r="R192" s="106"/>
      <c r="W192"/>
      <c r="X192"/>
      <c r="Y192"/>
    </row>
    <row r="193" spans="1:25" s="9" customFormat="1" ht="19.5" x14ac:dyDescent="0.25">
      <c r="A193" s="10"/>
      <c r="B193" s="10"/>
      <c r="C193" s="10"/>
      <c r="D193" s="10"/>
      <c r="E193" s="10"/>
      <c r="F193" s="10"/>
      <c r="G193" s="10"/>
      <c r="H193" s="154"/>
      <c r="L193" s="10"/>
      <c r="M193" s="106"/>
      <c r="N193" s="106"/>
      <c r="O193" s="106"/>
      <c r="P193" s="106"/>
      <c r="Q193" s="106"/>
      <c r="R193" s="106"/>
      <c r="W193"/>
      <c r="X193"/>
      <c r="Y193"/>
    </row>
    <row r="194" spans="1:25" s="9" customFormat="1" ht="19.5" x14ac:dyDescent="0.25">
      <c r="A194" s="10"/>
      <c r="B194" s="10"/>
      <c r="C194" s="10"/>
      <c r="D194" s="10"/>
      <c r="E194" s="10"/>
      <c r="F194" s="10"/>
      <c r="G194" s="10"/>
      <c r="H194" s="154"/>
      <c r="L194" s="10"/>
      <c r="M194" s="106"/>
      <c r="N194" s="106"/>
      <c r="O194" s="106"/>
      <c r="P194" s="106"/>
      <c r="Q194" s="106"/>
      <c r="R194" s="106"/>
      <c r="W194"/>
      <c r="X194"/>
      <c r="Y194"/>
    </row>
    <row r="195" spans="1:25" s="9" customFormat="1" ht="19.5" x14ac:dyDescent="0.25">
      <c r="A195" s="10"/>
      <c r="B195" s="10"/>
      <c r="C195" s="10"/>
      <c r="D195" s="10"/>
      <c r="E195" s="10"/>
      <c r="F195" s="10"/>
      <c r="G195" s="10"/>
      <c r="H195" s="154"/>
      <c r="L195" s="10"/>
      <c r="M195" s="106"/>
      <c r="N195" s="106"/>
      <c r="O195" s="106"/>
      <c r="P195" s="106"/>
      <c r="Q195" s="106"/>
      <c r="R195" s="106"/>
      <c r="W195"/>
      <c r="X195"/>
      <c r="Y195"/>
    </row>
    <row r="196" spans="1:25" s="9" customFormat="1" ht="19.5" x14ac:dyDescent="0.25">
      <c r="A196" s="10"/>
      <c r="B196" s="10"/>
      <c r="C196" s="10"/>
      <c r="D196" s="10"/>
      <c r="E196" s="10"/>
      <c r="F196" s="10"/>
      <c r="G196" s="10"/>
      <c r="H196" s="154"/>
      <c r="L196" s="10"/>
      <c r="M196" s="106"/>
      <c r="N196" s="106"/>
      <c r="O196" s="106"/>
      <c r="P196" s="106"/>
      <c r="Q196" s="106"/>
      <c r="R196" s="106"/>
      <c r="W196"/>
      <c r="X196"/>
      <c r="Y196"/>
    </row>
    <row r="197" spans="1:25" s="9" customFormat="1" ht="19.5" x14ac:dyDescent="0.25">
      <c r="A197" s="10"/>
      <c r="B197" s="10"/>
      <c r="C197" s="10"/>
      <c r="D197" s="10"/>
      <c r="E197" s="10"/>
      <c r="F197" s="10"/>
      <c r="G197" s="10"/>
      <c r="H197" s="154"/>
      <c r="L197" s="10"/>
      <c r="M197" s="106"/>
      <c r="N197" s="106"/>
      <c r="O197" s="106"/>
      <c r="P197" s="106"/>
      <c r="Q197" s="106"/>
      <c r="R197" s="106"/>
      <c r="W197"/>
      <c r="X197"/>
      <c r="Y197"/>
    </row>
    <row r="198" spans="1:25" s="9" customFormat="1" ht="19.5" x14ac:dyDescent="0.25">
      <c r="A198" s="10"/>
      <c r="B198" s="10"/>
      <c r="C198" s="10"/>
      <c r="D198" s="10"/>
      <c r="E198" s="10"/>
      <c r="F198" s="10"/>
      <c r="G198" s="10"/>
      <c r="H198" s="154"/>
      <c r="L198" s="10"/>
      <c r="M198" s="106"/>
      <c r="N198" s="106"/>
      <c r="O198" s="106"/>
      <c r="P198" s="106"/>
      <c r="Q198" s="106"/>
      <c r="R198" s="106"/>
      <c r="W198"/>
      <c r="X198"/>
      <c r="Y198"/>
    </row>
    <row r="199" spans="1:25" s="9" customFormat="1" ht="19.5" x14ac:dyDescent="0.25">
      <c r="A199" s="10"/>
      <c r="B199" s="10"/>
      <c r="C199" s="10"/>
      <c r="D199" s="10"/>
      <c r="E199" s="10"/>
      <c r="F199" s="10"/>
      <c r="G199" s="10"/>
      <c r="H199" s="154"/>
      <c r="L199" s="10"/>
      <c r="M199" s="106"/>
      <c r="N199" s="106"/>
      <c r="O199" s="106"/>
      <c r="P199" s="106"/>
      <c r="Q199" s="106"/>
      <c r="R199" s="106"/>
      <c r="W199"/>
      <c r="X199"/>
      <c r="Y199"/>
    </row>
    <row r="200" spans="1:25" s="9" customFormat="1" ht="19.5" x14ac:dyDescent="0.25">
      <c r="A200" s="10"/>
      <c r="B200" s="10"/>
      <c r="C200" s="10"/>
      <c r="D200" s="10"/>
      <c r="E200" s="10"/>
      <c r="F200" s="10"/>
      <c r="G200" s="10"/>
      <c r="H200" s="154"/>
      <c r="L200" s="10"/>
      <c r="M200" s="106"/>
      <c r="N200" s="106"/>
      <c r="O200" s="106"/>
      <c r="P200" s="106"/>
      <c r="Q200" s="106"/>
      <c r="R200" s="106"/>
      <c r="W200"/>
      <c r="X200"/>
      <c r="Y200"/>
    </row>
    <row r="201" spans="1:25" s="9" customFormat="1" ht="19.5" x14ac:dyDescent="0.25">
      <c r="A201" s="10"/>
      <c r="B201" s="10"/>
      <c r="C201" s="10"/>
      <c r="D201" s="10"/>
      <c r="E201" s="10"/>
      <c r="F201" s="10"/>
      <c r="G201" s="10"/>
      <c r="H201" s="154"/>
      <c r="L201" s="10"/>
      <c r="M201" s="106"/>
      <c r="N201" s="106"/>
      <c r="O201" s="106"/>
      <c r="P201" s="106"/>
      <c r="Q201" s="106"/>
      <c r="R201" s="106"/>
      <c r="W201"/>
      <c r="X201"/>
      <c r="Y201"/>
    </row>
    <row r="202" spans="1:25" s="9" customFormat="1" ht="19.5" x14ac:dyDescent="0.25">
      <c r="A202" s="10"/>
      <c r="B202" s="10"/>
      <c r="C202" s="10"/>
      <c r="D202" s="10"/>
      <c r="E202" s="10"/>
      <c r="F202" s="10"/>
      <c r="G202" s="10"/>
      <c r="H202" s="154"/>
      <c r="L202" s="10"/>
      <c r="M202" s="106"/>
      <c r="N202" s="106"/>
      <c r="O202" s="106"/>
      <c r="P202" s="106"/>
      <c r="Q202" s="106"/>
      <c r="R202" s="106"/>
      <c r="W202"/>
      <c r="X202"/>
      <c r="Y202"/>
    </row>
    <row r="203" spans="1:25" s="9" customFormat="1" ht="19.5" x14ac:dyDescent="0.25">
      <c r="A203" s="10"/>
      <c r="B203" s="10"/>
      <c r="C203" s="10"/>
      <c r="D203" s="10"/>
      <c r="E203" s="10"/>
      <c r="F203" s="10"/>
      <c r="G203" s="10"/>
      <c r="H203" s="154"/>
      <c r="L203" s="10"/>
      <c r="M203" s="106"/>
      <c r="N203" s="106"/>
      <c r="O203" s="106"/>
      <c r="P203" s="106"/>
      <c r="Q203" s="106"/>
      <c r="R203" s="106"/>
      <c r="W203"/>
      <c r="X203"/>
      <c r="Y203"/>
    </row>
    <row r="204" spans="1:25" s="9" customFormat="1" ht="19.5" x14ac:dyDescent="0.25">
      <c r="A204" s="10"/>
      <c r="B204" s="10"/>
      <c r="C204" s="10"/>
      <c r="D204" s="10"/>
      <c r="E204" s="10"/>
      <c r="F204" s="10"/>
      <c r="G204" s="10"/>
      <c r="H204" s="154"/>
      <c r="L204" s="10"/>
      <c r="M204" s="106"/>
      <c r="N204" s="106"/>
      <c r="O204" s="106"/>
      <c r="P204" s="106"/>
      <c r="Q204" s="106"/>
      <c r="R204" s="106"/>
      <c r="W204"/>
      <c r="X204"/>
      <c r="Y204"/>
    </row>
    <row r="205" spans="1:25" s="9" customFormat="1" ht="19.5" x14ac:dyDescent="0.25">
      <c r="A205" s="10"/>
      <c r="B205" s="10"/>
      <c r="C205" s="10"/>
      <c r="D205" s="10"/>
      <c r="E205" s="10"/>
      <c r="F205" s="10"/>
      <c r="G205" s="10"/>
      <c r="H205" s="155"/>
      <c r="L205" s="10"/>
      <c r="M205" s="106"/>
      <c r="N205" s="106"/>
      <c r="O205" s="106"/>
      <c r="P205" s="106"/>
      <c r="Q205" s="106"/>
      <c r="R205" s="106"/>
      <c r="W205"/>
      <c r="X205"/>
      <c r="Y205"/>
    </row>
    <row r="206" spans="1:25" s="9" customFormat="1" ht="19.5" x14ac:dyDescent="0.25">
      <c r="A206" s="10"/>
      <c r="B206" s="10"/>
      <c r="C206" s="10"/>
      <c r="D206" s="10"/>
      <c r="E206" s="10"/>
      <c r="F206" s="10"/>
      <c r="G206" s="10"/>
      <c r="H206" s="156"/>
      <c r="L206" s="10"/>
      <c r="M206" s="106"/>
      <c r="N206" s="106"/>
      <c r="O206" s="106"/>
      <c r="P206" s="106"/>
      <c r="Q206" s="106"/>
      <c r="R206" s="106"/>
      <c r="W206"/>
      <c r="X206"/>
      <c r="Y206"/>
    </row>
    <row r="207" spans="1:25" s="9" customFormat="1" x14ac:dyDescent="0.25">
      <c r="A207" s="10"/>
      <c r="B207" s="10"/>
      <c r="C207" s="10"/>
      <c r="D207" s="10"/>
      <c r="E207" s="10"/>
      <c r="F207" s="10"/>
      <c r="G207" s="10"/>
      <c r="W207"/>
      <c r="X207"/>
      <c r="Y207"/>
    </row>
    <row r="208" spans="1:25" s="9" customFormat="1" x14ac:dyDescent="0.25">
      <c r="A208" s="10"/>
      <c r="B208" s="10"/>
      <c r="C208" s="10"/>
      <c r="D208" s="10"/>
      <c r="E208" s="10"/>
      <c r="F208" s="10"/>
      <c r="G208" s="10"/>
      <c r="U208"/>
      <c r="W208"/>
      <c r="X208"/>
      <c r="Y208"/>
    </row>
    <row r="209" spans="1:25" s="9" customFormat="1" x14ac:dyDescent="0.25">
      <c r="A209" s="10"/>
      <c r="B209" s="10"/>
      <c r="C209" s="10"/>
      <c r="D209" s="10"/>
      <c r="E209" s="10"/>
      <c r="F209" s="10"/>
      <c r="G209" s="10"/>
      <c r="U209"/>
      <c r="W209"/>
      <c r="X209"/>
      <c r="Y209"/>
    </row>
    <row r="210" spans="1:25" s="9" customFormat="1" x14ac:dyDescent="0.25">
      <c r="A210" s="10"/>
      <c r="B210" s="10"/>
      <c r="C210" s="10"/>
      <c r="D210" s="10"/>
      <c r="E210" s="10"/>
      <c r="F210" s="10"/>
      <c r="G210" s="10"/>
      <c r="U210"/>
      <c r="W210"/>
      <c r="X210"/>
      <c r="Y210"/>
    </row>
    <row r="211" spans="1:25" s="9" customFormat="1" x14ac:dyDescent="0.25">
      <c r="A211" s="10"/>
      <c r="B211" s="10"/>
      <c r="C211" s="10"/>
      <c r="D211" s="10"/>
      <c r="E211" s="10"/>
      <c r="F211" s="10"/>
      <c r="G211" s="10"/>
      <c r="U211"/>
      <c r="W211"/>
      <c r="X211"/>
      <c r="Y211"/>
    </row>
    <row r="212" spans="1:25" s="9" customFormat="1" x14ac:dyDescent="0.25">
      <c r="A212" s="10"/>
      <c r="B212" s="10"/>
      <c r="C212" s="10"/>
      <c r="D212" s="10"/>
      <c r="E212" s="10"/>
      <c r="F212" s="10"/>
      <c r="G212" s="10"/>
      <c r="U212"/>
      <c r="W212"/>
      <c r="X212"/>
      <c r="Y212"/>
    </row>
    <row r="213" spans="1:25" s="9" customFormat="1" x14ac:dyDescent="0.25">
      <c r="A213" s="10"/>
      <c r="B213" s="10"/>
      <c r="C213" s="10"/>
      <c r="D213" s="10"/>
      <c r="E213" s="10"/>
      <c r="F213" s="10"/>
      <c r="G213" s="10"/>
      <c r="U213"/>
      <c r="W213"/>
      <c r="X213"/>
      <c r="Y213"/>
    </row>
    <row r="214" spans="1:25" s="9" customFormat="1" x14ac:dyDescent="0.25">
      <c r="A214" s="10"/>
      <c r="B214" s="10"/>
      <c r="C214" s="10"/>
      <c r="D214" s="10"/>
      <c r="E214" s="10"/>
      <c r="F214" s="10"/>
      <c r="G214" s="10"/>
      <c r="U214"/>
      <c r="W214"/>
      <c r="X214"/>
      <c r="Y214"/>
    </row>
    <row r="215" spans="1:25" s="9" customFormat="1" x14ac:dyDescent="0.25">
      <c r="A215" s="10"/>
      <c r="B215" s="10"/>
      <c r="C215" s="10"/>
      <c r="D215" s="10"/>
      <c r="E215" s="10"/>
      <c r="F215" s="10"/>
      <c r="G215" s="10"/>
      <c r="U215"/>
      <c r="W215"/>
      <c r="X215"/>
      <c r="Y215"/>
    </row>
    <row r="216" spans="1:25" s="9" customFormat="1" x14ac:dyDescent="0.25">
      <c r="A216" s="10"/>
      <c r="B216" s="10"/>
      <c r="C216" s="10"/>
      <c r="D216" s="10"/>
      <c r="E216" s="10"/>
      <c r="F216" s="10"/>
      <c r="G216" s="10"/>
      <c r="U216"/>
      <c r="W216"/>
      <c r="X216"/>
      <c r="Y216"/>
    </row>
  </sheetData>
  <mergeCells count="82"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13:R113"/>
    <mergeCell ref="A32:E32"/>
    <mergeCell ref="L32:O32"/>
    <mergeCell ref="A50:N50"/>
    <mergeCell ref="A51:N51"/>
    <mergeCell ref="A53:A54"/>
    <mergeCell ref="S95:S97"/>
    <mergeCell ref="T95:T97"/>
    <mergeCell ref="U95:U97"/>
    <mergeCell ref="A112:R112"/>
    <mergeCell ref="A91:V91"/>
    <mergeCell ref="B95:B97"/>
    <mergeCell ref="C95:D96"/>
    <mergeCell ref="E95:F96"/>
    <mergeCell ref="G95:H96"/>
    <mergeCell ref="Q95:Q97"/>
    <mergeCell ref="R95:R97"/>
    <mergeCell ref="A93:H93"/>
    <mergeCell ref="Q93:V93"/>
    <mergeCell ref="A94:H94"/>
    <mergeCell ref="Q94:U94"/>
    <mergeCell ref="A95:A97"/>
    <mergeCell ref="A73:F73"/>
    <mergeCell ref="L73:V73"/>
    <mergeCell ref="A31:E31"/>
    <mergeCell ref="L31:O31"/>
    <mergeCell ref="A20:V20"/>
    <mergeCell ref="A22:V22"/>
    <mergeCell ref="A25:V25"/>
    <mergeCell ref="A26:V26"/>
    <mergeCell ref="A29:V29"/>
    <mergeCell ref="B53:B54"/>
    <mergeCell ref="C53:F53"/>
    <mergeCell ref="G53:J53"/>
    <mergeCell ref="K53:N53"/>
    <mergeCell ref="A68:V69"/>
    <mergeCell ref="A72:F72"/>
    <mergeCell ref="L72:V72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22"/>
  <sheetViews>
    <sheetView view="pageBreakPreview" zoomScale="70" zoomScaleNormal="80" zoomScaleSheetLayoutView="70" workbookViewId="0">
      <selection activeCell="A25" sqref="A25:V25"/>
    </sheetView>
  </sheetViews>
  <sheetFormatPr baseColWidth="10" defaultColWidth="11.42578125" defaultRowHeight="16.5" x14ac:dyDescent="0.3"/>
  <cols>
    <col min="1" max="1" width="14.42578125" style="222" customWidth="1"/>
    <col min="2" max="3" width="13.7109375" style="222" customWidth="1"/>
    <col min="4" max="4" width="10.7109375" style="222" customWidth="1"/>
    <col min="5" max="15" width="15.140625" style="222" customWidth="1"/>
    <col min="16" max="16" width="14.28515625" style="222" customWidth="1"/>
    <col min="17" max="18" width="10.7109375" style="222" customWidth="1"/>
    <col min="19" max="19" width="2.85546875" style="222" customWidth="1"/>
    <col min="20" max="20" width="2.42578125" style="222" customWidth="1"/>
    <col min="21" max="21" width="12.5703125" style="222" customWidth="1"/>
    <col min="22" max="23" width="12.140625" style="222" customWidth="1"/>
    <col min="24" max="28" width="10.7109375" style="222" customWidth="1"/>
    <col min="29" max="34" width="3.7109375" style="222" customWidth="1"/>
    <col min="35" max="35" width="11.42578125" style="222"/>
    <col min="36" max="36" width="10" style="222" customWidth="1"/>
    <col min="37" max="37" width="11.28515625" style="222" customWidth="1"/>
    <col min="38" max="38" width="14.28515625" style="222" customWidth="1"/>
    <col min="39" max="47" width="7.140625" style="222" customWidth="1"/>
    <col min="48" max="16384" width="11.42578125" style="222"/>
  </cols>
  <sheetData>
    <row r="5" spans="1:48" s="160" customFormat="1" ht="26.25" customHeight="1" x14ac:dyDescent="0.35">
      <c r="A5" s="157" t="s">
        <v>0</v>
      </c>
      <c r="B5" s="158"/>
      <c r="C5" s="158"/>
      <c r="D5" s="158"/>
      <c r="E5" s="158"/>
      <c r="F5" s="158"/>
      <c r="G5" s="158"/>
      <c r="H5" s="158"/>
      <c r="I5" s="158"/>
      <c r="J5" s="159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</row>
    <row r="6" spans="1:48" ht="7.5" customHeight="1" x14ac:dyDescent="0.3"/>
    <row r="7" spans="1:48" ht="7.5" customHeight="1" x14ac:dyDescent="0.3">
      <c r="A7" s="334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</row>
    <row r="8" spans="1:48" ht="27.75" customHeight="1" x14ac:dyDescent="0.3">
      <c r="A8" s="336" t="s">
        <v>127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</row>
    <row r="9" spans="1:48" ht="23.25" customHeight="1" x14ac:dyDescent="0.3">
      <c r="A9" s="338" t="s">
        <v>216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</row>
    <row r="10" spans="1:48" ht="7.5" customHeight="1" x14ac:dyDescent="0.3">
      <c r="A10" s="161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3"/>
      <c r="O10" s="163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</row>
    <row r="11" spans="1:48" ht="20.25" customHeight="1" x14ac:dyDescent="0.3"/>
    <row r="12" spans="1:48" ht="23.25" customHeight="1" thickBot="1" x14ac:dyDescent="0.35">
      <c r="A12" s="322" t="s">
        <v>128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164"/>
      <c r="S12" s="164"/>
      <c r="T12" s="223"/>
      <c r="U12" s="326" t="s">
        <v>129</v>
      </c>
      <c r="V12" s="326"/>
      <c r="W12" s="326"/>
      <c r="X12" s="326"/>
      <c r="Y12" s="326"/>
      <c r="Z12" s="326"/>
      <c r="AA12" s="326"/>
    </row>
    <row r="13" spans="1:48" ht="12.75" customHeight="1" x14ac:dyDescent="0.3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23"/>
      <c r="S13" s="223"/>
      <c r="T13" s="223"/>
      <c r="U13" s="237"/>
    </row>
    <row r="14" spans="1:48" ht="22.5" customHeight="1" x14ac:dyDescent="0.3">
      <c r="A14" s="332" t="s">
        <v>130</v>
      </c>
      <c r="B14" s="341" t="s">
        <v>131</v>
      </c>
      <c r="C14" s="342"/>
      <c r="D14" s="323" t="s">
        <v>9</v>
      </c>
      <c r="E14" s="323" t="s">
        <v>10</v>
      </c>
      <c r="F14" s="323" t="s">
        <v>11</v>
      </c>
      <c r="G14" s="323" t="s">
        <v>12</v>
      </c>
      <c r="H14" s="323" t="s">
        <v>13</v>
      </c>
      <c r="I14" s="323" t="s">
        <v>14</v>
      </c>
      <c r="J14" s="323" t="s">
        <v>15</v>
      </c>
      <c r="K14" s="323" t="s">
        <v>16</v>
      </c>
      <c r="L14" s="323" t="s">
        <v>124</v>
      </c>
      <c r="M14" s="323" t="s">
        <v>18</v>
      </c>
      <c r="N14" s="323" t="s">
        <v>19</v>
      </c>
      <c r="O14" s="327" t="s">
        <v>20</v>
      </c>
      <c r="P14" s="328" t="s">
        <v>2</v>
      </c>
      <c r="Q14" s="330" t="s">
        <v>6</v>
      </c>
      <c r="S14" s="165"/>
      <c r="T14" s="165"/>
      <c r="U14" s="332" t="s">
        <v>132</v>
      </c>
      <c r="V14" s="323"/>
      <c r="W14" s="323"/>
      <c r="X14" s="323" t="s">
        <v>133</v>
      </c>
      <c r="Y14" s="323"/>
      <c r="Z14" s="323" t="s">
        <v>6</v>
      </c>
      <c r="AA14" s="324"/>
      <c r="AB14" s="165"/>
    </row>
    <row r="15" spans="1:48" ht="23.25" customHeight="1" x14ac:dyDescent="0.3">
      <c r="A15" s="340"/>
      <c r="B15" s="343"/>
      <c r="C15" s="344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9"/>
      <c r="P15" s="329"/>
      <c r="Q15" s="331"/>
      <c r="S15" s="165"/>
      <c r="T15" s="165"/>
      <c r="U15" s="333"/>
      <c r="V15" s="238"/>
      <c r="W15" s="238"/>
      <c r="X15" s="238"/>
      <c r="Y15" s="238"/>
      <c r="Z15" s="238"/>
      <c r="AA15" s="325"/>
      <c r="AB15" s="165"/>
    </row>
    <row r="16" spans="1:48" ht="23.25" customHeight="1" x14ac:dyDescent="0.3">
      <c r="A16" s="166">
        <v>1</v>
      </c>
      <c r="B16" s="309" t="s">
        <v>134</v>
      </c>
      <c r="C16" s="310"/>
      <c r="D16" s="167">
        <v>264</v>
      </c>
      <c r="E16" s="167">
        <v>231</v>
      </c>
      <c r="F16" s="167">
        <v>562</v>
      </c>
      <c r="G16" s="167">
        <v>698</v>
      </c>
      <c r="H16" s="167">
        <v>324</v>
      </c>
      <c r="I16" s="167">
        <v>305</v>
      </c>
      <c r="J16" s="167">
        <v>310</v>
      </c>
      <c r="K16" s="167">
        <v>226</v>
      </c>
      <c r="L16" s="167"/>
      <c r="M16" s="167"/>
      <c r="N16" s="167"/>
      <c r="O16" s="168"/>
      <c r="P16" s="169">
        <f t="shared" ref="P16:P47" si="0">SUM(D16:O16)</f>
        <v>2920</v>
      </c>
      <c r="Q16" s="170">
        <f t="shared" ref="Q16:Q47" si="1">+P16/$P$68</f>
        <v>4.4862340216322516E-2</v>
      </c>
      <c r="S16" s="171"/>
      <c r="T16" s="172"/>
      <c r="U16" s="173" t="s">
        <v>135</v>
      </c>
      <c r="V16" s="174"/>
      <c r="W16" s="175" t="s">
        <v>136</v>
      </c>
      <c r="X16" s="176">
        <v>986</v>
      </c>
      <c r="Y16" s="177"/>
      <c r="Z16" s="347">
        <f t="shared" ref="Z16:Z23" si="2">+X16/$X$24</f>
        <v>1.5148721730580138E-2</v>
      </c>
      <c r="AA16" s="348"/>
      <c r="AB16" s="178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</row>
    <row r="17" spans="1:47" ht="23.25" customHeight="1" x14ac:dyDescent="0.3">
      <c r="A17" s="166">
        <v>2</v>
      </c>
      <c r="B17" s="309" t="s">
        <v>137</v>
      </c>
      <c r="C17" s="310"/>
      <c r="D17" s="167">
        <v>110</v>
      </c>
      <c r="E17" s="167">
        <v>84</v>
      </c>
      <c r="F17" s="167">
        <v>322</v>
      </c>
      <c r="G17" s="167">
        <v>321</v>
      </c>
      <c r="H17" s="167">
        <v>199</v>
      </c>
      <c r="I17" s="167">
        <v>880</v>
      </c>
      <c r="J17" s="167">
        <v>728</v>
      </c>
      <c r="K17" s="167">
        <v>317</v>
      </c>
      <c r="L17" s="167"/>
      <c r="M17" s="167"/>
      <c r="N17" s="167"/>
      <c r="O17" s="168"/>
      <c r="P17" s="169">
        <f t="shared" si="0"/>
        <v>2961</v>
      </c>
      <c r="Q17" s="170">
        <f t="shared" si="1"/>
        <v>4.5492256637168139E-2</v>
      </c>
      <c r="S17" s="171"/>
      <c r="T17" s="172"/>
      <c r="U17" s="173" t="s">
        <v>138</v>
      </c>
      <c r="V17" s="174"/>
      <c r="W17" s="175" t="s">
        <v>139</v>
      </c>
      <c r="X17" s="179">
        <v>7371</v>
      </c>
      <c r="Y17" s="180"/>
      <c r="Z17" s="345">
        <f t="shared" si="2"/>
        <v>0.11324668141592921</v>
      </c>
      <c r="AA17" s="346"/>
      <c r="AB17" s="178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</row>
    <row r="18" spans="1:47" ht="23.25" customHeight="1" x14ac:dyDescent="0.3">
      <c r="A18" s="166">
        <v>3</v>
      </c>
      <c r="B18" s="309" t="s">
        <v>140</v>
      </c>
      <c r="C18" s="310"/>
      <c r="D18" s="167">
        <v>44</v>
      </c>
      <c r="E18" s="167">
        <v>76</v>
      </c>
      <c r="F18" s="167">
        <v>94</v>
      </c>
      <c r="G18" s="167">
        <v>140</v>
      </c>
      <c r="H18" s="167">
        <v>209</v>
      </c>
      <c r="I18" s="167">
        <v>187</v>
      </c>
      <c r="J18" s="167">
        <v>55</v>
      </c>
      <c r="K18" s="167">
        <v>94</v>
      </c>
      <c r="L18" s="167"/>
      <c r="M18" s="167"/>
      <c r="N18" s="167"/>
      <c r="O18" s="168"/>
      <c r="P18" s="169">
        <f t="shared" si="0"/>
        <v>899</v>
      </c>
      <c r="Q18" s="170">
        <f t="shared" si="1"/>
        <v>1.3812069813176007E-2</v>
      </c>
      <c r="S18" s="171"/>
      <c r="T18" s="172"/>
      <c r="U18" s="173" t="s">
        <v>8</v>
      </c>
      <c r="V18" s="174"/>
      <c r="W18" s="175" t="s">
        <v>141</v>
      </c>
      <c r="X18" s="179">
        <v>5453</v>
      </c>
      <c r="Y18" s="180"/>
      <c r="Z18" s="345">
        <f t="shared" si="2"/>
        <v>8.3778883972468049E-2</v>
      </c>
      <c r="AA18" s="346"/>
      <c r="AB18" s="178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</row>
    <row r="19" spans="1:47" ht="23.25" customHeight="1" x14ac:dyDescent="0.3">
      <c r="A19" s="166">
        <v>4</v>
      </c>
      <c r="B19" s="309" t="s">
        <v>142</v>
      </c>
      <c r="C19" s="310"/>
      <c r="D19" s="167">
        <v>50</v>
      </c>
      <c r="E19" s="167">
        <v>37</v>
      </c>
      <c r="F19" s="167">
        <v>499</v>
      </c>
      <c r="G19" s="167">
        <v>384</v>
      </c>
      <c r="H19" s="167">
        <v>160</v>
      </c>
      <c r="I19" s="167">
        <v>277</v>
      </c>
      <c r="J19" s="167">
        <v>82</v>
      </c>
      <c r="K19" s="167">
        <v>145</v>
      </c>
      <c r="L19" s="167"/>
      <c r="M19" s="167"/>
      <c r="N19" s="167"/>
      <c r="O19" s="168"/>
      <c r="P19" s="169">
        <f t="shared" si="0"/>
        <v>1634</v>
      </c>
      <c r="Q19" s="170">
        <f t="shared" si="1"/>
        <v>2.5104473942969517E-2</v>
      </c>
      <c r="S19" s="171"/>
      <c r="T19" s="172"/>
      <c r="U19" s="173" t="s">
        <v>143</v>
      </c>
      <c r="V19" s="174"/>
      <c r="W19" s="175" t="s">
        <v>144</v>
      </c>
      <c r="X19" s="179">
        <v>4788</v>
      </c>
      <c r="Y19" s="180"/>
      <c r="Z19" s="345">
        <f t="shared" si="2"/>
        <v>7.3561946902654871E-2</v>
      </c>
      <c r="AA19" s="346"/>
      <c r="AB19" s="178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</row>
    <row r="20" spans="1:47" ht="23.25" customHeight="1" x14ac:dyDescent="0.3">
      <c r="A20" s="166">
        <v>5</v>
      </c>
      <c r="B20" s="309" t="s">
        <v>145</v>
      </c>
      <c r="C20" s="310"/>
      <c r="D20" s="167">
        <v>9</v>
      </c>
      <c r="E20" s="167">
        <v>14</v>
      </c>
      <c r="F20" s="167">
        <v>523</v>
      </c>
      <c r="G20" s="167">
        <v>137</v>
      </c>
      <c r="H20" s="167">
        <v>88</v>
      </c>
      <c r="I20" s="167">
        <v>59</v>
      </c>
      <c r="J20" s="167">
        <v>325</v>
      </c>
      <c r="K20" s="167">
        <v>198</v>
      </c>
      <c r="L20" s="167"/>
      <c r="M20" s="167"/>
      <c r="N20" s="167"/>
      <c r="O20" s="168"/>
      <c r="P20" s="169">
        <f t="shared" si="0"/>
        <v>1353</v>
      </c>
      <c r="Q20" s="170">
        <f t="shared" si="1"/>
        <v>2.0787241887905605E-2</v>
      </c>
      <c r="S20" s="171"/>
      <c r="T20" s="172"/>
      <c r="U20" s="173" t="s">
        <v>146</v>
      </c>
      <c r="V20" s="174"/>
      <c r="W20" s="175" t="s">
        <v>147</v>
      </c>
      <c r="X20" s="179">
        <v>10224</v>
      </c>
      <c r="Y20" s="180"/>
      <c r="Z20" s="345">
        <f t="shared" si="2"/>
        <v>0.15707964601769911</v>
      </c>
      <c r="AA20" s="346"/>
      <c r="AB20" s="178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</row>
    <row r="21" spans="1:47" ht="23.25" customHeight="1" x14ac:dyDescent="0.3">
      <c r="A21" s="166">
        <v>6</v>
      </c>
      <c r="B21" s="309" t="s">
        <v>148</v>
      </c>
      <c r="C21" s="310"/>
      <c r="D21" s="167">
        <v>255</v>
      </c>
      <c r="E21" s="167">
        <v>256</v>
      </c>
      <c r="F21" s="167">
        <v>210</v>
      </c>
      <c r="G21" s="167">
        <v>572</v>
      </c>
      <c r="H21" s="167">
        <v>209</v>
      </c>
      <c r="I21" s="167">
        <v>309</v>
      </c>
      <c r="J21" s="167">
        <v>604</v>
      </c>
      <c r="K21" s="167">
        <v>421</v>
      </c>
      <c r="L21" s="167"/>
      <c r="M21" s="167"/>
      <c r="N21" s="167"/>
      <c r="O21" s="168"/>
      <c r="P21" s="169">
        <f t="shared" si="0"/>
        <v>2836</v>
      </c>
      <c r="Q21" s="170">
        <f t="shared" si="1"/>
        <v>4.3571779744346117E-2</v>
      </c>
      <c r="S21" s="171"/>
      <c r="T21" s="172"/>
      <c r="U21" s="173" t="s">
        <v>149</v>
      </c>
      <c r="V21" s="174"/>
      <c r="W21" s="175" t="s">
        <v>150</v>
      </c>
      <c r="X21" s="179">
        <v>30283</v>
      </c>
      <c r="Y21" s="180"/>
      <c r="Z21" s="345">
        <f t="shared" si="2"/>
        <v>0.46526241396263518</v>
      </c>
      <c r="AA21" s="346"/>
      <c r="AB21" s="178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</row>
    <row r="22" spans="1:47" ht="23.25" customHeight="1" x14ac:dyDescent="0.3">
      <c r="A22" s="166">
        <v>7</v>
      </c>
      <c r="B22" s="309" t="s">
        <v>151</v>
      </c>
      <c r="C22" s="310"/>
      <c r="D22" s="167">
        <v>82</v>
      </c>
      <c r="E22" s="167">
        <v>122</v>
      </c>
      <c r="F22" s="167">
        <v>201</v>
      </c>
      <c r="G22" s="167">
        <v>113</v>
      </c>
      <c r="H22" s="167">
        <v>201</v>
      </c>
      <c r="I22" s="167">
        <v>361</v>
      </c>
      <c r="J22" s="167">
        <v>93</v>
      </c>
      <c r="K22" s="167">
        <v>254</v>
      </c>
      <c r="L22" s="167"/>
      <c r="M22" s="167"/>
      <c r="N22" s="167"/>
      <c r="O22" s="168"/>
      <c r="P22" s="169">
        <f t="shared" si="0"/>
        <v>1427</v>
      </c>
      <c r="Q22" s="170">
        <f t="shared" si="1"/>
        <v>2.1924164208456245E-2</v>
      </c>
      <c r="S22" s="171"/>
      <c r="T22" s="172"/>
      <c r="U22" s="173" t="s">
        <v>152</v>
      </c>
      <c r="V22" s="174"/>
      <c r="W22" s="175" t="s">
        <v>153</v>
      </c>
      <c r="X22" s="179">
        <v>5579</v>
      </c>
      <c r="Y22" s="180"/>
      <c r="Z22" s="345">
        <f t="shared" si="2"/>
        <v>8.5714724680432647E-2</v>
      </c>
      <c r="AA22" s="346"/>
      <c r="AB22" s="178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</row>
    <row r="23" spans="1:47" ht="23.25" customHeight="1" x14ac:dyDescent="0.3">
      <c r="A23" s="166">
        <v>8</v>
      </c>
      <c r="B23" s="309" t="s">
        <v>154</v>
      </c>
      <c r="C23" s="310"/>
      <c r="D23" s="167">
        <v>33</v>
      </c>
      <c r="E23" s="167">
        <v>25</v>
      </c>
      <c r="F23" s="167">
        <v>160</v>
      </c>
      <c r="G23" s="167">
        <v>19</v>
      </c>
      <c r="H23" s="167">
        <v>303</v>
      </c>
      <c r="I23" s="167">
        <v>88</v>
      </c>
      <c r="J23" s="167">
        <v>136</v>
      </c>
      <c r="K23" s="167">
        <v>143</v>
      </c>
      <c r="L23" s="167"/>
      <c r="M23" s="167"/>
      <c r="N23" s="167"/>
      <c r="O23" s="168"/>
      <c r="P23" s="169">
        <f t="shared" si="0"/>
        <v>907</v>
      </c>
      <c r="Q23" s="170">
        <f t="shared" si="1"/>
        <v>1.3934980334316617E-2</v>
      </c>
      <c r="S23" s="171"/>
      <c r="T23" s="172"/>
      <c r="U23" s="173" t="s">
        <v>155</v>
      </c>
      <c r="V23" s="174"/>
      <c r="W23" s="175"/>
      <c r="X23" s="179">
        <v>404</v>
      </c>
      <c r="Y23" s="180"/>
      <c r="Z23" s="345">
        <f t="shared" si="2"/>
        <v>6.2069813176007863E-3</v>
      </c>
      <c r="AA23" s="346"/>
      <c r="AB23" s="178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</row>
    <row r="24" spans="1:47" ht="23.25" customHeight="1" x14ac:dyDescent="0.3">
      <c r="A24" s="166">
        <v>9</v>
      </c>
      <c r="B24" s="309" t="s">
        <v>156</v>
      </c>
      <c r="C24" s="310"/>
      <c r="D24" s="167">
        <v>47</v>
      </c>
      <c r="E24" s="167">
        <v>17</v>
      </c>
      <c r="F24" s="167">
        <v>238</v>
      </c>
      <c r="G24" s="167">
        <v>127</v>
      </c>
      <c r="H24" s="167">
        <v>193</v>
      </c>
      <c r="I24" s="167">
        <v>95</v>
      </c>
      <c r="J24" s="167">
        <v>90</v>
      </c>
      <c r="K24" s="167">
        <v>79</v>
      </c>
      <c r="L24" s="167"/>
      <c r="M24" s="167"/>
      <c r="N24" s="167"/>
      <c r="O24" s="168"/>
      <c r="P24" s="169">
        <f t="shared" si="0"/>
        <v>886</v>
      </c>
      <c r="Q24" s="170">
        <f t="shared" si="1"/>
        <v>1.3612340216322518E-2</v>
      </c>
      <c r="S24" s="171"/>
      <c r="T24" s="172"/>
      <c r="U24" s="181" t="s">
        <v>2</v>
      </c>
      <c r="V24" s="182"/>
      <c r="W24" s="183"/>
      <c r="X24" s="184">
        <f>+SUM(X16:X23)</f>
        <v>65088</v>
      </c>
      <c r="Y24" s="184"/>
      <c r="Z24" s="349">
        <v>1</v>
      </c>
      <c r="AA24" s="350"/>
      <c r="AB24" s="178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</row>
    <row r="25" spans="1:47" ht="23.25" customHeight="1" x14ac:dyDescent="0.3">
      <c r="A25" s="166">
        <v>10</v>
      </c>
      <c r="B25" s="309" t="s">
        <v>157</v>
      </c>
      <c r="C25" s="310"/>
      <c r="D25" s="167">
        <v>70</v>
      </c>
      <c r="E25" s="167">
        <v>52</v>
      </c>
      <c r="F25" s="167">
        <v>408</v>
      </c>
      <c r="G25" s="167">
        <v>144</v>
      </c>
      <c r="H25" s="167">
        <v>486</v>
      </c>
      <c r="I25" s="167">
        <v>269</v>
      </c>
      <c r="J25" s="167">
        <v>661</v>
      </c>
      <c r="K25" s="167">
        <v>661</v>
      </c>
      <c r="L25" s="167"/>
      <c r="M25" s="167"/>
      <c r="N25" s="167"/>
      <c r="O25" s="168"/>
      <c r="P25" s="169">
        <f t="shared" si="0"/>
        <v>2751</v>
      </c>
      <c r="Q25" s="170">
        <f t="shared" si="1"/>
        <v>4.2265855457227136E-2</v>
      </c>
      <c r="S25" s="171"/>
      <c r="T25" s="172"/>
      <c r="AB25" s="178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</row>
    <row r="26" spans="1:47" ht="23.25" customHeight="1" x14ac:dyDescent="0.3">
      <c r="A26" s="166">
        <v>11</v>
      </c>
      <c r="B26" s="309" t="s">
        <v>158</v>
      </c>
      <c r="C26" s="310"/>
      <c r="D26" s="167">
        <v>9</v>
      </c>
      <c r="E26" s="167">
        <v>24</v>
      </c>
      <c r="F26" s="167">
        <v>263</v>
      </c>
      <c r="G26" s="167">
        <v>144</v>
      </c>
      <c r="H26" s="167">
        <v>142</v>
      </c>
      <c r="I26" s="167">
        <v>221</v>
      </c>
      <c r="J26" s="167">
        <v>129</v>
      </c>
      <c r="K26" s="167">
        <v>85</v>
      </c>
      <c r="L26" s="167"/>
      <c r="M26" s="167"/>
      <c r="N26" s="167"/>
      <c r="O26" s="168"/>
      <c r="P26" s="169">
        <f t="shared" si="0"/>
        <v>1017</v>
      </c>
      <c r="Q26" s="170">
        <f t="shared" si="1"/>
        <v>1.5625E-2</v>
      </c>
      <c r="S26" s="171"/>
      <c r="T26" s="172"/>
      <c r="AB26" s="178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</row>
    <row r="27" spans="1:47" ht="23.25" customHeight="1" x14ac:dyDescent="0.3">
      <c r="A27" s="166">
        <v>12</v>
      </c>
      <c r="B27" s="309" t="s">
        <v>159</v>
      </c>
      <c r="C27" s="310"/>
      <c r="D27" s="167">
        <v>65</v>
      </c>
      <c r="E27" s="167">
        <v>244</v>
      </c>
      <c r="F27" s="167">
        <v>227</v>
      </c>
      <c r="G27" s="167">
        <v>256</v>
      </c>
      <c r="H27" s="167">
        <v>388</v>
      </c>
      <c r="I27" s="167">
        <v>331</v>
      </c>
      <c r="J27" s="167">
        <v>505</v>
      </c>
      <c r="K27" s="167">
        <v>606</v>
      </c>
      <c r="L27" s="167"/>
      <c r="M27" s="167"/>
      <c r="N27" s="167"/>
      <c r="O27" s="168"/>
      <c r="P27" s="169">
        <f t="shared" si="0"/>
        <v>2622</v>
      </c>
      <c r="Q27" s="170">
        <f t="shared" si="1"/>
        <v>4.0283923303834811E-2</v>
      </c>
      <c r="S27" s="171"/>
      <c r="T27" s="172"/>
      <c r="V27" s="225"/>
      <c r="W27" s="225"/>
      <c r="X27" s="225"/>
      <c r="Y27" s="225"/>
      <c r="Z27" s="225"/>
      <c r="AA27" s="225"/>
      <c r="AB27" s="178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</row>
    <row r="28" spans="1:47" ht="23.25" customHeight="1" x14ac:dyDescent="0.3">
      <c r="A28" s="166">
        <v>13</v>
      </c>
      <c r="B28" s="309" t="s">
        <v>160</v>
      </c>
      <c r="C28" s="310"/>
      <c r="D28" s="167">
        <v>74</v>
      </c>
      <c r="E28" s="167">
        <v>43</v>
      </c>
      <c r="F28" s="167">
        <v>115</v>
      </c>
      <c r="G28" s="167">
        <v>271</v>
      </c>
      <c r="H28" s="167">
        <v>122</v>
      </c>
      <c r="I28" s="167">
        <v>203</v>
      </c>
      <c r="J28" s="167">
        <v>255</v>
      </c>
      <c r="K28" s="167">
        <v>89</v>
      </c>
      <c r="L28" s="167"/>
      <c r="M28" s="167"/>
      <c r="N28" s="167"/>
      <c r="O28" s="168"/>
      <c r="P28" s="169">
        <f t="shared" si="0"/>
        <v>1172</v>
      </c>
      <c r="Q28" s="170">
        <f t="shared" si="1"/>
        <v>1.8006391347099311E-2</v>
      </c>
      <c r="S28" s="171"/>
      <c r="T28" s="172"/>
      <c r="V28" s="185"/>
      <c r="W28" s="185"/>
      <c r="X28" s="185"/>
      <c r="Y28" s="185"/>
      <c r="Z28" s="225"/>
      <c r="AA28" s="225"/>
      <c r="AB28" s="178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</row>
    <row r="29" spans="1:47" ht="23.25" customHeight="1" x14ac:dyDescent="0.3">
      <c r="A29" s="166">
        <v>14</v>
      </c>
      <c r="B29" s="309" t="s">
        <v>161</v>
      </c>
      <c r="C29" s="310"/>
      <c r="D29" s="167">
        <v>71</v>
      </c>
      <c r="E29" s="167">
        <v>57</v>
      </c>
      <c r="F29" s="167">
        <v>275</v>
      </c>
      <c r="G29" s="167">
        <v>87</v>
      </c>
      <c r="H29" s="167">
        <v>269</v>
      </c>
      <c r="I29" s="167">
        <v>248</v>
      </c>
      <c r="J29" s="167">
        <v>363</v>
      </c>
      <c r="K29" s="167">
        <v>109</v>
      </c>
      <c r="L29" s="167"/>
      <c r="M29" s="167"/>
      <c r="N29" s="167"/>
      <c r="O29" s="168"/>
      <c r="P29" s="169">
        <f t="shared" si="0"/>
        <v>1479</v>
      </c>
      <c r="Q29" s="170">
        <f t="shared" si="1"/>
        <v>2.2723082595870206E-2</v>
      </c>
      <c r="S29" s="186"/>
      <c r="T29" s="187"/>
      <c r="U29" s="188"/>
      <c r="V29" s="188"/>
      <c r="W29" s="188"/>
      <c r="X29" s="188"/>
      <c r="Y29" s="188"/>
      <c r="AB29" s="189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</row>
    <row r="30" spans="1:47" ht="23.25" customHeight="1" x14ac:dyDescent="0.3">
      <c r="A30" s="166">
        <v>15</v>
      </c>
      <c r="B30" s="309" t="s">
        <v>162</v>
      </c>
      <c r="C30" s="310"/>
      <c r="D30" s="167">
        <v>66</v>
      </c>
      <c r="E30" s="167">
        <v>48</v>
      </c>
      <c r="F30" s="167">
        <v>365</v>
      </c>
      <c r="G30" s="167">
        <v>301</v>
      </c>
      <c r="H30" s="167">
        <v>215</v>
      </c>
      <c r="I30" s="167">
        <v>152</v>
      </c>
      <c r="J30" s="167">
        <v>262</v>
      </c>
      <c r="K30" s="167">
        <v>246</v>
      </c>
      <c r="L30" s="167"/>
      <c r="M30" s="167"/>
      <c r="N30" s="167"/>
      <c r="O30" s="168"/>
      <c r="P30" s="169">
        <f t="shared" si="0"/>
        <v>1655</v>
      </c>
      <c r="Q30" s="170">
        <f t="shared" si="1"/>
        <v>2.5427114060963617E-2</v>
      </c>
      <c r="S30" s="190"/>
      <c r="T30" s="191"/>
      <c r="U30" s="188"/>
      <c r="V30" s="188"/>
      <c r="W30" s="188"/>
      <c r="X30" s="188"/>
      <c r="Y30" s="188"/>
      <c r="AB30" s="192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</row>
    <row r="31" spans="1:47" ht="23.25" customHeight="1" x14ac:dyDescent="0.3">
      <c r="A31" s="166">
        <v>16</v>
      </c>
      <c r="B31" s="309" t="s">
        <v>163</v>
      </c>
      <c r="C31" s="310"/>
      <c r="D31" s="167">
        <v>9</v>
      </c>
      <c r="E31" s="167">
        <v>66</v>
      </c>
      <c r="F31" s="167">
        <v>356</v>
      </c>
      <c r="G31" s="167">
        <v>250</v>
      </c>
      <c r="H31" s="167">
        <v>617</v>
      </c>
      <c r="I31" s="167">
        <v>124</v>
      </c>
      <c r="J31" s="167">
        <v>271</v>
      </c>
      <c r="K31" s="167">
        <v>146</v>
      </c>
      <c r="L31" s="167"/>
      <c r="M31" s="167"/>
      <c r="N31" s="167"/>
      <c r="O31" s="168"/>
      <c r="P31" s="169">
        <f t="shared" si="0"/>
        <v>1839</v>
      </c>
      <c r="Q31" s="170">
        <f t="shared" si="1"/>
        <v>2.8254056047197641E-2</v>
      </c>
      <c r="S31" s="223"/>
      <c r="T31" s="223"/>
      <c r="AB31" s="223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</row>
    <row r="32" spans="1:47" ht="23.25" customHeight="1" x14ac:dyDescent="0.3">
      <c r="A32" s="166">
        <v>17</v>
      </c>
      <c r="B32" s="309" t="s">
        <v>164</v>
      </c>
      <c r="C32" s="310"/>
      <c r="D32" s="167">
        <v>29</v>
      </c>
      <c r="E32" s="167">
        <v>205</v>
      </c>
      <c r="F32" s="167">
        <v>100</v>
      </c>
      <c r="G32" s="167">
        <v>50</v>
      </c>
      <c r="H32" s="167">
        <v>335</v>
      </c>
      <c r="I32" s="167">
        <v>163</v>
      </c>
      <c r="J32" s="167">
        <v>182</v>
      </c>
      <c r="K32" s="167">
        <v>181</v>
      </c>
      <c r="L32" s="167"/>
      <c r="M32" s="167"/>
      <c r="N32" s="167"/>
      <c r="O32" s="168"/>
      <c r="P32" s="169">
        <f t="shared" si="0"/>
        <v>1245</v>
      </c>
      <c r="Q32" s="170">
        <f t="shared" si="1"/>
        <v>1.9127949852507375E-2</v>
      </c>
      <c r="S32" s="223"/>
      <c r="T32" s="223"/>
      <c r="AB32" s="223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</row>
    <row r="33" spans="1:47" ht="23.25" customHeight="1" x14ac:dyDescent="0.3">
      <c r="A33" s="166">
        <v>18</v>
      </c>
      <c r="B33" s="309" t="s">
        <v>165</v>
      </c>
      <c r="C33" s="310"/>
      <c r="D33" s="167">
        <v>20</v>
      </c>
      <c r="E33" s="167">
        <v>45</v>
      </c>
      <c r="F33" s="167">
        <v>242</v>
      </c>
      <c r="G33" s="167">
        <v>60</v>
      </c>
      <c r="H33" s="167">
        <v>179</v>
      </c>
      <c r="I33" s="167">
        <v>48</v>
      </c>
      <c r="J33" s="167">
        <v>305</v>
      </c>
      <c r="K33" s="167">
        <v>194</v>
      </c>
      <c r="L33" s="167"/>
      <c r="M33" s="167"/>
      <c r="N33" s="167"/>
      <c r="O33" s="168"/>
      <c r="P33" s="169">
        <f t="shared" si="0"/>
        <v>1093</v>
      </c>
      <c r="Q33" s="170">
        <f t="shared" si="1"/>
        <v>1.6792649950835792E-2</v>
      </c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</row>
    <row r="34" spans="1:47" ht="23.25" customHeight="1" x14ac:dyDescent="0.3">
      <c r="A34" s="166">
        <v>19</v>
      </c>
      <c r="B34" s="309" t="s">
        <v>166</v>
      </c>
      <c r="C34" s="310"/>
      <c r="D34" s="167">
        <v>129</v>
      </c>
      <c r="E34" s="167">
        <v>136</v>
      </c>
      <c r="F34" s="167">
        <v>177</v>
      </c>
      <c r="G34" s="167">
        <v>224</v>
      </c>
      <c r="H34" s="167">
        <v>413</v>
      </c>
      <c r="I34" s="167">
        <v>652</v>
      </c>
      <c r="J34" s="167">
        <v>448</v>
      </c>
      <c r="K34" s="167">
        <v>523</v>
      </c>
      <c r="L34" s="167"/>
      <c r="M34" s="167"/>
      <c r="N34" s="167"/>
      <c r="O34" s="168"/>
      <c r="P34" s="169">
        <f t="shared" si="0"/>
        <v>2702</v>
      </c>
      <c r="Q34" s="170">
        <f t="shared" si="1"/>
        <v>4.1513028515240906E-2</v>
      </c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</row>
    <row r="35" spans="1:47" ht="23.25" customHeight="1" x14ac:dyDescent="0.3">
      <c r="A35" s="166">
        <v>20</v>
      </c>
      <c r="B35" s="309" t="s">
        <v>167</v>
      </c>
      <c r="C35" s="310"/>
      <c r="D35" s="167">
        <v>47</v>
      </c>
      <c r="E35" s="167">
        <v>83</v>
      </c>
      <c r="F35" s="167">
        <v>226</v>
      </c>
      <c r="G35" s="167">
        <v>118</v>
      </c>
      <c r="H35" s="167">
        <v>126</v>
      </c>
      <c r="I35" s="167">
        <v>53</v>
      </c>
      <c r="J35" s="167">
        <v>268</v>
      </c>
      <c r="K35" s="167">
        <v>19</v>
      </c>
      <c r="L35" s="167"/>
      <c r="M35" s="167"/>
      <c r="N35" s="167"/>
      <c r="O35" s="168"/>
      <c r="P35" s="169">
        <f t="shared" si="0"/>
        <v>940</v>
      </c>
      <c r="Q35" s="170">
        <f t="shared" si="1"/>
        <v>1.4441986234021632E-2</v>
      </c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</row>
    <row r="36" spans="1:47" ht="23.25" customHeight="1" x14ac:dyDescent="0.3">
      <c r="A36" s="166">
        <v>21</v>
      </c>
      <c r="B36" s="309" t="s">
        <v>168</v>
      </c>
      <c r="C36" s="310"/>
      <c r="D36" s="167">
        <v>0</v>
      </c>
      <c r="E36" s="167">
        <v>77</v>
      </c>
      <c r="F36" s="167">
        <v>62</v>
      </c>
      <c r="G36" s="167">
        <v>0</v>
      </c>
      <c r="H36" s="167">
        <v>47</v>
      </c>
      <c r="I36" s="167">
        <v>90</v>
      </c>
      <c r="J36" s="167">
        <v>142</v>
      </c>
      <c r="K36" s="167">
        <v>271</v>
      </c>
      <c r="L36" s="167"/>
      <c r="M36" s="167"/>
      <c r="N36" s="167"/>
      <c r="O36" s="168"/>
      <c r="P36" s="169">
        <f t="shared" si="0"/>
        <v>689</v>
      </c>
      <c r="Q36" s="170">
        <f t="shared" si="1"/>
        <v>1.0585668633235006E-2</v>
      </c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</row>
    <row r="37" spans="1:47" ht="23.25" customHeight="1" x14ac:dyDescent="0.3">
      <c r="A37" s="166">
        <v>22</v>
      </c>
      <c r="B37" s="309" t="s">
        <v>169</v>
      </c>
      <c r="C37" s="310"/>
      <c r="D37" s="167">
        <v>73</v>
      </c>
      <c r="E37" s="167">
        <v>115</v>
      </c>
      <c r="F37" s="167">
        <v>240</v>
      </c>
      <c r="G37" s="167">
        <v>246</v>
      </c>
      <c r="H37" s="167">
        <v>74</v>
      </c>
      <c r="I37" s="167">
        <v>171</v>
      </c>
      <c r="J37" s="167">
        <v>228</v>
      </c>
      <c r="K37" s="167">
        <v>375</v>
      </c>
      <c r="L37" s="167"/>
      <c r="M37" s="167"/>
      <c r="N37" s="167"/>
      <c r="O37" s="168"/>
      <c r="P37" s="169">
        <f t="shared" si="0"/>
        <v>1522</v>
      </c>
      <c r="Q37" s="170">
        <f t="shared" si="1"/>
        <v>2.3383726647000985E-2</v>
      </c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</row>
    <row r="38" spans="1:47" ht="23.25" customHeight="1" x14ac:dyDescent="0.3">
      <c r="A38" s="166">
        <v>23</v>
      </c>
      <c r="B38" s="309" t="s">
        <v>170</v>
      </c>
      <c r="C38" s="310"/>
      <c r="D38" s="193" t="s">
        <v>171</v>
      </c>
      <c r="E38" s="193" t="s">
        <v>171</v>
      </c>
      <c r="F38" s="193" t="s">
        <v>171</v>
      </c>
      <c r="G38" s="193" t="s">
        <v>171</v>
      </c>
      <c r="H38" s="193" t="s">
        <v>171</v>
      </c>
      <c r="I38" s="167">
        <v>122</v>
      </c>
      <c r="J38" s="167">
        <v>0</v>
      </c>
      <c r="K38" s="167">
        <v>50</v>
      </c>
      <c r="L38" s="167"/>
      <c r="M38" s="167"/>
      <c r="N38" s="167"/>
      <c r="O38" s="168"/>
      <c r="P38" s="169">
        <f t="shared" si="0"/>
        <v>172</v>
      </c>
      <c r="Q38" s="170">
        <f t="shared" si="1"/>
        <v>2.642576204523107E-3</v>
      </c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</row>
    <row r="39" spans="1:47" ht="23.25" customHeight="1" x14ac:dyDescent="0.3">
      <c r="A39" s="166">
        <v>24</v>
      </c>
      <c r="B39" s="309" t="s">
        <v>172</v>
      </c>
      <c r="C39" s="310"/>
      <c r="D39" s="167">
        <v>107</v>
      </c>
      <c r="E39" s="167">
        <v>84</v>
      </c>
      <c r="F39" s="167">
        <v>155</v>
      </c>
      <c r="G39" s="167">
        <v>48</v>
      </c>
      <c r="H39" s="167">
        <v>96</v>
      </c>
      <c r="I39" s="167">
        <v>125</v>
      </c>
      <c r="J39" s="167">
        <v>134</v>
      </c>
      <c r="K39" s="167">
        <v>138</v>
      </c>
      <c r="L39" s="167"/>
      <c r="M39" s="167"/>
      <c r="N39" s="167"/>
      <c r="O39" s="168"/>
      <c r="P39" s="169">
        <f t="shared" si="0"/>
        <v>887</v>
      </c>
      <c r="Q39" s="170">
        <f t="shared" si="1"/>
        <v>1.3627704031465094E-2</v>
      </c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</row>
    <row r="40" spans="1:47" ht="23.25" customHeight="1" x14ac:dyDescent="0.3">
      <c r="A40" s="166">
        <v>25</v>
      </c>
      <c r="B40" s="309" t="s">
        <v>173</v>
      </c>
      <c r="C40" s="310"/>
      <c r="D40" s="167">
        <v>18</v>
      </c>
      <c r="E40" s="167">
        <v>102</v>
      </c>
      <c r="F40" s="167">
        <v>114</v>
      </c>
      <c r="G40" s="167">
        <v>95</v>
      </c>
      <c r="H40" s="167">
        <v>36</v>
      </c>
      <c r="I40" s="167">
        <v>275</v>
      </c>
      <c r="J40" s="167">
        <v>43</v>
      </c>
      <c r="K40" s="167">
        <v>56</v>
      </c>
      <c r="L40" s="167"/>
      <c r="M40" s="167"/>
      <c r="N40" s="167"/>
      <c r="O40" s="168"/>
      <c r="P40" s="169">
        <f t="shared" si="0"/>
        <v>739</v>
      </c>
      <c r="Q40" s="170">
        <f t="shared" si="1"/>
        <v>1.1353859390363815E-2</v>
      </c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</row>
    <row r="41" spans="1:47" ht="23.25" customHeight="1" x14ac:dyDescent="0.3">
      <c r="A41" s="166">
        <v>26</v>
      </c>
      <c r="B41" s="309" t="s">
        <v>174</v>
      </c>
      <c r="C41" s="310"/>
      <c r="D41" s="167">
        <v>15</v>
      </c>
      <c r="E41" s="167">
        <v>40</v>
      </c>
      <c r="F41" s="167">
        <v>147</v>
      </c>
      <c r="G41" s="167">
        <v>195</v>
      </c>
      <c r="H41" s="167">
        <v>90</v>
      </c>
      <c r="I41" s="167">
        <v>209</v>
      </c>
      <c r="J41" s="167">
        <v>207</v>
      </c>
      <c r="K41" s="167">
        <v>110</v>
      </c>
      <c r="L41" s="167"/>
      <c r="M41" s="167"/>
      <c r="N41" s="167"/>
      <c r="O41" s="168"/>
      <c r="P41" s="169">
        <f t="shared" si="0"/>
        <v>1013</v>
      </c>
      <c r="Q41" s="170">
        <f t="shared" si="1"/>
        <v>1.5563544739429695E-2</v>
      </c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</row>
    <row r="42" spans="1:47" ht="23.25" customHeight="1" x14ac:dyDescent="0.3">
      <c r="A42" s="166">
        <v>27</v>
      </c>
      <c r="B42" s="309" t="s">
        <v>175</v>
      </c>
      <c r="C42" s="310"/>
      <c r="D42" s="167">
        <v>61</v>
      </c>
      <c r="E42" s="167">
        <v>141</v>
      </c>
      <c r="F42" s="167">
        <v>179</v>
      </c>
      <c r="G42" s="167">
        <v>8</v>
      </c>
      <c r="H42" s="167">
        <v>130</v>
      </c>
      <c r="I42" s="167">
        <v>153</v>
      </c>
      <c r="J42" s="167">
        <v>130</v>
      </c>
      <c r="K42" s="193" t="s">
        <v>171</v>
      </c>
      <c r="L42" s="167"/>
      <c r="M42" s="167"/>
      <c r="N42" s="167"/>
      <c r="O42" s="168"/>
      <c r="P42" s="169">
        <f t="shared" si="0"/>
        <v>802</v>
      </c>
      <c r="Q42" s="170">
        <f t="shared" si="1"/>
        <v>1.2321779744346116E-2</v>
      </c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</row>
    <row r="43" spans="1:47" ht="23.25" customHeight="1" x14ac:dyDescent="0.3">
      <c r="A43" s="166">
        <v>28</v>
      </c>
      <c r="B43" s="309" t="s">
        <v>176</v>
      </c>
      <c r="C43" s="310"/>
      <c r="D43" s="167">
        <v>0</v>
      </c>
      <c r="E43" s="167">
        <v>0</v>
      </c>
      <c r="F43" s="167">
        <v>1251</v>
      </c>
      <c r="G43" s="167">
        <v>302</v>
      </c>
      <c r="H43" s="167">
        <v>0</v>
      </c>
      <c r="I43" s="167">
        <v>222</v>
      </c>
      <c r="J43" s="167">
        <v>710</v>
      </c>
      <c r="K43" s="167">
        <v>17</v>
      </c>
      <c r="L43" s="167"/>
      <c r="M43" s="167"/>
      <c r="N43" s="167"/>
      <c r="O43" s="168"/>
      <c r="P43" s="169">
        <f t="shared" si="0"/>
        <v>2502</v>
      </c>
      <c r="Q43" s="170">
        <f t="shared" si="1"/>
        <v>3.8440265486725661E-2</v>
      </c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</row>
    <row r="44" spans="1:47" ht="23.25" customHeight="1" x14ac:dyDescent="0.3">
      <c r="A44" s="166">
        <v>29</v>
      </c>
      <c r="B44" s="309" t="s">
        <v>177</v>
      </c>
      <c r="C44" s="310"/>
      <c r="D44" s="167">
        <v>0</v>
      </c>
      <c r="E44" s="167">
        <v>0</v>
      </c>
      <c r="F44" s="167">
        <v>978</v>
      </c>
      <c r="G44" s="167">
        <v>507</v>
      </c>
      <c r="H44" s="167">
        <v>0</v>
      </c>
      <c r="I44" s="167">
        <v>412</v>
      </c>
      <c r="J44" s="167">
        <v>107</v>
      </c>
      <c r="K44" s="167">
        <v>0</v>
      </c>
      <c r="L44" s="167"/>
      <c r="M44" s="167"/>
      <c r="N44" s="167"/>
      <c r="O44" s="168"/>
      <c r="P44" s="169">
        <f t="shared" si="0"/>
        <v>2004</v>
      </c>
      <c r="Q44" s="170">
        <f t="shared" si="1"/>
        <v>3.0789085545722714E-2</v>
      </c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</row>
    <row r="45" spans="1:47" ht="23.25" customHeight="1" x14ac:dyDescent="0.3">
      <c r="A45" s="166">
        <v>30</v>
      </c>
      <c r="B45" s="309" t="s">
        <v>178</v>
      </c>
      <c r="C45" s="310"/>
      <c r="D45" s="167">
        <v>24</v>
      </c>
      <c r="E45" s="167">
        <v>0</v>
      </c>
      <c r="F45" s="167">
        <v>714</v>
      </c>
      <c r="G45" s="167">
        <v>400</v>
      </c>
      <c r="H45" s="167">
        <v>0</v>
      </c>
      <c r="I45" s="167">
        <v>251</v>
      </c>
      <c r="J45" s="167">
        <v>24</v>
      </c>
      <c r="K45" s="167">
        <v>0</v>
      </c>
      <c r="L45" s="167"/>
      <c r="M45" s="167"/>
      <c r="N45" s="167"/>
      <c r="O45" s="168"/>
      <c r="P45" s="169">
        <f t="shared" si="0"/>
        <v>1413</v>
      </c>
      <c r="Q45" s="170">
        <f t="shared" si="1"/>
        <v>2.1709070796460176E-2</v>
      </c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</row>
    <row r="46" spans="1:47" ht="23.25" customHeight="1" x14ac:dyDescent="0.3">
      <c r="A46" s="166">
        <v>31</v>
      </c>
      <c r="B46" s="309" t="s">
        <v>179</v>
      </c>
      <c r="C46" s="310"/>
      <c r="D46" s="167">
        <v>0</v>
      </c>
      <c r="E46" s="167">
        <v>0</v>
      </c>
      <c r="F46" s="167">
        <v>1283</v>
      </c>
      <c r="G46" s="167">
        <v>288</v>
      </c>
      <c r="H46" s="167">
        <v>0</v>
      </c>
      <c r="I46" s="167">
        <v>758</v>
      </c>
      <c r="J46" s="167">
        <v>252</v>
      </c>
      <c r="K46" s="167">
        <v>0</v>
      </c>
      <c r="L46" s="167"/>
      <c r="M46" s="167"/>
      <c r="N46" s="167"/>
      <c r="O46" s="168"/>
      <c r="P46" s="169">
        <f t="shared" si="0"/>
        <v>2581</v>
      </c>
      <c r="Q46" s="170">
        <f t="shared" si="1"/>
        <v>3.9654006882989187E-2</v>
      </c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</row>
    <row r="47" spans="1:47" ht="23.25" customHeight="1" x14ac:dyDescent="0.3">
      <c r="A47" s="166">
        <v>32</v>
      </c>
      <c r="B47" s="309" t="s">
        <v>180</v>
      </c>
      <c r="C47" s="310"/>
      <c r="D47" s="167">
        <v>13</v>
      </c>
      <c r="E47" s="167">
        <v>5</v>
      </c>
      <c r="F47" s="167">
        <v>315</v>
      </c>
      <c r="G47" s="167">
        <v>98</v>
      </c>
      <c r="H47" s="167">
        <v>153</v>
      </c>
      <c r="I47" s="167">
        <v>121</v>
      </c>
      <c r="J47" s="167">
        <v>141</v>
      </c>
      <c r="K47" s="167">
        <v>219</v>
      </c>
      <c r="L47" s="167"/>
      <c r="M47" s="167"/>
      <c r="N47" s="167"/>
      <c r="O47" s="168"/>
      <c r="P47" s="169">
        <f t="shared" si="0"/>
        <v>1065</v>
      </c>
      <c r="Q47" s="170">
        <f t="shared" si="1"/>
        <v>1.6362463126843658E-2</v>
      </c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</row>
    <row r="48" spans="1:47" ht="23.25" customHeight="1" x14ac:dyDescent="0.3">
      <c r="A48" s="166">
        <v>33</v>
      </c>
      <c r="B48" s="309" t="s">
        <v>181</v>
      </c>
      <c r="C48" s="310"/>
      <c r="D48" s="167">
        <v>112</v>
      </c>
      <c r="E48" s="167">
        <v>123</v>
      </c>
      <c r="F48" s="167">
        <v>509</v>
      </c>
      <c r="G48" s="167">
        <v>167</v>
      </c>
      <c r="H48" s="167">
        <v>280</v>
      </c>
      <c r="I48" s="167">
        <v>154</v>
      </c>
      <c r="J48" s="167">
        <v>271</v>
      </c>
      <c r="K48" s="167">
        <v>237</v>
      </c>
      <c r="L48" s="167"/>
      <c r="M48" s="167"/>
      <c r="N48" s="167"/>
      <c r="O48" s="168"/>
      <c r="P48" s="169">
        <f t="shared" ref="P48:P79" si="3">SUM(D48:O48)</f>
        <v>1853</v>
      </c>
      <c r="Q48" s="170">
        <f t="shared" ref="Q48:Q79" si="4">+P48/$P$68</f>
        <v>2.8469149459193707E-2</v>
      </c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</row>
    <row r="49" spans="1:47" ht="23.25" customHeight="1" x14ac:dyDescent="0.3">
      <c r="A49" s="166">
        <v>34</v>
      </c>
      <c r="B49" s="309" t="s">
        <v>182</v>
      </c>
      <c r="C49" s="310"/>
      <c r="D49" s="167">
        <v>31</v>
      </c>
      <c r="E49" s="167">
        <v>59</v>
      </c>
      <c r="F49" s="167">
        <v>80</v>
      </c>
      <c r="G49" s="167">
        <v>54</v>
      </c>
      <c r="H49" s="167">
        <v>120</v>
      </c>
      <c r="I49" s="167">
        <v>135</v>
      </c>
      <c r="J49" s="167">
        <v>165</v>
      </c>
      <c r="K49" s="167">
        <v>124</v>
      </c>
      <c r="L49" s="167"/>
      <c r="M49" s="167"/>
      <c r="N49" s="167"/>
      <c r="O49" s="168"/>
      <c r="P49" s="169">
        <f t="shared" si="3"/>
        <v>768</v>
      </c>
      <c r="Q49" s="170">
        <f t="shared" si="4"/>
        <v>1.1799410029498525E-2</v>
      </c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</row>
    <row r="50" spans="1:47" ht="23.25" customHeight="1" x14ac:dyDescent="0.3">
      <c r="A50" s="166">
        <v>35</v>
      </c>
      <c r="B50" s="309" t="s">
        <v>183</v>
      </c>
      <c r="C50" s="310"/>
      <c r="D50" s="167">
        <v>24</v>
      </c>
      <c r="E50" s="167">
        <v>52</v>
      </c>
      <c r="F50" s="167">
        <v>99</v>
      </c>
      <c r="G50" s="167">
        <v>134</v>
      </c>
      <c r="H50" s="167">
        <v>38</v>
      </c>
      <c r="I50" s="167">
        <v>241</v>
      </c>
      <c r="J50" s="167">
        <v>121</v>
      </c>
      <c r="K50" s="167">
        <v>225</v>
      </c>
      <c r="L50" s="167"/>
      <c r="M50" s="167"/>
      <c r="N50" s="167"/>
      <c r="O50" s="168"/>
      <c r="P50" s="169">
        <f t="shared" si="3"/>
        <v>934</v>
      </c>
      <c r="Q50" s="170">
        <f t="shared" si="4"/>
        <v>1.4349803343166176E-2</v>
      </c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</row>
    <row r="51" spans="1:47" ht="23.25" customHeight="1" x14ac:dyDescent="0.3">
      <c r="A51" s="166">
        <v>36</v>
      </c>
      <c r="B51" s="309" t="s">
        <v>184</v>
      </c>
      <c r="C51" s="310"/>
      <c r="D51" s="167">
        <v>94</v>
      </c>
      <c r="E51" s="167">
        <v>41</v>
      </c>
      <c r="F51" s="167">
        <v>187</v>
      </c>
      <c r="G51" s="167">
        <v>276</v>
      </c>
      <c r="H51" s="167">
        <v>214</v>
      </c>
      <c r="I51" s="167">
        <v>251</v>
      </c>
      <c r="J51" s="167">
        <v>289</v>
      </c>
      <c r="K51" s="167">
        <v>162</v>
      </c>
      <c r="L51" s="167"/>
      <c r="M51" s="167"/>
      <c r="N51" s="167"/>
      <c r="O51" s="168"/>
      <c r="P51" s="169">
        <f t="shared" si="3"/>
        <v>1514</v>
      </c>
      <c r="Q51" s="170">
        <f t="shared" si="4"/>
        <v>2.3260816125860374E-2</v>
      </c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</row>
    <row r="52" spans="1:47" ht="23.25" customHeight="1" x14ac:dyDescent="0.3">
      <c r="A52" s="166">
        <v>37</v>
      </c>
      <c r="B52" s="309" t="s">
        <v>185</v>
      </c>
      <c r="C52" s="310"/>
      <c r="D52" s="167">
        <v>59</v>
      </c>
      <c r="E52" s="167">
        <v>187</v>
      </c>
      <c r="F52" s="167">
        <v>100</v>
      </c>
      <c r="G52" s="167">
        <v>130</v>
      </c>
      <c r="H52" s="167">
        <v>111</v>
      </c>
      <c r="I52" s="167">
        <v>90</v>
      </c>
      <c r="J52" s="167">
        <v>74</v>
      </c>
      <c r="K52" s="167">
        <v>71</v>
      </c>
      <c r="L52" s="167"/>
      <c r="M52" s="167"/>
      <c r="N52" s="167"/>
      <c r="O52" s="168"/>
      <c r="P52" s="169">
        <f t="shared" si="3"/>
        <v>822</v>
      </c>
      <c r="Q52" s="170">
        <f t="shared" si="4"/>
        <v>1.262905604719764E-2</v>
      </c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</row>
    <row r="53" spans="1:47" ht="23.25" customHeight="1" x14ac:dyDescent="0.3">
      <c r="A53" s="166">
        <v>38</v>
      </c>
      <c r="B53" s="309" t="s">
        <v>186</v>
      </c>
      <c r="C53" s="310"/>
      <c r="D53" s="167">
        <v>5</v>
      </c>
      <c r="E53" s="167">
        <v>109</v>
      </c>
      <c r="F53" s="167">
        <v>196</v>
      </c>
      <c r="G53" s="167">
        <v>207</v>
      </c>
      <c r="H53" s="167">
        <v>167</v>
      </c>
      <c r="I53" s="167">
        <v>271</v>
      </c>
      <c r="J53" s="167">
        <v>343</v>
      </c>
      <c r="K53" s="167">
        <v>411</v>
      </c>
      <c r="L53" s="167"/>
      <c r="M53" s="167"/>
      <c r="N53" s="167"/>
      <c r="O53" s="168"/>
      <c r="P53" s="169">
        <f t="shared" si="3"/>
        <v>1709</v>
      </c>
      <c r="Q53" s="170">
        <f t="shared" si="4"/>
        <v>2.6256760078662733E-2</v>
      </c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</row>
    <row r="54" spans="1:47" ht="21" customHeight="1" x14ac:dyDescent="0.3">
      <c r="A54" s="166">
        <v>39</v>
      </c>
      <c r="B54" s="309" t="s">
        <v>187</v>
      </c>
      <c r="C54" s="310"/>
      <c r="D54" s="167">
        <v>105</v>
      </c>
      <c r="E54" s="167">
        <v>83</v>
      </c>
      <c r="F54" s="167">
        <v>121</v>
      </c>
      <c r="G54" s="167">
        <v>97</v>
      </c>
      <c r="H54" s="167">
        <v>84</v>
      </c>
      <c r="I54" s="167">
        <v>87</v>
      </c>
      <c r="J54" s="167">
        <v>149</v>
      </c>
      <c r="K54" s="167">
        <v>110</v>
      </c>
      <c r="L54" s="167"/>
      <c r="M54" s="167"/>
      <c r="N54" s="167"/>
      <c r="O54" s="168"/>
      <c r="P54" s="169">
        <f t="shared" si="3"/>
        <v>836</v>
      </c>
      <c r="Q54" s="170">
        <f t="shared" si="4"/>
        <v>1.2844149459193707E-2</v>
      </c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</row>
    <row r="55" spans="1:47" ht="21" customHeight="1" x14ac:dyDescent="0.3">
      <c r="A55" s="166">
        <v>40</v>
      </c>
      <c r="B55" s="309" t="s">
        <v>188</v>
      </c>
      <c r="C55" s="310"/>
      <c r="D55" s="167">
        <v>161</v>
      </c>
      <c r="E55" s="167">
        <v>109</v>
      </c>
      <c r="F55" s="167">
        <v>351</v>
      </c>
      <c r="G55" s="167">
        <v>479</v>
      </c>
      <c r="H55" s="167">
        <v>507</v>
      </c>
      <c r="I55" s="167">
        <v>149</v>
      </c>
      <c r="J55" s="167">
        <v>339</v>
      </c>
      <c r="K55" s="167">
        <v>151</v>
      </c>
      <c r="L55" s="167"/>
      <c r="M55" s="167"/>
      <c r="N55" s="167"/>
      <c r="O55" s="168"/>
      <c r="P55" s="169">
        <f t="shared" si="3"/>
        <v>2246</v>
      </c>
      <c r="Q55" s="170">
        <f t="shared" si="4"/>
        <v>3.4507128810226155E-2</v>
      </c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</row>
    <row r="56" spans="1:47" ht="21" customHeight="1" x14ac:dyDescent="0.3">
      <c r="A56" s="166">
        <v>41</v>
      </c>
      <c r="B56" s="309" t="s">
        <v>189</v>
      </c>
      <c r="C56" s="310"/>
      <c r="D56" s="167">
        <v>21</v>
      </c>
      <c r="E56" s="167">
        <v>32</v>
      </c>
      <c r="F56" s="167">
        <v>261</v>
      </c>
      <c r="G56" s="167">
        <v>164</v>
      </c>
      <c r="H56" s="167">
        <v>107</v>
      </c>
      <c r="I56" s="167">
        <v>135</v>
      </c>
      <c r="J56" s="167">
        <v>62</v>
      </c>
      <c r="K56" s="167">
        <v>29</v>
      </c>
      <c r="L56" s="167"/>
      <c r="M56" s="167"/>
      <c r="N56" s="167"/>
      <c r="O56" s="168"/>
      <c r="P56" s="169">
        <f t="shared" si="3"/>
        <v>811</v>
      </c>
      <c r="Q56" s="170">
        <f t="shared" si="4"/>
        <v>1.2460054080629302E-2</v>
      </c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</row>
    <row r="57" spans="1:47" ht="21" customHeight="1" x14ac:dyDescent="0.3">
      <c r="A57" s="166">
        <v>42</v>
      </c>
      <c r="B57" s="309" t="s">
        <v>190</v>
      </c>
      <c r="C57" s="310"/>
      <c r="D57" s="167">
        <v>116</v>
      </c>
      <c r="E57" s="167">
        <v>138</v>
      </c>
      <c r="F57" s="167">
        <v>528</v>
      </c>
      <c r="G57" s="167">
        <v>278</v>
      </c>
      <c r="H57" s="167">
        <v>437</v>
      </c>
      <c r="I57" s="167">
        <v>371</v>
      </c>
      <c r="J57" s="167">
        <v>396</v>
      </c>
      <c r="K57" s="167">
        <v>300</v>
      </c>
      <c r="L57" s="167"/>
      <c r="M57" s="167"/>
      <c r="N57" s="167"/>
      <c r="O57" s="168"/>
      <c r="P57" s="169">
        <f t="shared" si="3"/>
        <v>2564</v>
      </c>
      <c r="Q57" s="170">
        <f t="shared" si="4"/>
        <v>3.9392822025565391E-2</v>
      </c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</row>
    <row r="58" spans="1:47" ht="21" customHeight="1" x14ac:dyDescent="0.3">
      <c r="A58" s="166">
        <v>43</v>
      </c>
      <c r="B58" s="309" t="s">
        <v>191</v>
      </c>
      <c r="C58" s="310"/>
      <c r="D58" s="193"/>
      <c r="E58" s="193"/>
      <c r="F58" s="193"/>
      <c r="G58" s="193"/>
      <c r="H58" s="193"/>
      <c r="I58" s="193"/>
      <c r="J58" s="167">
        <v>24</v>
      </c>
      <c r="K58" s="167">
        <v>115</v>
      </c>
      <c r="L58" s="167"/>
      <c r="M58" s="167"/>
      <c r="N58" s="167"/>
      <c r="O58" s="168"/>
      <c r="P58" s="169">
        <f t="shared" si="3"/>
        <v>139</v>
      </c>
      <c r="Q58" s="170">
        <f t="shared" si="4"/>
        <v>2.1355703048180925E-3</v>
      </c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</row>
    <row r="59" spans="1:47" ht="21" customHeight="1" x14ac:dyDescent="0.3">
      <c r="A59" s="166">
        <v>44</v>
      </c>
      <c r="B59" s="309" t="s">
        <v>192</v>
      </c>
      <c r="C59" s="310"/>
      <c r="D59" s="193"/>
      <c r="E59" s="193"/>
      <c r="F59" s="193"/>
      <c r="G59" s="193"/>
      <c r="H59" s="193"/>
      <c r="I59" s="193"/>
      <c r="J59" s="167">
        <v>50</v>
      </c>
      <c r="K59" s="167">
        <v>124</v>
      </c>
      <c r="L59" s="167"/>
      <c r="M59" s="167"/>
      <c r="N59" s="167"/>
      <c r="O59" s="168"/>
      <c r="P59" s="169">
        <f t="shared" si="3"/>
        <v>174</v>
      </c>
      <c r="Q59" s="170">
        <f t="shared" si="4"/>
        <v>2.6733038348082595E-3</v>
      </c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</row>
    <row r="60" spans="1:47" ht="21" customHeight="1" x14ac:dyDescent="0.3">
      <c r="A60" s="166">
        <v>45</v>
      </c>
      <c r="B60" s="309" t="s">
        <v>193</v>
      </c>
      <c r="C60" s="310"/>
      <c r="D60" s="193"/>
      <c r="E60" s="193"/>
      <c r="F60" s="193"/>
      <c r="G60" s="193"/>
      <c r="H60" s="193"/>
      <c r="I60" s="193"/>
      <c r="J60" s="167">
        <v>277</v>
      </c>
      <c r="K60" s="167">
        <v>150</v>
      </c>
      <c r="L60" s="167"/>
      <c r="M60" s="167"/>
      <c r="N60" s="167"/>
      <c r="O60" s="168"/>
      <c r="P60" s="169">
        <f t="shared" si="3"/>
        <v>427</v>
      </c>
      <c r="Q60" s="170">
        <f t="shared" si="4"/>
        <v>6.5603490658800393E-3</v>
      </c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</row>
    <row r="61" spans="1:47" ht="21" customHeight="1" x14ac:dyDescent="0.3">
      <c r="A61" s="166">
        <v>46</v>
      </c>
      <c r="B61" s="309" t="s">
        <v>194</v>
      </c>
      <c r="C61" s="310"/>
      <c r="D61" s="193"/>
      <c r="E61" s="193"/>
      <c r="F61" s="193"/>
      <c r="G61" s="193"/>
      <c r="H61" s="193"/>
      <c r="I61" s="193"/>
      <c r="J61" s="167">
        <v>0</v>
      </c>
      <c r="K61" s="167">
        <v>69</v>
      </c>
      <c r="L61" s="167"/>
      <c r="M61" s="167"/>
      <c r="N61" s="167"/>
      <c r="O61" s="168"/>
      <c r="P61" s="169">
        <f t="shared" si="3"/>
        <v>69</v>
      </c>
      <c r="Q61" s="170">
        <f t="shared" si="4"/>
        <v>1.0601032448377581E-3</v>
      </c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</row>
    <row r="62" spans="1:47" ht="21" customHeight="1" x14ac:dyDescent="0.3">
      <c r="A62" s="166">
        <v>47</v>
      </c>
      <c r="B62" s="309" t="s">
        <v>195</v>
      </c>
      <c r="C62" s="310"/>
      <c r="D62" s="193"/>
      <c r="E62" s="193"/>
      <c r="F62" s="193"/>
      <c r="G62" s="193"/>
      <c r="H62" s="193"/>
      <c r="I62" s="193"/>
      <c r="J62" s="167">
        <v>32</v>
      </c>
      <c r="K62" s="167">
        <v>114</v>
      </c>
      <c r="L62" s="167"/>
      <c r="M62" s="167"/>
      <c r="N62" s="167"/>
      <c r="O62" s="168"/>
      <c r="P62" s="169">
        <f t="shared" si="3"/>
        <v>146</v>
      </c>
      <c r="Q62" s="170">
        <f t="shared" si="4"/>
        <v>2.243117010816126E-3</v>
      </c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</row>
    <row r="63" spans="1:47" ht="21" customHeight="1" x14ac:dyDescent="0.3">
      <c r="A63" s="166">
        <v>48</v>
      </c>
      <c r="B63" s="309" t="s">
        <v>196</v>
      </c>
      <c r="C63" s="310"/>
      <c r="D63" s="193"/>
      <c r="E63" s="193"/>
      <c r="F63" s="193"/>
      <c r="G63" s="193"/>
      <c r="H63" s="193"/>
      <c r="I63" s="193"/>
      <c r="J63" s="167">
        <v>0</v>
      </c>
      <c r="K63" s="167">
        <v>57</v>
      </c>
      <c r="L63" s="167"/>
      <c r="M63" s="167"/>
      <c r="N63" s="167"/>
      <c r="O63" s="168"/>
      <c r="P63" s="169">
        <f t="shared" si="3"/>
        <v>57</v>
      </c>
      <c r="Q63" s="170">
        <f t="shared" si="4"/>
        <v>8.7573746312684365E-4</v>
      </c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</row>
    <row r="64" spans="1:47" ht="21" customHeight="1" x14ac:dyDescent="0.3">
      <c r="A64" s="166">
        <v>49</v>
      </c>
      <c r="B64" s="309" t="s">
        <v>197</v>
      </c>
      <c r="C64" s="310"/>
      <c r="D64" s="193"/>
      <c r="E64" s="193"/>
      <c r="F64" s="193"/>
      <c r="G64" s="193"/>
      <c r="H64" s="193"/>
      <c r="I64" s="193"/>
      <c r="J64" s="167">
        <v>37</v>
      </c>
      <c r="K64" s="167">
        <v>134</v>
      </c>
      <c r="L64" s="167"/>
      <c r="M64" s="167"/>
      <c r="N64" s="167"/>
      <c r="O64" s="168"/>
      <c r="P64" s="169">
        <f t="shared" si="3"/>
        <v>171</v>
      </c>
      <c r="Q64" s="170">
        <f t="shared" si="4"/>
        <v>2.6272123893805312E-3</v>
      </c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</row>
    <row r="65" spans="1:47" ht="21" customHeight="1" x14ac:dyDescent="0.3">
      <c r="A65" s="166">
        <v>50</v>
      </c>
      <c r="B65" s="309" t="s">
        <v>198</v>
      </c>
      <c r="C65" s="310"/>
      <c r="D65" s="193"/>
      <c r="E65" s="193"/>
      <c r="F65" s="193"/>
      <c r="G65" s="193"/>
      <c r="H65" s="193"/>
      <c r="I65" s="193"/>
      <c r="J65" s="167">
        <v>64</v>
      </c>
      <c r="K65" s="167">
        <v>57</v>
      </c>
      <c r="L65" s="167"/>
      <c r="M65" s="167"/>
      <c r="N65" s="167"/>
      <c r="O65" s="168"/>
      <c r="P65" s="169">
        <f t="shared" si="3"/>
        <v>121</v>
      </c>
      <c r="Q65" s="170">
        <f t="shared" si="4"/>
        <v>1.8590216322517208E-3</v>
      </c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</row>
    <row r="66" spans="1:47" ht="21" customHeight="1" x14ac:dyDescent="0.3">
      <c r="A66" s="166">
        <v>51</v>
      </c>
      <c r="B66" s="309" t="s">
        <v>220</v>
      </c>
      <c r="C66" s="310"/>
      <c r="D66" s="193"/>
      <c r="E66" s="193"/>
      <c r="F66" s="193"/>
      <c r="G66" s="193"/>
      <c r="H66" s="193"/>
      <c r="I66" s="193"/>
      <c r="J66" s="193"/>
      <c r="K66" s="167">
        <v>0</v>
      </c>
      <c r="L66" s="167"/>
      <c r="M66" s="167"/>
      <c r="N66" s="167"/>
      <c r="O66" s="168"/>
      <c r="P66" s="169">
        <f t="shared" si="3"/>
        <v>0</v>
      </c>
      <c r="Q66" s="170">
        <f t="shared" si="4"/>
        <v>0</v>
      </c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</row>
    <row r="67" spans="1:47" ht="21" customHeight="1" x14ac:dyDescent="0.3">
      <c r="A67" s="166">
        <v>52</v>
      </c>
      <c r="B67" s="309" t="s">
        <v>219</v>
      </c>
      <c r="C67" s="310"/>
      <c r="D67" s="193"/>
      <c r="E67" s="193"/>
      <c r="F67" s="193"/>
      <c r="G67" s="193"/>
      <c r="H67" s="193"/>
      <c r="I67" s="193"/>
      <c r="J67" s="193"/>
      <c r="K67" s="167">
        <v>0</v>
      </c>
      <c r="L67" s="167"/>
      <c r="M67" s="167"/>
      <c r="N67" s="167"/>
      <c r="O67" s="168"/>
      <c r="P67" s="169">
        <f t="shared" si="3"/>
        <v>0</v>
      </c>
      <c r="Q67" s="170">
        <f t="shared" si="4"/>
        <v>0</v>
      </c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</row>
    <row r="68" spans="1:47" ht="21" customHeight="1" x14ac:dyDescent="0.3">
      <c r="A68" s="352" t="s">
        <v>2</v>
      </c>
      <c r="B68" s="353"/>
      <c r="C68" s="353"/>
      <c r="D68" s="194">
        <f t="shared" ref="D68:P68" si="5">+SUM(D16:D65)</f>
        <v>2522</v>
      </c>
      <c r="E68" s="194">
        <f t="shared" si="5"/>
        <v>3362</v>
      </c>
      <c r="F68" s="194">
        <f t="shared" si="5"/>
        <v>13433</v>
      </c>
      <c r="G68" s="194">
        <f t="shared" si="5"/>
        <v>8589</v>
      </c>
      <c r="H68" s="194">
        <f t="shared" si="5"/>
        <v>7869</v>
      </c>
      <c r="I68" s="194">
        <f t="shared" si="5"/>
        <v>9818</v>
      </c>
      <c r="J68" s="194">
        <f t="shared" si="5"/>
        <v>10883</v>
      </c>
      <c r="K68" s="194">
        <f t="shared" si="5"/>
        <v>8612</v>
      </c>
      <c r="L68" s="194">
        <f t="shared" si="5"/>
        <v>0</v>
      </c>
      <c r="M68" s="194">
        <f t="shared" si="5"/>
        <v>0</v>
      </c>
      <c r="N68" s="194">
        <f t="shared" si="5"/>
        <v>0</v>
      </c>
      <c r="O68" s="194">
        <f t="shared" si="5"/>
        <v>0</v>
      </c>
      <c r="P68" s="195">
        <f t="shared" si="5"/>
        <v>65088</v>
      </c>
      <c r="Q68" s="196">
        <v>1</v>
      </c>
    </row>
    <row r="69" spans="1:47" ht="3.75" customHeight="1" x14ac:dyDescent="0.3">
      <c r="A69" s="197"/>
      <c r="B69" s="197"/>
      <c r="C69" s="197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9"/>
    </row>
    <row r="70" spans="1:47" ht="21" customHeight="1" x14ac:dyDescent="0.3">
      <c r="A70" s="218" t="s">
        <v>213</v>
      </c>
      <c r="B70" s="197"/>
      <c r="C70" s="197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9"/>
    </row>
    <row r="71" spans="1:47" ht="21" customHeight="1" x14ac:dyDescent="0.3">
      <c r="A71" s="218" t="s">
        <v>218</v>
      </c>
      <c r="B71" s="197"/>
      <c r="C71" s="197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9"/>
    </row>
    <row r="72" spans="1:47" ht="21" customHeight="1" x14ac:dyDescent="0.3">
      <c r="A72" s="197"/>
      <c r="B72" s="197"/>
      <c r="C72" s="197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9"/>
    </row>
    <row r="73" spans="1:47" ht="21" customHeight="1" x14ac:dyDescent="0.3">
      <c r="L73" s="200"/>
      <c r="M73" s="200"/>
      <c r="V73" s="200"/>
      <c r="W73" s="200"/>
      <c r="X73" s="200"/>
      <c r="Y73" s="200"/>
      <c r="Z73" s="200"/>
    </row>
    <row r="74" spans="1:47" ht="27" customHeight="1" thickBot="1" x14ac:dyDescent="0.35">
      <c r="A74" s="354" t="s">
        <v>199</v>
      </c>
      <c r="B74" s="354"/>
      <c r="C74" s="354"/>
      <c r="D74" s="354"/>
      <c r="E74" s="354"/>
      <c r="F74" s="354"/>
      <c r="G74" s="354"/>
      <c r="H74" s="354"/>
      <c r="U74" s="322" t="s">
        <v>200</v>
      </c>
      <c r="V74" s="322"/>
      <c r="W74" s="322"/>
      <c r="X74" s="322"/>
      <c r="Y74" s="322"/>
      <c r="Z74" s="322"/>
    </row>
    <row r="75" spans="1:47" ht="11.25" customHeight="1" thickBot="1" x14ac:dyDescent="0.35">
      <c r="A75" s="237"/>
      <c r="B75" s="237"/>
      <c r="C75" s="237"/>
      <c r="D75" s="237"/>
      <c r="E75" s="237"/>
      <c r="F75" s="237"/>
      <c r="G75" s="237"/>
      <c r="H75" s="237"/>
      <c r="U75" s="322"/>
      <c r="V75" s="322"/>
      <c r="W75" s="322"/>
      <c r="X75" s="322"/>
      <c r="Y75" s="322"/>
      <c r="Z75" s="322"/>
    </row>
    <row r="76" spans="1:47" ht="27" customHeight="1" x14ac:dyDescent="0.3">
      <c r="A76" s="320" t="s">
        <v>1</v>
      </c>
      <c r="B76" s="320" t="s">
        <v>2</v>
      </c>
      <c r="C76" s="320" t="s">
        <v>201</v>
      </c>
      <c r="D76" s="320"/>
      <c r="E76" s="320" t="s">
        <v>202</v>
      </c>
      <c r="F76" s="320"/>
      <c r="G76" s="320" t="s">
        <v>203</v>
      </c>
      <c r="H76" s="320"/>
      <c r="K76" s="200"/>
      <c r="L76" s="200"/>
      <c r="M76" s="200"/>
      <c r="U76" s="237"/>
      <c r="V76" s="237"/>
      <c r="W76" s="237"/>
      <c r="X76" s="237"/>
      <c r="Y76" s="237"/>
      <c r="Z76" s="237"/>
    </row>
    <row r="77" spans="1:47" ht="57.75" customHeight="1" x14ac:dyDescent="0.3">
      <c r="A77" s="351"/>
      <c r="B77" s="351"/>
      <c r="C77" s="351"/>
      <c r="D77" s="351"/>
      <c r="E77" s="351"/>
      <c r="F77" s="351"/>
      <c r="G77" s="351"/>
      <c r="H77" s="351"/>
      <c r="K77" s="200"/>
      <c r="L77" s="200"/>
      <c r="M77" s="200"/>
      <c r="U77" s="229" t="s">
        <v>1</v>
      </c>
      <c r="V77" s="229" t="s">
        <v>2</v>
      </c>
      <c r="W77" s="320" t="s">
        <v>3</v>
      </c>
      <c r="X77" s="320"/>
      <c r="Y77" s="320" t="s">
        <v>4</v>
      </c>
      <c r="Z77" s="320"/>
    </row>
    <row r="78" spans="1:47" ht="23.25" customHeight="1" x14ac:dyDescent="0.3">
      <c r="A78" s="201" t="s">
        <v>9</v>
      </c>
      <c r="B78" s="202">
        <f t="shared" ref="B78:B85" si="6">+SUM(C78:J78)</f>
        <v>2522</v>
      </c>
      <c r="C78" s="318">
        <f t="shared" ref="C78:C85" si="7">C98</f>
        <v>1206</v>
      </c>
      <c r="D78" s="318"/>
      <c r="E78" s="318">
        <f t="shared" ref="E78:E85" si="8">E98+G98+I98</f>
        <v>782</v>
      </c>
      <c r="F78" s="318"/>
      <c r="G78" s="318">
        <f t="shared" ref="G78:G85" si="9">K98+M98</f>
        <v>534</v>
      </c>
      <c r="H78" s="318"/>
      <c r="K78" s="200"/>
      <c r="L78" s="200"/>
      <c r="M78" s="200"/>
      <c r="U78" s="201" t="s">
        <v>9</v>
      </c>
      <c r="V78" s="202">
        <f t="shared" ref="V78:V85" si="10">+W78+Y78</f>
        <v>2522</v>
      </c>
      <c r="W78" s="319">
        <v>1219</v>
      </c>
      <c r="X78" s="319"/>
      <c r="Y78" s="319">
        <v>1303</v>
      </c>
      <c r="Z78" s="321"/>
    </row>
    <row r="79" spans="1:47" ht="23.25" customHeight="1" x14ac:dyDescent="0.3">
      <c r="A79" s="203" t="s">
        <v>10</v>
      </c>
      <c r="B79" s="204">
        <f t="shared" si="6"/>
        <v>3362</v>
      </c>
      <c r="C79" s="318">
        <f t="shared" si="7"/>
        <v>1131</v>
      </c>
      <c r="D79" s="318"/>
      <c r="E79" s="318">
        <f t="shared" si="8"/>
        <v>1725</v>
      </c>
      <c r="F79" s="318"/>
      <c r="G79" s="318">
        <f t="shared" si="9"/>
        <v>506</v>
      </c>
      <c r="H79" s="318"/>
      <c r="K79" s="200"/>
      <c r="L79" s="200"/>
      <c r="M79" s="200"/>
      <c r="U79" s="203" t="s">
        <v>10</v>
      </c>
      <c r="V79" s="204">
        <f t="shared" si="10"/>
        <v>3362</v>
      </c>
      <c r="W79" s="319">
        <v>1790</v>
      </c>
      <c r="X79" s="319"/>
      <c r="Y79" s="305">
        <v>1572</v>
      </c>
      <c r="Z79" s="308"/>
    </row>
    <row r="80" spans="1:47" ht="23.25" customHeight="1" x14ac:dyDescent="0.3">
      <c r="A80" s="203" t="s">
        <v>11</v>
      </c>
      <c r="B80" s="204">
        <f t="shared" si="6"/>
        <v>13433</v>
      </c>
      <c r="C80" s="318">
        <f t="shared" si="7"/>
        <v>2577</v>
      </c>
      <c r="D80" s="318"/>
      <c r="E80" s="318">
        <f t="shared" si="8"/>
        <v>9094</v>
      </c>
      <c r="F80" s="318"/>
      <c r="G80" s="318">
        <f t="shared" si="9"/>
        <v>1762</v>
      </c>
      <c r="H80" s="318"/>
      <c r="K80" s="200"/>
      <c r="L80" s="200"/>
      <c r="M80" s="200"/>
      <c r="U80" s="203" t="s">
        <v>11</v>
      </c>
      <c r="V80" s="204">
        <f t="shared" si="10"/>
        <v>13433</v>
      </c>
      <c r="W80" s="305">
        <v>8734</v>
      </c>
      <c r="X80" s="308"/>
      <c r="Y80" s="305">
        <v>4699</v>
      </c>
      <c r="Z80" s="308"/>
    </row>
    <row r="81" spans="1:26" ht="23.25" customHeight="1" x14ac:dyDescent="0.3">
      <c r="A81" s="203" t="s">
        <v>12</v>
      </c>
      <c r="B81" s="204">
        <f t="shared" si="6"/>
        <v>8589</v>
      </c>
      <c r="C81" s="318">
        <f t="shared" si="7"/>
        <v>1005</v>
      </c>
      <c r="D81" s="318"/>
      <c r="E81" s="318">
        <f t="shared" si="8"/>
        <v>5930</v>
      </c>
      <c r="F81" s="318"/>
      <c r="G81" s="318">
        <f t="shared" si="9"/>
        <v>1654</v>
      </c>
      <c r="H81" s="318"/>
      <c r="K81" s="200"/>
      <c r="L81" s="200"/>
      <c r="M81" s="200"/>
      <c r="U81" s="203" t="s">
        <v>12</v>
      </c>
      <c r="V81" s="204">
        <f t="shared" si="10"/>
        <v>8589</v>
      </c>
      <c r="W81" s="305">
        <v>4897</v>
      </c>
      <c r="X81" s="308"/>
      <c r="Y81" s="305">
        <v>3692</v>
      </c>
      <c r="Z81" s="308"/>
    </row>
    <row r="82" spans="1:26" ht="23.25" customHeight="1" x14ac:dyDescent="0.3">
      <c r="A82" s="203" t="s">
        <v>13</v>
      </c>
      <c r="B82" s="204">
        <f t="shared" si="6"/>
        <v>7869</v>
      </c>
      <c r="C82" s="318">
        <f t="shared" si="7"/>
        <v>1565</v>
      </c>
      <c r="D82" s="318"/>
      <c r="E82" s="318">
        <f t="shared" si="8"/>
        <v>3809</v>
      </c>
      <c r="F82" s="318"/>
      <c r="G82" s="318">
        <f t="shared" si="9"/>
        <v>2495</v>
      </c>
      <c r="H82" s="318"/>
      <c r="K82" s="200"/>
      <c r="L82" s="200"/>
      <c r="M82" s="200"/>
      <c r="U82" s="203" t="s">
        <v>13</v>
      </c>
      <c r="V82" s="204">
        <f t="shared" si="10"/>
        <v>7869</v>
      </c>
      <c r="W82" s="305">
        <v>4318</v>
      </c>
      <c r="X82" s="308"/>
      <c r="Y82" s="305">
        <v>3551</v>
      </c>
      <c r="Z82" s="308"/>
    </row>
    <row r="83" spans="1:26" ht="23.25" customHeight="1" x14ac:dyDescent="0.3">
      <c r="A83" s="203" t="s">
        <v>14</v>
      </c>
      <c r="B83" s="204">
        <f t="shared" si="6"/>
        <v>9818</v>
      </c>
      <c r="C83" s="318">
        <f t="shared" si="7"/>
        <v>1360</v>
      </c>
      <c r="D83" s="318"/>
      <c r="E83" s="318">
        <f t="shared" si="8"/>
        <v>6361</v>
      </c>
      <c r="F83" s="318"/>
      <c r="G83" s="318">
        <f t="shared" si="9"/>
        <v>2097</v>
      </c>
      <c r="H83" s="318"/>
      <c r="K83" s="200"/>
      <c r="L83" s="200"/>
      <c r="M83" s="200"/>
      <c r="U83" s="203" t="s">
        <v>14</v>
      </c>
      <c r="V83" s="204">
        <f t="shared" si="10"/>
        <v>9818</v>
      </c>
      <c r="W83" s="305">
        <v>5675</v>
      </c>
      <c r="X83" s="308"/>
      <c r="Y83" s="305">
        <v>4143</v>
      </c>
      <c r="Z83" s="308"/>
    </row>
    <row r="84" spans="1:26" ht="23.25" customHeight="1" x14ac:dyDescent="0.3">
      <c r="A84" s="203" t="s">
        <v>15</v>
      </c>
      <c r="B84" s="204">
        <f t="shared" si="6"/>
        <v>10883</v>
      </c>
      <c r="C84" s="318">
        <f t="shared" si="7"/>
        <v>1579</v>
      </c>
      <c r="D84" s="318"/>
      <c r="E84" s="318">
        <f t="shared" si="8"/>
        <v>6381</v>
      </c>
      <c r="F84" s="318"/>
      <c r="G84" s="318">
        <f t="shared" si="9"/>
        <v>2923</v>
      </c>
      <c r="H84" s="318"/>
      <c r="K84" s="200"/>
      <c r="L84" s="200"/>
      <c r="M84" s="200"/>
      <c r="U84" s="203" t="s">
        <v>15</v>
      </c>
      <c r="V84" s="204">
        <f t="shared" si="10"/>
        <v>10883</v>
      </c>
      <c r="W84" s="305">
        <v>6230</v>
      </c>
      <c r="X84" s="308"/>
      <c r="Y84" s="305">
        <v>4653</v>
      </c>
      <c r="Z84" s="308"/>
    </row>
    <row r="85" spans="1:26" ht="23.25" customHeight="1" x14ac:dyDescent="0.3">
      <c r="A85" s="203" t="s">
        <v>16</v>
      </c>
      <c r="B85" s="204">
        <f t="shared" si="6"/>
        <v>8612</v>
      </c>
      <c r="C85" s="318">
        <f t="shared" si="7"/>
        <v>1716</v>
      </c>
      <c r="D85" s="318"/>
      <c r="E85" s="318">
        <f t="shared" si="8"/>
        <v>5392</v>
      </c>
      <c r="F85" s="318"/>
      <c r="G85" s="318">
        <f t="shared" si="9"/>
        <v>1504</v>
      </c>
      <c r="H85" s="318"/>
      <c r="K85" s="200"/>
      <c r="L85" s="200"/>
      <c r="M85" s="200"/>
      <c r="U85" s="203" t="s">
        <v>16</v>
      </c>
      <c r="V85" s="204">
        <f t="shared" si="10"/>
        <v>8612</v>
      </c>
      <c r="W85" s="305">
        <v>5162</v>
      </c>
      <c r="X85" s="308"/>
      <c r="Y85" s="305">
        <v>3450</v>
      </c>
      <c r="Z85" s="308"/>
    </row>
    <row r="86" spans="1:26" ht="23.25" customHeight="1" x14ac:dyDescent="0.3">
      <c r="A86" s="203" t="s">
        <v>17</v>
      </c>
      <c r="B86" s="204"/>
      <c r="C86" s="318"/>
      <c r="D86" s="318"/>
      <c r="E86" s="318"/>
      <c r="F86" s="318"/>
      <c r="G86" s="318"/>
      <c r="H86" s="318"/>
      <c r="K86" s="200"/>
      <c r="L86" s="200"/>
      <c r="M86" s="200"/>
      <c r="U86" s="203" t="s">
        <v>17</v>
      </c>
      <c r="V86" s="204"/>
      <c r="W86" s="305"/>
      <c r="X86" s="308"/>
      <c r="Y86" s="305"/>
      <c r="Z86" s="308"/>
    </row>
    <row r="87" spans="1:26" ht="23.25" customHeight="1" x14ac:dyDescent="0.3">
      <c r="A87" s="203" t="s">
        <v>18</v>
      </c>
      <c r="B87" s="204"/>
      <c r="C87" s="318"/>
      <c r="D87" s="318"/>
      <c r="E87" s="318"/>
      <c r="F87" s="318"/>
      <c r="G87" s="318"/>
      <c r="H87" s="318"/>
      <c r="K87" s="200"/>
      <c r="L87" s="200"/>
      <c r="M87" s="200"/>
      <c r="U87" s="203" t="s">
        <v>18</v>
      </c>
      <c r="V87" s="204"/>
      <c r="W87" s="305"/>
      <c r="X87" s="308"/>
      <c r="Y87" s="305"/>
      <c r="Z87" s="308"/>
    </row>
    <row r="88" spans="1:26" ht="23.25" customHeight="1" x14ac:dyDescent="0.3">
      <c r="A88" s="203" t="s">
        <v>19</v>
      </c>
      <c r="B88" s="204"/>
      <c r="C88" s="318"/>
      <c r="D88" s="318"/>
      <c r="E88" s="318"/>
      <c r="F88" s="318"/>
      <c r="G88" s="318"/>
      <c r="H88" s="318"/>
      <c r="K88" s="200"/>
      <c r="L88" s="200"/>
      <c r="M88" s="200"/>
      <c r="U88" s="203" t="s">
        <v>19</v>
      </c>
      <c r="V88" s="204"/>
      <c r="W88" s="305"/>
      <c r="X88" s="308"/>
      <c r="Y88" s="305"/>
      <c r="Z88" s="308"/>
    </row>
    <row r="89" spans="1:26" ht="23.25" customHeight="1" x14ac:dyDescent="0.3">
      <c r="A89" s="205" t="s">
        <v>20</v>
      </c>
      <c r="B89" s="206"/>
      <c r="C89" s="317"/>
      <c r="D89" s="317"/>
      <c r="E89" s="317"/>
      <c r="F89" s="317"/>
      <c r="G89" s="317"/>
      <c r="H89" s="317"/>
      <c r="K89" s="200"/>
      <c r="L89" s="200"/>
      <c r="M89" s="200"/>
      <c r="U89" s="205" t="s">
        <v>20</v>
      </c>
      <c r="V89" s="206"/>
      <c r="W89" s="305"/>
      <c r="X89" s="308"/>
      <c r="Y89" s="305"/>
      <c r="Z89" s="308"/>
    </row>
    <row r="90" spans="1:26" ht="23.25" customHeight="1" x14ac:dyDescent="0.3">
      <c r="A90" s="207" t="s">
        <v>2</v>
      </c>
      <c r="B90" s="228">
        <f>+SUM(B78:B89)</f>
        <v>65088</v>
      </c>
      <c r="C90" s="306">
        <f>+SUM(C78:C89)</f>
        <v>12139</v>
      </c>
      <c r="D90" s="306"/>
      <c r="E90" s="306">
        <f>+SUM(E78:E89)</f>
        <v>39474</v>
      </c>
      <c r="F90" s="306"/>
      <c r="G90" s="306">
        <f>+SUM(G78:G89)</f>
        <v>13475</v>
      </c>
      <c r="H90" s="306"/>
      <c r="K90" s="200"/>
      <c r="L90" s="200"/>
      <c r="M90" s="200"/>
      <c r="U90" s="207" t="s">
        <v>2</v>
      </c>
      <c r="V90" s="228">
        <f>+SUM(V78:V89)</f>
        <v>65088</v>
      </c>
      <c r="W90" s="306">
        <f>+SUM(W78:W89)</f>
        <v>38025</v>
      </c>
      <c r="X90" s="306"/>
      <c r="Y90" s="306">
        <f>+SUM(Y78:Y89)</f>
        <v>27063</v>
      </c>
      <c r="Z90" s="307"/>
    </row>
    <row r="91" spans="1:26" ht="15.75" customHeight="1" x14ac:dyDescent="0.3">
      <c r="A91" s="208" t="s">
        <v>204</v>
      </c>
      <c r="B91" s="227">
        <v>1</v>
      </c>
      <c r="C91" s="312">
        <f>+C90/B90</f>
        <v>0.18650135201573254</v>
      </c>
      <c r="D91" s="312"/>
      <c r="E91" s="312">
        <f>+E90/B90</f>
        <v>0.6064712389380531</v>
      </c>
      <c r="F91" s="312"/>
      <c r="G91" s="312">
        <f>+G90/B90</f>
        <v>0.20702740904621436</v>
      </c>
      <c r="H91" s="312"/>
      <c r="K91" s="200"/>
      <c r="L91" s="200"/>
      <c r="M91" s="200"/>
      <c r="U91" s="208" t="s">
        <v>205</v>
      </c>
      <c r="V91" s="227">
        <v>1</v>
      </c>
      <c r="W91" s="312">
        <f>+W90/V90</f>
        <v>0.58420907079646023</v>
      </c>
      <c r="X91" s="312"/>
      <c r="Y91" s="312">
        <f>+Y90/V90</f>
        <v>0.41579092920353983</v>
      </c>
      <c r="Z91" s="313"/>
    </row>
    <row r="92" spans="1:26" ht="23.25" customHeight="1" x14ac:dyDescent="0.3">
      <c r="A92" s="209"/>
      <c r="B92" s="210"/>
      <c r="C92" s="210"/>
      <c r="D92" s="210"/>
      <c r="E92" s="210"/>
      <c r="F92" s="210"/>
      <c r="G92" s="210"/>
      <c r="H92" s="210"/>
      <c r="I92" s="210"/>
      <c r="J92" s="210"/>
      <c r="K92" s="200"/>
      <c r="L92" s="200"/>
      <c r="M92" s="200"/>
      <c r="U92" s="209"/>
      <c r="V92" s="210"/>
      <c r="W92" s="210"/>
      <c r="X92" s="210"/>
      <c r="Y92" s="210"/>
      <c r="Z92" s="210"/>
    </row>
    <row r="93" spans="1:26" ht="23.25" customHeight="1" x14ac:dyDescent="0.3">
      <c r="A93" s="209"/>
      <c r="B93" s="210"/>
      <c r="C93" s="210"/>
      <c r="D93" s="210"/>
      <c r="E93" s="210"/>
      <c r="F93" s="210"/>
      <c r="G93" s="210"/>
      <c r="H93" s="210"/>
      <c r="I93" s="210"/>
      <c r="J93" s="210"/>
      <c r="K93" s="200"/>
      <c r="L93" s="200"/>
      <c r="M93" s="200"/>
      <c r="U93" s="209"/>
      <c r="V93" s="210"/>
      <c r="W93" s="210"/>
      <c r="X93" s="210"/>
      <c r="Y93" s="210"/>
      <c r="Z93" s="210"/>
    </row>
    <row r="94" spans="1:26" ht="23.25" customHeight="1" x14ac:dyDescent="0.3">
      <c r="A94" s="211"/>
    </row>
    <row r="95" spans="1:26" ht="23.25" customHeight="1" thickBot="1" x14ac:dyDescent="0.35">
      <c r="A95" s="311" t="s">
        <v>206</v>
      </c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</row>
    <row r="96" spans="1:26" ht="23.25" customHeight="1" thickTop="1" x14ac:dyDescent="0.3">
      <c r="A96" s="211"/>
      <c r="N96" s="236"/>
    </row>
    <row r="97" spans="1:28" ht="94.5" customHeight="1" x14ac:dyDescent="0.3">
      <c r="A97" s="212" t="s">
        <v>1</v>
      </c>
      <c r="B97" s="213" t="s">
        <v>2</v>
      </c>
      <c r="C97" s="315" t="s">
        <v>207</v>
      </c>
      <c r="D97" s="316"/>
      <c r="E97" s="315" t="s">
        <v>208</v>
      </c>
      <c r="F97" s="316"/>
      <c r="G97" s="315" t="s">
        <v>209</v>
      </c>
      <c r="H97" s="316"/>
      <c r="I97" s="315" t="s">
        <v>210</v>
      </c>
      <c r="J97" s="316"/>
      <c r="K97" s="315" t="s">
        <v>211</v>
      </c>
      <c r="L97" s="316"/>
      <c r="M97" s="315" t="s">
        <v>212</v>
      </c>
      <c r="N97" s="316"/>
      <c r="O97" s="235"/>
      <c r="W97" s="214"/>
      <c r="X97" s="214"/>
      <c r="Y97" s="214"/>
      <c r="Z97" s="214"/>
      <c r="AA97" s="214"/>
      <c r="AB97" s="234"/>
    </row>
    <row r="98" spans="1:28" ht="23.25" customHeight="1" x14ac:dyDescent="0.3">
      <c r="A98" s="201" t="s">
        <v>9</v>
      </c>
      <c r="B98" s="204">
        <f t="shared" ref="B98:B105" si="11">+SUM(C98:P98)</f>
        <v>2522</v>
      </c>
      <c r="C98" s="305">
        <v>1206</v>
      </c>
      <c r="D98" s="305"/>
      <c r="E98" s="305">
        <v>449</v>
      </c>
      <c r="F98" s="305"/>
      <c r="G98" s="305">
        <v>252</v>
      </c>
      <c r="H98" s="305"/>
      <c r="I98" s="305">
        <v>81</v>
      </c>
      <c r="J98" s="305"/>
      <c r="K98" s="305">
        <v>338</v>
      </c>
      <c r="L98" s="305"/>
      <c r="M98" s="305">
        <v>196</v>
      </c>
      <c r="N98" s="308"/>
      <c r="W98" s="214"/>
      <c r="X98" s="214"/>
      <c r="Y98" s="214"/>
      <c r="Z98" s="214"/>
      <c r="AA98" s="214"/>
      <c r="AB98" s="234"/>
    </row>
    <row r="99" spans="1:28" ht="23.25" customHeight="1" x14ac:dyDescent="0.3">
      <c r="A99" s="203" t="s">
        <v>10</v>
      </c>
      <c r="B99" s="204">
        <f t="shared" si="11"/>
        <v>3362</v>
      </c>
      <c r="C99" s="305">
        <v>1131</v>
      </c>
      <c r="D99" s="305"/>
      <c r="E99" s="305">
        <v>1246</v>
      </c>
      <c r="F99" s="305"/>
      <c r="G99" s="305">
        <v>373</v>
      </c>
      <c r="H99" s="305"/>
      <c r="I99" s="308">
        <v>106</v>
      </c>
      <c r="J99" s="314"/>
      <c r="K99" s="305">
        <v>309</v>
      </c>
      <c r="L99" s="305"/>
      <c r="M99" s="305">
        <v>197</v>
      </c>
      <c r="N99" s="305"/>
      <c r="W99" s="214"/>
      <c r="X99" s="214"/>
      <c r="Y99" s="214"/>
      <c r="Z99" s="214"/>
      <c r="AA99" s="214"/>
      <c r="AB99" s="234"/>
    </row>
    <row r="100" spans="1:28" ht="23.25" customHeight="1" x14ac:dyDescent="0.3">
      <c r="A100" s="203" t="s">
        <v>11</v>
      </c>
      <c r="B100" s="204">
        <f t="shared" si="11"/>
        <v>13433</v>
      </c>
      <c r="C100" s="305">
        <v>2577</v>
      </c>
      <c r="D100" s="305"/>
      <c r="E100" s="305">
        <v>6184</v>
      </c>
      <c r="F100" s="305"/>
      <c r="G100" s="305">
        <v>2761</v>
      </c>
      <c r="H100" s="305"/>
      <c r="I100" s="308">
        <v>149</v>
      </c>
      <c r="J100" s="314"/>
      <c r="K100" s="305">
        <v>1415</v>
      </c>
      <c r="L100" s="305"/>
      <c r="M100" s="305">
        <v>347</v>
      </c>
      <c r="N100" s="305"/>
      <c r="W100" s="214"/>
      <c r="X100" s="214"/>
      <c r="Y100" s="214"/>
      <c r="Z100" s="214"/>
      <c r="AA100" s="214"/>
      <c r="AB100" s="234"/>
    </row>
    <row r="101" spans="1:28" ht="23.25" customHeight="1" x14ac:dyDescent="0.3">
      <c r="A101" s="203" t="s">
        <v>12</v>
      </c>
      <c r="B101" s="204">
        <f t="shared" si="11"/>
        <v>8589</v>
      </c>
      <c r="C101" s="305">
        <v>1005</v>
      </c>
      <c r="D101" s="305"/>
      <c r="E101" s="305">
        <v>2469</v>
      </c>
      <c r="F101" s="305"/>
      <c r="G101" s="305">
        <v>3251</v>
      </c>
      <c r="H101" s="305"/>
      <c r="I101" s="308">
        <v>210</v>
      </c>
      <c r="J101" s="314"/>
      <c r="K101" s="305">
        <v>1292</v>
      </c>
      <c r="L101" s="305"/>
      <c r="M101" s="305">
        <v>362</v>
      </c>
      <c r="N101" s="305"/>
      <c r="W101" s="214"/>
      <c r="X101" s="214"/>
      <c r="Y101" s="214"/>
      <c r="Z101" s="214"/>
      <c r="AA101" s="214"/>
      <c r="AB101" s="234"/>
    </row>
    <row r="102" spans="1:28" ht="23.25" customHeight="1" x14ac:dyDescent="0.3">
      <c r="A102" s="203" t="s">
        <v>13</v>
      </c>
      <c r="B102" s="204">
        <f t="shared" si="11"/>
        <v>7869</v>
      </c>
      <c r="C102" s="305">
        <v>1565</v>
      </c>
      <c r="D102" s="305"/>
      <c r="E102" s="305">
        <v>2077</v>
      </c>
      <c r="F102" s="305"/>
      <c r="G102" s="305">
        <v>1551</v>
      </c>
      <c r="H102" s="305"/>
      <c r="I102" s="308">
        <v>181</v>
      </c>
      <c r="J102" s="314"/>
      <c r="K102" s="305">
        <v>1801</v>
      </c>
      <c r="L102" s="305"/>
      <c r="M102" s="305">
        <v>694</v>
      </c>
      <c r="N102" s="305"/>
      <c r="W102" s="214"/>
      <c r="X102" s="214"/>
      <c r="Y102" s="214"/>
      <c r="Z102" s="214"/>
      <c r="AA102" s="214"/>
      <c r="AB102" s="234"/>
    </row>
    <row r="103" spans="1:28" ht="23.25" customHeight="1" x14ac:dyDescent="0.3">
      <c r="A103" s="203" t="s">
        <v>14</v>
      </c>
      <c r="B103" s="204">
        <f t="shared" si="11"/>
        <v>9818</v>
      </c>
      <c r="C103" s="305">
        <v>1360</v>
      </c>
      <c r="D103" s="305"/>
      <c r="E103" s="305">
        <v>2548</v>
      </c>
      <c r="F103" s="305"/>
      <c r="G103" s="305">
        <v>3615</v>
      </c>
      <c r="H103" s="305"/>
      <c r="I103" s="308">
        <v>198</v>
      </c>
      <c r="J103" s="314"/>
      <c r="K103" s="305">
        <v>1660</v>
      </c>
      <c r="L103" s="305"/>
      <c r="M103" s="305">
        <v>437</v>
      </c>
      <c r="N103" s="305"/>
      <c r="W103" s="214"/>
      <c r="X103" s="214"/>
      <c r="Y103" s="214"/>
      <c r="Z103" s="214"/>
      <c r="AA103" s="214"/>
      <c r="AB103" s="234"/>
    </row>
    <row r="104" spans="1:28" ht="23.25" customHeight="1" x14ac:dyDescent="0.3">
      <c r="A104" s="203" t="s">
        <v>15</v>
      </c>
      <c r="B104" s="204">
        <f t="shared" si="11"/>
        <v>10883</v>
      </c>
      <c r="C104" s="305">
        <v>1579</v>
      </c>
      <c r="D104" s="305"/>
      <c r="E104" s="305">
        <v>3240</v>
      </c>
      <c r="F104" s="305"/>
      <c r="G104" s="305">
        <v>3042</v>
      </c>
      <c r="H104" s="305"/>
      <c r="I104" s="305">
        <v>99</v>
      </c>
      <c r="J104" s="305"/>
      <c r="K104" s="305">
        <v>2345</v>
      </c>
      <c r="L104" s="305"/>
      <c r="M104" s="305">
        <v>578</v>
      </c>
      <c r="N104" s="305"/>
      <c r="W104" s="214"/>
      <c r="X104" s="214"/>
      <c r="Y104" s="214"/>
      <c r="Z104" s="214"/>
      <c r="AA104" s="214"/>
      <c r="AB104" s="234"/>
    </row>
    <row r="105" spans="1:28" ht="23.25" customHeight="1" x14ac:dyDescent="0.3">
      <c r="A105" s="203" t="s">
        <v>16</v>
      </c>
      <c r="B105" s="204">
        <f t="shared" si="11"/>
        <v>8612</v>
      </c>
      <c r="C105" s="305">
        <v>1716</v>
      </c>
      <c r="D105" s="305"/>
      <c r="E105" s="305">
        <v>3386</v>
      </c>
      <c r="F105" s="305"/>
      <c r="G105" s="305">
        <v>1952</v>
      </c>
      <c r="H105" s="305"/>
      <c r="I105" s="305">
        <v>54</v>
      </c>
      <c r="J105" s="305"/>
      <c r="K105" s="305">
        <v>1168</v>
      </c>
      <c r="L105" s="305"/>
      <c r="M105" s="305">
        <v>336</v>
      </c>
      <c r="N105" s="305"/>
      <c r="W105" s="214"/>
      <c r="X105" s="214"/>
      <c r="Y105" s="214"/>
      <c r="Z105" s="214"/>
      <c r="AA105" s="214"/>
      <c r="AB105" s="234"/>
    </row>
    <row r="106" spans="1:28" ht="23.25" customHeight="1" x14ac:dyDescent="0.3">
      <c r="A106" s="203" t="s">
        <v>17</v>
      </c>
      <c r="B106" s="204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W106" s="214"/>
      <c r="X106" s="214"/>
      <c r="Y106" s="214"/>
      <c r="Z106" s="214"/>
      <c r="AA106" s="214"/>
      <c r="AB106" s="234"/>
    </row>
    <row r="107" spans="1:28" ht="23.25" customHeight="1" x14ac:dyDescent="0.3">
      <c r="A107" s="203" t="s">
        <v>18</v>
      </c>
      <c r="B107" s="204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W107" s="214"/>
      <c r="X107" s="214"/>
      <c r="Y107" s="214"/>
      <c r="Z107" s="214"/>
      <c r="AA107" s="214"/>
      <c r="AB107" s="234"/>
    </row>
    <row r="108" spans="1:28" ht="23.25" customHeight="1" x14ac:dyDescent="0.3">
      <c r="A108" s="203" t="s">
        <v>19</v>
      </c>
      <c r="B108" s="204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W108" s="214"/>
      <c r="X108" s="214"/>
      <c r="Y108" s="214"/>
      <c r="Z108" s="214"/>
      <c r="AA108" s="214"/>
      <c r="AB108" s="234"/>
    </row>
    <row r="109" spans="1:28" ht="23.25" customHeight="1" x14ac:dyDescent="0.3">
      <c r="A109" s="205" t="s">
        <v>20</v>
      </c>
      <c r="B109" s="204"/>
      <c r="C109" s="215"/>
      <c r="D109" s="216"/>
      <c r="E109" s="215"/>
      <c r="F109" s="216"/>
      <c r="G109" s="215"/>
      <c r="H109" s="216"/>
      <c r="I109" s="215"/>
      <c r="J109" s="216"/>
      <c r="K109" s="215"/>
      <c r="L109" s="216"/>
      <c r="M109" s="305"/>
      <c r="N109" s="308"/>
      <c r="W109" s="214"/>
      <c r="X109" s="214"/>
      <c r="Y109" s="214"/>
      <c r="Z109" s="214"/>
      <c r="AA109" s="214"/>
      <c r="AB109" s="234"/>
    </row>
    <row r="110" spans="1:28" ht="23.25" customHeight="1" x14ac:dyDescent="0.3">
      <c r="A110" s="207" t="s">
        <v>2</v>
      </c>
      <c r="B110" s="228">
        <f>+SUM(B98:B109)</f>
        <v>65088</v>
      </c>
      <c r="C110" s="306">
        <f>+SUM(C98:C109)</f>
        <v>12139</v>
      </c>
      <c r="D110" s="306"/>
      <c r="E110" s="306">
        <f>+SUM(E98:E109)</f>
        <v>21599</v>
      </c>
      <c r="F110" s="306"/>
      <c r="G110" s="306">
        <f>+SUM(G98:G109)</f>
        <v>16797</v>
      </c>
      <c r="H110" s="306"/>
      <c r="I110" s="306">
        <f>+SUM(I98:I109)</f>
        <v>1078</v>
      </c>
      <c r="J110" s="306"/>
      <c r="K110" s="306">
        <f>+SUM(K98:K109)</f>
        <v>10328</v>
      </c>
      <c r="L110" s="306"/>
      <c r="M110" s="306">
        <f>+SUM(M98:M109)</f>
        <v>3147</v>
      </c>
      <c r="N110" s="307"/>
      <c r="W110" s="217"/>
      <c r="X110" s="217"/>
      <c r="Y110" s="217"/>
      <c r="Z110" s="217"/>
      <c r="AA110" s="217"/>
    </row>
    <row r="111" spans="1:28" ht="23.25" customHeight="1" x14ac:dyDescent="0.3">
      <c r="A111" s="208" t="s">
        <v>204</v>
      </c>
      <c r="B111" s="227">
        <v>1</v>
      </c>
      <c r="C111" s="312">
        <f>+C110/$B$110</f>
        <v>0.18650135201573254</v>
      </c>
      <c r="D111" s="312"/>
      <c r="E111" s="312">
        <f>+E110/$B$110</f>
        <v>0.33184304326450342</v>
      </c>
      <c r="F111" s="312"/>
      <c r="G111" s="312">
        <f>+G110/$B$110</f>
        <v>0.25806600294985249</v>
      </c>
      <c r="H111" s="312"/>
      <c r="I111" s="312">
        <f>+I110/$B$110</f>
        <v>1.6562192723697147E-2</v>
      </c>
      <c r="J111" s="312"/>
      <c r="K111" s="312">
        <f>+K110/$B$110</f>
        <v>0.15867748279252705</v>
      </c>
      <c r="L111" s="312"/>
      <c r="M111" s="312">
        <f>+M110/$B$110</f>
        <v>4.8349926253687316E-2</v>
      </c>
      <c r="N111" s="313"/>
      <c r="W111" s="217"/>
      <c r="X111" s="217"/>
      <c r="Y111" s="217"/>
      <c r="Z111" s="217"/>
      <c r="AA111" s="217"/>
    </row>
    <row r="112" spans="1:28" ht="12.75" customHeight="1" x14ac:dyDescent="0.3">
      <c r="A112" s="209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W112" s="217"/>
      <c r="X112" s="217"/>
      <c r="Y112" s="217"/>
      <c r="Z112" s="217"/>
      <c r="AA112" s="217"/>
    </row>
    <row r="113" spans="1:27" ht="12.75" customHeight="1" x14ac:dyDescent="0.3">
      <c r="K113" s="210"/>
      <c r="L113" s="210"/>
      <c r="M113" s="210"/>
      <c r="N113" s="210"/>
      <c r="O113" s="210"/>
      <c r="P113" s="210"/>
      <c r="W113" s="217"/>
      <c r="X113" s="217"/>
      <c r="Y113" s="217"/>
      <c r="Z113" s="217"/>
      <c r="AA113" s="217"/>
    </row>
    <row r="114" spans="1:27" ht="23.25" customHeight="1" x14ac:dyDescent="0.3"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W114" s="217"/>
      <c r="X114" s="217"/>
      <c r="Y114" s="217"/>
      <c r="Z114" s="217"/>
      <c r="AA114" s="217"/>
    </row>
    <row r="115" spans="1:27" ht="20.25" customHeight="1" x14ac:dyDescent="0.3">
      <c r="A115" s="219" t="s">
        <v>214</v>
      </c>
      <c r="B115" s="220"/>
      <c r="C115" s="220"/>
      <c r="D115" s="220"/>
      <c r="E115" s="220"/>
      <c r="F115" s="220"/>
      <c r="G115" s="220"/>
      <c r="H115" s="221"/>
    </row>
    <row r="116" spans="1:27" ht="20.25" customHeight="1" x14ac:dyDescent="0.3">
      <c r="A116" s="219" t="s">
        <v>215</v>
      </c>
      <c r="B116" s="220"/>
      <c r="C116" s="220"/>
      <c r="D116" s="220"/>
      <c r="E116" s="220"/>
      <c r="F116" s="220"/>
      <c r="G116" s="220"/>
      <c r="H116" s="221"/>
    </row>
    <row r="122" spans="1:27" ht="18.75" customHeight="1" x14ac:dyDescent="0.3"/>
  </sheetData>
  <mergeCells count="251">
    <mergeCell ref="G83:H83"/>
    <mergeCell ref="B64:C64"/>
    <mergeCell ref="B65:C65"/>
    <mergeCell ref="C108:D108"/>
    <mergeCell ref="C104:D104"/>
    <mergeCell ref="A68:C68"/>
    <mergeCell ref="A76:A77"/>
    <mergeCell ref="B76:B77"/>
    <mergeCell ref="C76:D77"/>
    <mergeCell ref="A74:H74"/>
    <mergeCell ref="E76:F77"/>
    <mergeCell ref="E108:F108"/>
    <mergeCell ref="G108:H108"/>
    <mergeCell ref="I108:J108"/>
    <mergeCell ref="K108:L108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7:L107"/>
    <mergeCell ref="E104:F104"/>
    <mergeCell ref="G104:H104"/>
    <mergeCell ref="I104:J104"/>
    <mergeCell ref="K104:L104"/>
    <mergeCell ref="C105:D105"/>
    <mergeCell ref="C101:D101"/>
    <mergeCell ref="E101:F101"/>
    <mergeCell ref="B41:C41"/>
    <mergeCell ref="B42:C42"/>
    <mergeCell ref="B43:C43"/>
    <mergeCell ref="B44:C44"/>
    <mergeCell ref="B45:C45"/>
    <mergeCell ref="C103:D103"/>
    <mergeCell ref="E103:F103"/>
    <mergeCell ref="B47:C47"/>
    <mergeCell ref="B48:C48"/>
    <mergeCell ref="C79:D79"/>
    <mergeCell ref="E79:F79"/>
    <mergeCell ref="B46:C46"/>
    <mergeCell ref="C102:D102"/>
    <mergeCell ref="E102:F102"/>
    <mergeCell ref="C91:D91"/>
    <mergeCell ref="C81:D81"/>
    <mergeCell ref="E81:F81"/>
    <mergeCell ref="C85:D85"/>
    <mergeCell ref="E85:F85"/>
    <mergeCell ref="C83:D83"/>
    <mergeCell ref="E83:F83"/>
    <mergeCell ref="B58:C58"/>
    <mergeCell ref="Z24:AA24"/>
    <mergeCell ref="B34:C34"/>
    <mergeCell ref="B35:C35"/>
    <mergeCell ref="B36:C36"/>
    <mergeCell ref="B37:C37"/>
    <mergeCell ref="B38:C38"/>
    <mergeCell ref="B39:C39"/>
    <mergeCell ref="B16:C16"/>
    <mergeCell ref="B30:C30"/>
    <mergeCell ref="B31:C31"/>
    <mergeCell ref="B32:C32"/>
    <mergeCell ref="B24:C24"/>
    <mergeCell ref="B33:C33"/>
    <mergeCell ref="B25:C25"/>
    <mergeCell ref="B26:C26"/>
    <mergeCell ref="B27:C27"/>
    <mergeCell ref="B28:C28"/>
    <mergeCell ref="U12:AA12"/>
    <mergeCell ref="A12:Q12"/>
    <mergeCell ref="O14:O15"/>
    <mergeCell ref="P14:P15"/>
    <mergeCell ref="Q14:Q15"/>
    <mergeCell ref="U14:W15"/>
    <mergeCell ref="X14:Y15"/>
    <mergeCell ref="B29:C29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Z19:AA19"/>
    <mergeCell ref="B20:C20"/>
    <mergeCell ref="Z20:AA20"/>
    <mergeCell ref="B21:C21"/>
    <mergeCell ref="Z21:AA21"/>
    <mergeCell ref="B22:C22"/>
    <mergeCell ref="Z22:AA22"/>
    <mergeCell ref="B50:C50"/>
    <mergeCell ref="B51:C51"/>
    <mergeCell ref="B52:C52"/>
    <mergeCell ref="B53:C53"/>
    <mergeCell ref="B54:C54"/>
    <mergeCell ref="B55:C55"/>
    <mergeCell ref="Z14:AA15"/>
    <mergeCell ref="I14:I15"/>
    <mergeCell ref="J14:J15"/>
    <mergeCell ref="K14:K15"/>
    <mergeCell ref="L14:L15"/>
    <mergeCell ref="B49:C49"/>
    <mergeCell ref="H14:H15"/>
    <mergeCell ref="M14:M15"/>
    <mergeCell ref="N14:N15"/>
    <mergeCell ref="B40:C40"/>
    <mergeCell ref="Z16:AA16"/>
    <mergeCell ref="B17:C17"/>
    <mergeCell ref="Z17:AA17"/>
    <mergeCell ref="B18:C18"/>
    <mergeCell ref="Z18:AA18"/>
    <mergeCell ref="B19:C19"/>
    <mergeCell ref="B23:C23"/>
    <mergeCell ref="Z23:AA23"/>
    <mergeCell ref="B56:C56"/>
    <mergeCell ref="B57:C57"/>
    <mergeCell ref="W77:X77"/>
    <mergeCell ref="Y77:Z77"/>
    <mergeCell ref="C78:D78"/>
    <mergeCell ref="E78:F78"/>
    <mergeCell ref="G78:H78"/>
    <mergeCell ref="W78:X78"/>
    <mergeCell ref="Y78:Z78"/>
    <mergeCell ref="U74:Z75"/>
    <mergeCell ref="G76:H77"/>
    <mergeCell ref="B59:C59"/>
    <mergeCell ref="B60:C60"/>
    <mergeCell ref="B61:C61"/>
    <mergeCell ref="B62:C62"/>
    <mergeCell ref="B63:C63"/>
    <mergeCell ref="Y79:Z79"/>
    <mergeCell ref="W79:X79"/>
    <mergeCell ref="Y81:Z81"/>
    <mergeCell ref="C80:D80"/>
    <mergeCell ref="E80:F80"/>
    <mergeCell ref="G80:H80"/>
    <mergeCell ref="Y80:Z80"/>
    <mergeCell ref="W80:X80"/>
    <mergeCell ref="W81:X81"/>
    <mergeCell ref="G79:H79"/>
    <mergeCell ref="G81:H81"/>
    <mergeCell ref="W83:X83"/>
    <mergeCell ref="W84:X84"/>
    <mergeCell ref="W85:X85"/>
    <mergeCell ref="W82:X82"/>
    <mergeCell ref="Y87:Z87"/>
    <mergeCell ref="C86:D86"/>
    <mergeCell ref="E86:F86"/>
    <mergeCell ref="G86:H86"/>
    <mergeCell ref="Y86:Z86"/>
    <mergeCell ref="W86:X86"/>
    <mergeCell ref="Y83:Z83"/>
    <mergeCell ref="C82:D82"/>
    <mergeCell ref="E82:F82"/>
    <mergeCell ref="G82:H82"/>
    <mergeCell ref="Y82:Z82"/>
    <mergeCell ref="Y85:Z85"/>
    <mergeCell ref="C84:D84"/>
    <mergeCell ref="E84:F84"/>
    <mergeCell ref="G84:H84"/>
    <mergeCell ref="Y84:Z84"/>
    <mergeCell ref="C87:D87"/>
    <mergeCell ref="E87:F87"/>
    <mergeCell ref="G87:H87"/>
    <mergeCell ref="G85:H85"/>
    <mergeCell ref="Y91:Z91"/>
    <mergeCell ref="C90:D90"/>
    <mergeCell ref="E90:F90"/>
    <mergeCell ref="G90:H90"/>
    <mergeCell ref="W90:X90"/>
    <mergeCell ref="Y90:Z90"/>
    <mergeCell ref="W87:X87"/>
    <mergeCell ref="W88:X88"/>
    <mergeCell ref="W89:X89"/>
    <mergeCell ref="E91:F91"/>
    <mergeCell ref="G91:H91"/>
    <mergeCell ref="W91:X91"/>
    <mergeCell ref="C89:D89"/>
    <mergeCell ref="E89:F89"/>
    <mergeCell ref="G89:H89"/>
    <mergeCell ref="Y89:Z89"/>
    <mergeCell ref="C88:D88"/>
    <mergeCell ref="E88:F88"/>
    <mergeCell ref="G88:H88"/>
    <mergeCell ref="Y88:Z88"/>
    <mergeCell ref="E98:F98"/>
    <mergeCell ref="G98:H98"/>
    <mergeCell ref="I98:J98"/>
    <mergeCell ref="K98:L98"/>
    <mergeCell ref="G101:H101"/>
    <mergeCell ref="I101:J101"/>
    <mergeCell ref="K101:L101"/>
    <mergeCell ref="G97:H97"/>
    <mergeCell ref="I97:J97"/>
    <mergeCell ref="K97:L97"/>
    <mergeCell ref="G100:H100"/>
    <mergeCell ref="I100:J100"/>
    <mergeCell ref="K100:L100"/>
    <mergeCell ref="B66:C66"/>
    <mergeCell ref="B67:C67"/>
    <mergeCell ref="A95:N95"/>
    <mergeCell ref="C111:D111"/>
    <mergeCell ref="E111:F111"/>
    <mergeCell ref="G111:H111"/>
    <mergeCell ref="I111:J111"/>
    <mergeCell ref="K111:L111"/>
    <mergeCell ref="M111:N111"/>
    <mergeCell ref="C110:D110"/>
    <mergeCell ref="M98:N98"/>
    <mergeCell ref="C100:D100"/>
    <mergeCell ref="E100:F100"/>
    <mergeCell ref="C99:D99"/>
    <mergeCell ref="E99:F99"/>
    <mergeCell ref="G99:H99"/>
    <mergeCell ref="I99:J99"/>
    <mergeCell ref="K99:L99"/>
    <mergeCell ref="M97:N97"/>
    <mergeCell ref="M100:N100"/>
    <mergeCell ref="M99:N99"/>
    <mergeCell ref="C97:D97"/>
    <mergeCell ref="E97:F97"/>
    <mergeCell ref="C98:D98"/>
    <mergeCell ref="M102:N102"/>
    <mergeCell ref="M101:N101"/>
    <mergeCell ref="I110:J110"/>
    <mergeCell ref="K110:L110"/>
    <mergeCell ref="M110:N110"/>
    <mergeCell ref="M109:N109"/>
    <mergeCell ref="M108:N108"/>
    <mergeCell ref="M107:N107"/>
    <mergeCell ref="E110:F110"/>
    <mergeCell ref="G110:H110"/>
    <mergeCell ref="M106:N106"/>
    <mergeCell ref="M105:N105"/>
    <mergeCell ref="M104:N104"/>
    <mergeCell ref="M103:N103"/>
    <mergeCell ref="G103:H103"/>
    <mergeCell ref="I103:J103"/>
    <mergeCell ref="K103:L103"/>
    <mergeCell ref="E105:F105"/>
    <mergeCell ref="G105:H105"/>
    <mergeCell ref="I105:J105"/>
    <mergeCell ref="K105:L105"/>
    <mergeCell ref="G102:H102"/>
    <mergeCell ref="I102:J102"/>
    <mergeCell ref="K102:L102"/>
  </mergeCells>
  <printOptions horizontalCentered="1"/>
  <pageMargins left="0" right="0" top="0.47244094488188981" bottom="0.39370078740157483" header="0.27559055118110237" footer="0.31496062992125984"/>
  <pageSetup paperSize="9" scale="36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7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ER-Casos</vt:lpstr>
      <vt:lpstr>ER-Acciones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2019-09-16T14:57:44Z</dcterms:modified>
</cp:coreProperties>
</file>