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JUNIO ESTADISTICAS\Boletines y Resúmenes estadísticos\"/>
    </mc:Choice>
  </mc:AlternateContent>
  <bookViews>
    <workbookView xWindow="0" yWindow="0" windowWidth="20490" windowHeight="7155"/>
  </bookViews>
  <sheets>
    <sheet name="ER - Casos" sheetId="1" r:id="rId1"/>
    <sheet name="ER-Acciones" sheetId="2" r:id="rId2"/>
  </sheets>
  <externalReferences>
    <externalReference r:id="rId3"/>
    <externalReference r:id="rId4"/>
    <externalReference r:id="rId5"/>
  </externalReferences>
  <definedNames>
    <definedName name="_xlnm.Print_Area" localSheetId="0">'ER - Casos'!$A$1:$U$169</definedName>
    <definedName name="_xlnm.Print_Area" localSheetId="1">'ER-Acciones'!$A$1:$U$187</definedName>
    <definedName name="DIST">[2]Casos!#REF!</definedName>
    <definedName name="DPTO">[2]Casos!#REF!</definedName>
    <definedName name="J">[3]Casos!#REF!</definedName>
    <definedName name="JULIO">[2]Casos!#REF!</definedName>
    <definedName name="PROV">[2]Casos!#REF!</definedName>
    <definedName name="ZONA">[2]Casos!#REF!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4" i="2" l="1"/>
  <c r="D175" i="2" s="1"/>
  <c r="K154" i="2"/>
  <c r="I154" i="2"/>
  <c r="I155" i="2" s="1"/>
  <c r="G154" i="2"/>
  <c r="D172" i="2" s="1"/>
  <c r="E154" i="2"/>
  <c r="D171" i="2" s="1"/>
  <c r="C154" i="2"/>
  <c r="D170" i="2" s="1"/>
  <c r="B153" i="2"/>
  <c r="B152" i="2"/>
  <c r="B151" i="2"/>
  <c r="B150" i="2"/>
  <c r="B149" i="2"/>
  <c r="B148" i="2"/>
  <c r="B147" i="2"/>
  <c r="B146" i="2"/>
  <c r="B145" i="2"/>
  <c r="B144" i="2"/>
  <c r="B143" i="2"/>
  <c r="B142" i="2"/>
  <c r="B154" i="2" s="1"/>
  <c r="Q120" i="2"/>
  <c r="Q121" i="2" s="1"/>
  <c r="O120" i="2"/>
  <c r="O121" i="2" s="1"/>
  <c r="N120" i="2"/>
  <c r="I120" i="2"/>
  <c r="F120" i="2"/>
  <c r="C120" i="2"/>
  <c r="N119" i="2"/>
  <c r="B119" i="2"/>
  <c r="N118" i="2"/>
  <c r="B118" i="2"/>
  <c r="N117" i="2"/>
  <c r="B117" i="2"/>
  <c r="N116" i="2"/>
  <c r="B116" i="2"/>
  <c r="N115" i="2"/>
  <c r="B115" i="2"/>
  <c r="N114" i="2"/>
  <c r="B114" i="2"/>
  <c r="N113" i="2"/>
  <c r="B113" i="2"/>
  <c r="N112" i="2"/>
  <c r="B112" i="2"/>
  <c r="N111" i="2"/>
  <c r="B111" i="2"/>
  <c r="N110" i="2"/>
  <c r="B110" i="2"/>
  <c r="N109" i="2"/>
  <c r="B109" i="2"/>
  <c r="N108" i="2"/>
  <c r="B108" i="2"/>
  <c r="B120" i="2" s="1"/>
  <c r="D97" i="2"/>
  <c r="F96" i="2"/>
  <c r="F95" i="2"/>
  <c r="F94" i="2"/>
  <c r="F93" i="2"/>
  <c r="F92" i="2"/>
  <c r="F91" i="2"/>
  <c r="F90" i="2"/>
  <c r="F89" i="2"/>
  <c r="O79" i="2"/>
  <c r="N79" i="2"/>
  <c r="M79" i="2"/>
  <c r="L79" i="2"/>
  <c r="K79" i="2"/>
  <c r="J79" i="2"/>
  <c r="I79" i="2"/>
  <c r="H79" i="2"/>
  <c r="G79" i="2"/>
  <c r="F79" i="2"/>
  <c r="E79" i="2"/>
  <c r="D79" i="2"/>
  <c r="P79" i="2" s="1"/>
  <c r="P78" i="2"/>
  <c r="Q78" i="2" s="1"/>
  <c r="P77" i="2"/>
  <c r="Q77" i="2" s="1"/>
  <c r="P76" i="2"/>
  <c r="Q76" i="2" s="1"/>
  <c r="P75" i="2"/>
  <c r="Q75" i="2" s="1"/>
  <c r="P74" i="2"/>
  <c r="Q74" i="2" s="1"/>
  <c r="P73" i="2"/>
  <c r="Q73" i="2" s="1"/>
  <c r="P72" i="2"/>
  <c r="Q72" i="2" s="1"/>
  <c r="P71" i="2"/>
  <c r="Q71" i="2" s="1"/>
  <c r="P70" i="2"/>
  <c r="Q70" i="2" s="1"/>
  <c r="P69" i="2"/>
  <c r="Q69" i="2" s="1"/>
  <c r="P68" i="2"/>
  <c r="Q68" i="2" s="1"/>
  <c r="P67" i="2"/>
  <c r="Q67" i="2" s="1"/>
  <c r="P66" i="2"/>
  <c r="Q66" i="2" s="1"/>
  <c r="P65" i="2"/>
  <c r="Q65" i="2" s="1"/>
  <c r="P64" i="2"/>
  <c r="Q64" i="2" s="1"/>
  <c r="P63" i="2"/>
  <c r="Q63" i="2" s="1"/>
  <c r="P62" i="2"/>
  <c r="Q62" i="2" s="1"/>
  <c r="P61" i="2"/>
  <c r="Q61" i="2" s="1"/>
  <c r="P60" i="2"/>
  <c r="Q60" i="2" s="1"/>
  <c r="P59" i="2"/>
  <c r="Q59" i="2" s="1"/>
  <c r="P58" i="2"/>
  <c r="Q58" i="2" s="1"/>
  <c r="P57" i="2"/>
  <c r="Q57" i="2" s="1"/>
  <c r="P56" i="2"/>
  <c r="Q56" i="2" s="1"/>
  <c r="P55" i="2"/>
  <c r="Q55" i="2" s="1"/>
  <c r="P54" i="2"/>
  <c r="Q54" i="2" s="1"/>
  <c r="P53" i="2"/>
  <c r="Q53" i="2" s="1"/>
  <c r="P52" i="2"/>
  <c r="Q52" i="2" s="1"/>
  <c r="P51" i="2"/>
  <c r="Q51" i="2" s="1"/>
  <c r="P50" i="2"/>
  <c r="Q50" i="2" s="1"/>
  <c r="P49" i="2"/>
  <c r="Q49" i="2" s="1"/>
  <c r="P48" i="2"/>
  <c r="Q48" i="2" s="1"/>
  <c r="P47" i="2"/>
  <c r="Q47" i="2" s="1"/>
  <c r="P46" i="2"/>
  <c r="Q46" i="2" s="1"/>
  <c r="P45" i="2"/>
  <c r="Q45" i="2" s="1"/>
  <c r="P44" i="2"/>
  <c r="Q44" i="2" s="1"/>
  <c r="P43" i="2"/>
  <c r="Q43" i="2" s="1"/>
  <c r="P42" i="2"/>
  <c r="Q42" i="2" s="1"/>
  <c r="P41" i="2"/>
  <c r="Q41" i="2" s="1"/>
  <c r="P40" i="2"/>
  <c r="Q40" i="2" s="1"/>
  <c r="P39" i="2"/>
  <c r="Q39" i="2" s="1"/>
  <c r="P38" i="2"/>
  <c r="Q38" i="2" s="1"/>
  <c r="P37" i="2"/>
  <c r="Q37" i="2" s="1"/>
  <c r="P36" i="2"/>
  <c r="Q36" i="2" s="1"/>
  <c r="P35" i="2"/>
  <c r="Q35" i="2" s="1"/>
  <c r="P34" i="2"/>
  <c r="Q34" i="2" s="1"/>
  <c r="P33" i="2"/>
  <c r="Q33" i="2" s="1"/>
  <c r="P32" i="2"/>
  <c r="Q32" i="2" s="1"/>
  <c r="P31" i="2"/>
  <c r="Q31" i="2" s="1"/>
  <c r="P30" i="2"/>
  <c r="Q30" i="2" s="1"/>
  <c r="P29" i="2"/>
  <c r="Q29" i="2" s="1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Q21" i="2" s="1"/>
  <c r="P20" i="2"/>
  <c r="Q20" i="2" s="1"/>
  <c r="P19" i="2"/>
  <c r="Q19" i="2" s="1"/>
  <c r="P18" i="2"/>
  <c r="Q18" i="2" s="1"/>
  <c r="P17" i="2"/>
  <c r="Q17" i="2" s="1"/>
  <c r="U67" i="1"/>
  <c r="U57" i="1"/>
  <c r="U53" i="1"/>
  <c r="C121" i="2" l="1"/>
  <c r="E155" i="2"/>
  <c r="G155" i="2"/>
  <c r="M155" i="2"/>
  <c r="K155" i="2"/>
  <c r="I121" i="2"/>
  <c r="F121" i="2"/>
  <c r="D174" i="2"/>
  <c r="C155" i="2"/>
  <c r="D173" i="2"/>
</calcChain>
</file>

<file path=xl/sharedStrings.xml><?xml version="1.0" encoding="utf-8"?>
<sst xmlns="http://schemas.openxmlformats.org/spreadsheetml/2006/main" count="607" uniqueCount="225">
  <si>
    <t>MES</t>
  </si>
  <si>
    <t>CONDICION</t>
  </si>
  <si>
    <t>N</t>
  </si>
  <si>
    <t>R</t>
  </si>
  <si>
    <t>I</t>
  </si>
  <si>
    <t>SEXO_VICTIMA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</si>
  <si>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</si>
  <si>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</si>
  <si>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t>Periodo:  Enero - Junio, 2020 (Preliminar)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</si>
  <si>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</si>
  <si>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</si>
  <si>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</si>
  <si>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</si>
  <si>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</si>
  <si>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 xml:space="preserve">Mes </t>
  </si>
  <si>
    <t>Total casos</t>
  </si>
  <si>
    <t>Casos nuevos</t>
  </si>
  <si>
    <t>Casos reincidentes</t>
  </si>
  <si>
    <t>Casos reingresos</t>
  </si>
  <si>
    <t xml:space="preserve">Mujer 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</si>
  <si>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</si>
  <si>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</si>
  <si>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</si>
  <si>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</si>
  <si>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</si>
  <si>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</si>
  <si>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</si>
  <si>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</si>
  <si>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</si>
  <si>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</si>
  <si>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</si>
  <si>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</si>
  <si>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</si>
  <si>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</si>
  <si>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Porcentaje (%)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</si>
  <si>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</si>
  <si>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</si>
  <si>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</si>
  <si>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</si>
  <si>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</si>
  <si>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</si>
  <si>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 económica o patrimonial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</si>
  <si>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</si>
  <si>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</si>
  <si>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</si>
  <si>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</si>
  <si>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</si>
  <si>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</si>
  <si>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</si>
  <si>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</si>
  <si>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 xml:space="preserve"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
 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</si>
  <si>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</si>
  <si>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</si>
  <si>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</si>
  <si>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t>Casos de violencia contra las mujeres, integrantes del grupo familiar y violencia sexual identificados por la ZER, por atención preferente, según mes</t>
  </si>
  <si>
    <t>Violencia económica</t>
  </si>
  <si>
    <t>Violencia psicológica</t>
  </si>
  <si>
    <t>Violencia física</t>
  </si>
  <si>
    <t>Violencia sexual</t>
  </si>
  <si>
    <t>Mujeres embarazadas</t>
  </si>
  <si>
    <t>Niños/as y adolescentes</t>
  </si>
  <si>
    <t>Personas con discapacidad</t>
  </si>
  <si>
    <t>Personas Adultas Mayores</t>
  </si>
  <si>
    <t>Persona indígena/ afrodescendiente</t>
  </si>
  <si>
    <t>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</si>
  <si>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</si>
  <si>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</si>
  <si>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</si>
  <si>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</si>
  <si>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</si>
  <si>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t>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</si>
  <si>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</si>
  <si>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</si>
  <si>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</si>
  <si>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</si>
  <si>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</si>
  <si>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</si>
  <si>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</si>
  <si>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</si>
  <si>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</si>
  <si>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</si>
  <si>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</si>
  <si>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</si>
  <si>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</si>
  <si>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</si>
  <si>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</si>
  <si>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</si>
  <si>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</si>
  <si>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</si>
  <si>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</si>
  <si>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</si>
  <si>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</si>
  <si>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>Acciones realizadas en la atención del caso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</si>
  <si>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</si>
  <si>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</si>
  <si>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</si>
  <si>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</si>
  <si>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</si>
  <si>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fiscalía</t>
  </si>
  <si>
    <t xml:space="preserve">  7: Derivación a Juez/a de Paz</t>
  </si>
  <si>
    <t xml:space="preserve">  8: Derivación a Comisaría</t>
  </si>
  <si>
    <t>Septiembre</t>
  </si>
  <si>
    <t xml:space="preserve">  9: Derivación a Subprefectura</t>
  </si>
  <si>
    <t xml:space="preserve"> 10: Derivación a establecimiento de salud</t>
  </si>
  <si>
    <t xml:space="preserve">  11: Derivación a DEMUNA</t>
  </si>
  <si>
    <t xml:space="preserve"> 12: Derivación a Autoridad Comunal</t>
  </si>
  <si>
    <t xml:space="preserve"> 13: Derivación a Juzgado de familia/mixto</t>
  </si>
  <si>
    <t xml:space="preserve"> 14: Derivación a CEM</t>
  </si>
  <si>
    <t xml:space="preserve"> 15: Derivación a otra institución local</t>
  </si>
  <si>
    <t xml:space="preserve"> 16: ER elabora informe psicológico</t>
  </si>
  <si>
    <t xml:space="preserve"> 17: ER denuncia y solicita de medidas de protección y/o cautelares</t>
  </si>
  <si>
    <t>18: La ER solicita variación y/o variación de las medidas de protección</t>
  </si>
  <si>
    <t>19: La ER gestiona la obtención del DNI o inscripción en el SIS</t>
  </si>
  <si>
    <t>20: ER realiza gestión social ante ante el Comité Comunal y/o Instancia Distrital de
      Concertación</t>
  </si>
  <si>
    <t>21: ER eriva a la persona usuaria  a espacios grupales de acompañamiento</t>
  </si>
  <si>
    <t>22: Fortalecimientos de redes de apoyo familiar y/o comunal</t>
  </si>
  <si>
    <t>23: Visitas domiciliarias</t>
  </si>
  <si>
    <t>24: Visitas de seguimiento al centro de estudios o trabajo</t>
  </si>
  <si>
    <t>25: La ER impulsa el otorgamiento y ejecución de las medidas de protección, 
     medidas cautelares, sanciones y sentencias.</t>
  </si>
  <si>
    <t>26: Reuniones de seguimiento del caso en CEM</t>
  </si>
  <si>
    <t>27: La ER interpone denuncia en el sistema de justicia ordinaria</t>
  </si>
  <si>
    <t>28: La ER impulsa investigaciones fiscales y procesos judiciales</t>
  </si>
  <si>
    <t>29: La ER gestiona la salud especializada de salud mental</t>
  </si>
  <si>
    <t>30: La ER impulsa procesos administrativos en la UGEL</t>
  </si>
  <si>
    <t>31: Otra acción de seguimiento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</si>
  <si>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</si>
  <si>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</si>
  <si>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Psicología</t>
  </si>
  <si>
    <t>Legal</t>
  </si>
  <si>
    <t>Fuente: Registro de Casos derivados al Sistema Local de Atención y Protección en Zona Rural</t>
  </si>
  <si>
    <t>Elaboración: SISEGC - UPPM - AURORA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</si>
  <si>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</si>
  <si>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Número de participantes en las acciones, según Estrategia Rural</t>
  </si>
  <si>
    <t>N°</t>
  </si>
  <si>
    <t>Estrategia Rural</t>
  </si>
  <si>
    <t>%</t>
  </si>
  <si>
    <t>Anco</t>
  </si>
  <si>
    <t>Ayna</t>
  </si>
  <si>
    <t>Bella Unión</t>
  </si>
  <si>
    <t>Bernal</t>
  </si>
  <si>
    <t>Casitas</t>
  </si>
  <si>
    <t>Cenepa</t>
  </si>
  <si>
    <t>Chaglla</t>
  </si>
  <si>
    <t>Challhuahuacho</t>
  </si>
  <si>
    <t>Chongoyape</t>
  </si>
  <si>
    <t>Chumuch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</si>
  <si>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</si>
  <si>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</si>
  <si>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</si>
  <si>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</si>
  <si>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</si>
  <si>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</si>
  <si>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</si>
  <si>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</si>
  <si>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</si>
  <si>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</si>
  <si>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</si>
  <si>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Masisea</t>
  </si>
  <si>
    <t>Mazán</t>
  </si>
  <si>
    <t>Molino</t>
  </si>
  <si>
    <t>Niepos</t>
  </si>
  <si>
    <t>Ocobamba</t>
  </si>
  <si>
    <t>Oyolo</t>
  </si>
  <si>
    <t>Palca - Tacna</t>
  </si>
  <si>
    <t>Palca - Tarma</t>
  </si>
  <si>
    <t>Palcazu</t>
  </si>
  <si>
    <t>Parinari</t>
  </si>
  <si>
    <t>Pastaza</t>
  </si>
  <si>
    <t>Pinto Recodo</t>
  </si>
  <si>
    <t>Polvora</t>
  </si>
  <si>
    <t>Pongo de Caynarachi</t>
  </si>
  <si>
    <t>Rio Tambo</t>
  </si>
  <si>
    <t>Salcahuasi</t>
  </si>
  <si>
    <t>Sama</t>
  </si>
  <si>
    <t>San Pablo</t>
  </si>
  <si>
    <t>San Pedro de Coris</t>
  </si>
  <si>
    <t>Tahuamanu</t>
  </si>
  <si>
    <t>Tantará</t>
  </si>
  <si>
    <t>Tapo</t>
  </si>
  <si>
    <t>Tigre</t>
  </si>
  <si>
    <t>Tuman</t>
  </si>
  <si>
    <t>Usquil</t>
  </si>
  <si>
    <t>Vilcanchos</t>
  </si>
  <si>
    <t>Yanama</t>
  </si>
  <si>
    <t>PIAS Morona</t>
  </si>
  <si>
    <t>-</t>
  </si>
  <si>
    <t>PIAS Napo</t>
  </si>
  <si>
    <t>PIAS Putumayo</t>
  </si>
  <si>
    <t>PIAS Lago Titicaca</t>
  </si>
  <si>
    <t>1/ Incluye a la persona que participó una o más veces en las acciones de la ER</t>
  </si>
  <si>
    <t>Cuadro N° 2: Participantes según grupos de edad</t>
  </si>
  <si>
    <t>Grupo de Edad</t>
  </si>
  <si>
    <t>Participantes de las acciones</t>
  </si>
  <si>
    <t>Infancia</t>
  </si>
  <si>
    <t>(&lt; 6 años)</t>
  </si>
  <si>
    <t>Niñez</t>
  </si>
  <si>
    <t>(6 -11 años)</t>
  </si>
  <si>
    <t>Adolescentes</t>
  </si>
  <si>
    <t>(12 - 14 años)</t>
  </si>
  <si>
    <t>Adolescentes Tardios</t>
  </si>
  <si>
    <t>(15 - 17 años)</t>
  </si>
  <si>
    <t>Jóvenes</t>
  </si>
  <si>
    <t>(18 - 29 años)</t>
  </si>
  <si>
    <t>Adultos</t>
  </si>
  <si>
    <t>(30 - 59 años)</t>
  </si>
  <si>
    <t>Adultos Mayores</t>
  </si>
  <si>
    <t>(60 a + años)</t>
  </si>
  <si>
    <t>Sin información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</si>
  <si>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</si>
  <si>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</si>
  <si>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</si>
  <si>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</si>
  <si>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</si>
  <si>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Mujer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</si>
  <si>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</si>
  <si>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</si>
  <si>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</si>
  <si>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</si>
  <si>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</si>
  <si>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</si>
  <si>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</si>
  <si>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</si>
  <si>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</si>
  <si>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</si>
  <si>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SISEGC - UPPM - AURORA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</si>
</sst>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&quot;S/&quot;* #,##0.00_-;\-&quot;S/&quot;* #,##0.00_-;_-&quot;S/&quot;* &quot;-&quot;??_-;_-@_-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20"/>
      <color theme="0"/>
      <name val="Arial"/>
      <family val="2"/>
    </font>
    <font>
      <sz val="10"/>
      <color indexed="1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4"/>
      <color indexed="9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8"/>
      <name val="Arial"/>
      <family val="2"/>
    </font>
    <font>
      <b/>
      <i/>
      <sz val="11"/>
      <color theme="1"/>
      <name val="Calibri"/>
      <family val="2"/>
      <scheme val="minor"/>
    </font>
    <font>
      <b/>
      <vertAlign val="superscript"/>
      <sz val="11"/>
      <color theme="0"/>
      <name val="Arial Narrow"/>
      <family val="2"/>
    </font>
    <font>
      <sz val="8"/>
      <color theme="1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1"/>
      <color theme="0"/>
      <name val="Arial Narrow"/>
      <family val="2"/>
    </font>
    <font>
      <sz val="10"/>
      <color theme="1"/>
      <name val="Arial"/>
      <family val="2"/>
    </font>
    <font>
      <b/>
      <i/>
      <sz val="11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0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b/>
      <sz val="16"/>
      <color theme="1"/>
      <name val="Arial"/>
      <family val="2"/>
    </font>
    <font>
      <sz val="14"/>
      <color rgb="FFFF8080"/>
      <name val="Arial Narrow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4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4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sz val="14"/>
      <color theme="1"/>
      <name val="Arial Narrow"/>
      <family val="2"/>
    </font>
    <font>
      <b/>
      <sz val="13"/>
      <color indexed="8"/>
      <name val="Arial Narrow"/>
      <family val="2"/>
    </font>
    <font>
      <sz val="13"/>
      <color theme="1"/>
      <name val="Arial Narrow"/>
      <family val="2"/>
    </font>
    <font>
      <b/>
      <sz val="10"/>
      <name val="Arial Narrow"/>
      <family val="2"/>
    </font>
    <font>
      <sz val="18"/>
      <color theme="5" tint="-0.499984740745262"/>
      <name val="Arial Narrow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434343"/>
        <bgColor indexed="9"/>
      </patternFill>
    </fill>
    <fill>
      <patternFill patternType="solid">
        <fgColor theme="8" tint="-0.249977111117893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7" tint="0.79998168889431442"/>
        <bgColor indexed="64"/>
      </patternFill>
    </fill>
  </fills>
  <borders count="130">
    <border>
      <left/>
      <right/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 style="thin">
        <color rgb="FF969696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thin">
        <color rgb="FF969696"/>
      </right>
      <top/>
      <bottom/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/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/>
      <bottom style="medium">
        <color theme="6"/>
      </bottom>
      <diagonal/>
    </border>
    <border>
      <left/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/>
      <right/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hair">
        <color rgb="FF00206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9" fontId="61" fillId="0" borderId="0" applyFont="0" applyFill="0" applyBorder="0" applyAlignment="0" applyProtection="0"/>
  </cellStyleXfs>
  <cellXfs count="392">
    <xf numFmtId="0" fontId="0" fillId="0" borderId="0" xfId="0"/>
    <xf numFmtId="0" fontId="2" fillId="2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49" fontId="2" fillId="2" borderId="0" xfId="0" applyNumberFormat="1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49" fontId="2" fillId="2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0" fontId="0" fillId="3" borderId="0" xfId="0" applyFill="1" applyProtection="1">
      <protection hidden="1"/>
    </xf>
    <xf numFmtId="0" fontId="0" fillId="2" borderId="0" xfId="0" applyFill="1"/>
    <xf numFmtId="0" fontId="4" fillId="4" borderId="0" xfId="2" applyFont="1" applyFill="1" applyBorder="1" applyAlignment="1" applyProtection="1">
      <alignment horizontal="center" vertical="distributed" wrapText="1"/>
    </xf>
    <xf numFmtId="0" fontId="0" fillId="0" borderId="0" xfId="0" applyAlignment="1"/>
    <xf numFmtId="0" fontId="0" fillId="2" borderId="0" xfId="0" applyFill="1" applyAlignment="1"/>
    <xf numFmtId="0" fontId="5" fillId="4" borderId="0" xfId="2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Continuous" vertical="center"/>
    </xf>
    <xf numFmtId="0" fontId="4" fillId="4" borderId="0" xfId="0" applyFont="1" applyFill="1" applyBorder="1" applyAlignment="1" applyProtection="1">
      <alignment horizontal="centerContinuous" vertical="center"/>
    </xf>
    <xf numFmtId="0" fontId="6" fillId="4" borderId="0" xfId="0" applyFont="1" applyFill="1" applyBorder="1" applyAlignment="1" applyProtection="1">
      <alignment horizontal="centerContinuous" vertical="center"/>
    </xf>
    <xf numFmtId="0" fontId="8" fillId="4" borderId="0" xfId="0" applyFont="1" applyFill="1" applyBorder="1" applyAlignment="1" applyProtection="1">
      <alignment horizontal="centerContinuous" vertical="center"/>
    </xf>
    <xf numFmtId="49" fontId="9" fillId="4" borderId="0" xfId="0" applyNumberFormat="1" applyFont="1" applyFill="1" applyBorder="1" applyAlignment="1" applyProtection="1">
      <alignment horizontal="centerContinuous" vertical="center"/>
    </xf>
    <xf numFmtId="0" fontId="4" fillId="4" borderId="0" xfId="0" applyFont="1" applyFill="1" applyBorder="1" applyAlignment="1">
      <alignment horizontal="center" vertical="center"/>
    </xf>
    <xf numFmtId="0" fontId="0" fillId="3" borderId="0" xfId="0" applyFill="1" applyProtection="1"/>
    <xf numFmtId="0" fontId="10" fillId="3" borderId="0" xfId="0" applyFont="1" applyFill="1" applyProtection="1"/>
    <xf numFmtId="0" fontId="11" fillId="5" borderId="1" xfId="0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/>
    </xf>
    <xf numFmtId="0" fontId="0" fillId="3" borderId="0" xfId="0" applyFill="1"/>
    <xf numFmtId="0" fontId="13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Protection="1"/>
    <xf numFmtId="0" fontId="16" fillId="6" borderId="3" xfId="0" applyFont="1" applyFill="1" applyBorder="1" applyAlignment="1" applyProtection="1">
      <alignment horizontal="center" vertical="center" wrapText="1"/>
    </xf>
    <xf numFmtId="0" fontId="16" fillId="6" borderId="4" xfId="0" applyFont="1" applyFill="1" applyBorder="1" applyAlignment="1" applyProtection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 wrapText="1"/>
    </xf>
    <xf numFmtId="0" fontId="16" fillId="6" borderId="3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left" vertical="center" indent="1"/>
    </xf>
    <xf numFmtId="3" fontId="17" fillId="2" borderId="7" xfId="0" applyNumberFormat="1" applyFont="1" applyFill="1" applyBorder="1" applyAlignment="1" applyProtection="1">
      <alignment horizontal="center" vertical="center"/>
      <protection hidden="1"/>
    </xf>
    <xf numFmtId="3" fontId="17" fillId="2" borderId="8" xfId="0" applyNumberFormat="1" applyFont="1" applyFill="1" applyBorder="1" applyAlignment="1" applyProtection="1">
      <alignment horizontal="center" vertical="center"/>
      <protection hidden="1"/>
    </xf>
    <xf numFmtId="3" fontId="17" fillId="3" borderId="8" xfId="0" applyNumberFormat="1" applyFont="1" applyFill="1" applyBorder="1" applyAlignment="1" applyProtection="1">
      <alignment horizontal="center" vertical="center"/>
      <protection hidden="1"/>
    </xf>
    <xf numFmtId="0" fontId="17" fillId="2" borderId="9" xfId="0" applyFont="1" applyFill="1" applyBorder="1" applyAlignment="1" applyProtection="1">
      <alignment horizontal="left" vertical="center" indent="1"/>
    </xf>
    <xf numFmtId="3" fontId="17" fillId="2" borderId="10" xfId="0" applyNumberFormat="1" applyFont="1" applyFill="1" applyBorder="1" applyAlignment="1" applyProtection="1">
      <alignment horizontal="center" vertical="center"/>
      <protection hidden="1"/>
    </xf>
    <xf numFmtId="3" fontId="17" fillId="2" borderId="11" xfId="0" applyNumberFormat="1" applyFont="1" applyFill="1" applyBorder="1" applyAlignment="1" applyProtection="1">
      <alignment horizontal="center" vertical="center"/>
      <protection hidden="1"/>
    </xf>
    <xf numFmtId="3" fontId="17" fillId="3" borderId="11" xfId="0" applyNumberFormat="1" applyFont="1" applyFill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left" vertical="center" indent="1"/>
    </xf>
    <xf numFmtId="3" fontId="17" fillId="2" borderId="13" xfId="0" applyNumberFormat="1" applyFont="1" applyFill="1" applyBorder="1" applyAlignment="1" applyProtection="1">
      <alignment horizontal="center" vertical="center"/>
      <protection hidden="1"/>
    </xf>
    <xf numFmtId="3" fontId="17" fillId="2" borderId="14" xfId="0" applyNumberFormat="1" applyFont="1" applyFill="1" applyBorder="1" applyAlignment="1" applyProtection="1">
      <alignment horizontal="center" vertical="center"/>
      <protection hidden="1"/>
    </xf>
    <xf numFmtId="3" fontId="17" fillId="3" borderId="14" xfId="0" applyNumberFormat="1" applyFont="1" applyFill="1" applyBorder="1" applyAlignment="1" applyProtection="1">
      <alignment horizontal="center" vertical="center"/>
      <protection hidden="1"/>
    </xf>
    <xf numFmtId="3" fontId="16" fillId="6" borderId="4" xfId="0" applyNumberFormat="1" applyFont="1" applyFill="1" applyBorder="1" applyAlignment="1" applyProtection="1">
      <alignment horizontal="center" vertical="center"/>
    </xf>
    <xf numFmtId="3" fontId="16" fillId="6" borderId="5" xfId="0" applyNumberFormat="1" applyFont="1" applyFill="1" applyBorder="1" applyAlignment="1" applyProtection="1">
      <alignment horizontal="center" vertical="center"/>
    </xf>
    <xf numFmtId="3" fontId="16" fillId="6" borderId="15" xfId="0" applyNumberFormat="1" applyFont="1" applyFill="1" applyBorder="1" applyAlignment="1" applyProtection="1">
      <alignment horizontal="center" vertical="center"/>
    </xf>
    <xf numFmtId="0" fontId="17" fillId="5" borderId="16" xfId="0" applyFont="1" applyFill="1" applyBorder="1" applyAlignment="1" applyProtection="1">
      <alignment horizontal="center" vertical="center"/>
    </xf>
    <xf numFmtId="9" fontId="17" fillId="5" borderId="17" xfId="1" applyFont="1" applyFill="1" applyBorder="1" applyAlignment="1" applyProtection="1">
      <alignment horizontal="center" vertical="center"/>
    </xf>
    <xf numFmtId="9" fontId="17" fillId="5" borderId="18" xfId="1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Continuous" wrapText="1"/>
    </xf>
    <xf numFmtId="0" fontId="13" fillId="2" borderId="0" xfId="0" applyFont="1" applyFill="1" applyBorder="1" applyAlignment="1" applyProtection="1">
      <alignment horizontal="centerContinuous" vertical="center" wrapText="1"/>
    </xf>
    <xf numFmtId="0" fontId="18" fillId="3" borderId="0" xfId="0" applyFont="1" applyFill="1" applyAlignment="1" applyProtection="1">
      <alignment horizontal="centerContinuous" vertical="center"/>
    </xf>
    <xf numFmtId="0" fontId="19" fillId="3" borderId="0" xfId="0" applyFont="1" applyFill="1" applyAlignment="1" applyProtection="1">
      <alignment horizontal="centerContinuous" vertical="center"/>
    </xf>
    <xf numFmtId="0" fontId="0" fillId="3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left" vertical="center"/>
    </xf>
    <xf numFmtId="0" fontId="16" fillId="6" borderId="0" xfId="0" applyFont="1" applyFill="1" applyBorder="1" applyAlignment="1" applyProtection="1">
      <alignment horizontal="center" vertical="center" wrapText="1"/>
      <protection hidden="1"/>
    </xf>
    <xf numFmtId="0" fontId="16" fillId="6" borderId="19" xfId="0" applyFont="1" applyFill="1" applyBorder="1" applyAlignment="1" applyProtection="1">
      <alignment horizontal="center" vertical="center" wrapText="1"/>
      <protection hidden="1"/>
    </xf>
    <xf numFmtId="0" fontId="16" fillId="6" borderId="20" xfId="0" applyFont="1" applyFill="1" applyBorder="1" applyAlignment="1" applyProtection="1">
      <alignment horizontal="center" vertical="center" wrapText="1"/>
      <protection hidden="1"/>
    </xf>
    <xf numFmtId="0" fontId="16" fillId="6" borderId="21" xfId="0" applyFont="1" applyFill="1" applyBorder="1" applyAlignment="1" applyProtection="1">
      <alignment horizontal="center" vertical="center" wrapText="1"/>
      <protection hidden="1"/>
    </xf>
    <xf numFmtId="0" fontId="16" fillId="6" borderId="22" xfId="0" applyFont="1" applyFill="1" applyBorder="1" applyAlignment="1" applyProtection="1">
      <alignment horizontal="center" vertical="center" wrapText="1"/>
      <protection hidden="1"/>
    </xf>
    <xf numFmtId="0" fontId="20" fillId="2" borderId="0" xfId="0" applyFont="1" applyFill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16" fillId="6" borderId="23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Alignment="1">
      <alignment horizontal="center"/>
    </xf>
    <xf numFmtId="3" fontId="22" fillId="2" borderId="0" xfId="0" applyNumberFormat="1" applyFont="1" applyFill="1" applyAlignment="1">
      <alignment horizontal="center"/>
    </xf>
    <xf numFmtId="164" fontId="22" fillId="2" borderId="0" xfId="1" applyNumberFormat="1" applyFont="1" applyFill="1" applyAlignment="1">
      <alignment horizontal="center"/>
    </xf>
    <xf numFmtId="3" fontId="23" fillId="2" borderId="7" xfId="0" applyNumberFormat="1" applyFont="1" applyFill="1" applyBorder="1" applyAlignment="1" applyProtection="1">
      <alignment horizontal="center" vertical="center"/>
      <protection hidden="1"/>
    </xf>
    <xf numFmtId="3" fontId="17" fillId="2" borderId="24" xfId="0" applyNumberFormat="1" applyFont="1" applyFill="1" applyBorder="1" applyAlignment="1" applyProtection="1">
      <alignment horizontal="center" vertical="center"/>
      <protection hidden="1"/>
    </xf>
    <xf numFmtId="3" fontId="17" fillId="2" borderId="25" xfId="0" applyNumberFormat="1" applyFont="1" applyFill="1" applyBorder="1" applyAlignment="1" applyProtection="1">
      <alignment horizontal="center" vertical="center"/>
      <protection hidden="1"/>
    </xf>
    <xf numFmtId="3" fontId="17" fillId="2" borderId="6" xfId="0" applyNumberFormat="1" applyFont="1" applyFill="1" applyBorder="1" applyAlignment="1" applyProtection="1">
      <alignment horizontal="center" vertical="center"/>
      <protection hidden="1"/>
    </xf>
    <xf numFmtId="0" fontId="24" fillId="2" borderId="0" xfId="0" applyFont="1" applyFill="1" applyAlignment="1">
      <alignment horizontal="center"/>
    </xf>
    <xf numFmtId="3" fontId="23" fillId="2" borderId="10" xfId="0" applyNumberFormat="1" applyFont="1" applyFill="1" applyBorder="1" applyAlignment="1" applyProtection="1">
      <alignment horizontal="center" vertical="center"/>
      <protection hidden="1"/>
    </xf>
    <xf numFmtId="3" fontId="17" fillId="2" borderId="26" xfId="0" applyNumberFormat="1" applyFont="1" applyFill="1" applyBorder="1" applyAlignment="1" applyProtection="1">
      <alignment horizontal="center" vertical="center"/>
      <protection hidden="1"/>
    </xf>
    <xf numFmtId="3" fontId="17" fillId="2" borderId="27" xfId="0" applyNumberFormat="1" applyFont="1" applyFill="1" applyBorder="1" applyAlignment="1" applyProtection="1">
      <alignment horizontal="center" vertical="center"/>
      <protection hidden="1"/>
    </xf>
    <xf numFmtId="3" fontId="17" fillId="2" borderId="9" xfId="0" applyNumberFormat="1" applyFont="1" applyFill="1" applyBorder="1" applyAlignment="1" applyProtection="1">
      <alignment horizontal="center" vertical="center"/>
      <protection hidden="1"/>
    </xf>
    <xf numFmtId="3" fontId="23" fillId="2" borderId="13" xfId="0" applyNumberFormat="1" applyFont="1" applyFill="1" applyBorder="1" applyAlignment="1" applyProtection="1">
      <alignment horizontal="center" vertical="center"/>
      <protection hidden="1"/>
    </xf>
    <xf numFmtId="3" fontId="17" fillId="2" borderId="28" xfId="0" applyNumberFormat="1" applyFont="1" applyFill="1" applyBorder="1" applyAlignment="1" applyProtection="1">
      <alignment horizontal="center" vertical="center"/>
      <protection hidden="1"/>
    </xf>
    <xf numFmtId="3" fontId="17" fillId="2" borderId="29" xfId="0" applyNumberFormat="1" applyFont="1" applyFill="1" applyBorder="1" applyAlignment="1" applyProtection="1">
      <alignment horizontal="center" vertical="center"/>
      <protection hidden="1"/>
    </xf>
    <xf numFmtId="3" fontId="17" fillId="2" borderId="12" xfId="0" applyNumberFormat="1" applyFont="1" applyFill="1" applyBorder="1" applyAlignment="1" applyProtection="1">
      <alignment horizontal="center" vertical="center"/>
      <protection hidden="1"/>
    </xf>
    <xf numFmtId="0" fontId="24" fillId="2" borderId="0" xfId="0" applyFont="1" applyFill="1"/>
    <xf numFmtId="0" fontId="16" fillId="6" borderId="0" xfId="0" applyFont="1" applyFill="1" applyBorder="1" applyAlignment="1" applyProtection="1">
      <alignment horizontal="center" vertical="center"/>
      <protection hidden="1"/>
    </xf>
    <xf numFmtId="3" fontId="16" fillId="6" borderId="17" xfId="0" applyNumberFormat="1" applyFont="1" applyFill="1" applyBorder="1" applyAlignment="1" applyProtection="1">
      <alignment horizontal="center" vertical="center"/>
      <protection hidden="1"/>
    </xf>
    <xf numFmtId="3" fontId="16" fillId="6" borderId="0" xfId="0" applyNumberFormat="1" applyFont="1" applyFill="1" applyBorder="1" applyAlignment="1" applyProtection="1">
      <alignment horizontal="center" vertical="center"/>
      <protection hidden="1"/>
    </xf>
    <xf numFmtId="3" fontId="16" fillId="6" borderId="30" xfId="0" applyNumberFormat="1" applyFont="1" applyFill="1" applyBorder="1" applyAlignment="1" applyProtection="1">
      <alignment horizontal="center" vertical="center"/>
      <protection hidden="1"/>
    </xf>
    <xf numFmtId="3" fontId="16" fillId="6" borderId="18" xfId="0" applyNumberFormat="1" applyFont="1" applyFill="1" applyBorder="1" applyAlignment="1" applyProtection="1">
      <alignment horizontal="center" vertical="center"/>
      <protection hidden="1"/>
    </xf>
    <xf numFmtId="3" fontId="16" fillId="6" borderId="16" xfId="0" applyNumberFormat="1" applyFont="1" applyFill="1" applyBorder="1" applyAlignment="1" applyProtection="1">
      <alignment horizontal="center" vertical="center"/>
      <protection hidden="1"/>
    </xf>
    <xf numFmtId="3" fontId="16" fillId="6" borderId="31" xfId="0" applyNumberFormat="1" applyFont="1" applyFill="1" applyBorder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left" wrapText="1"/>
    </xf>
    <xf numFmtId="0" fontId="25" fillId="3" borderId="0" xfId="0" applyFont="1" applyFill="1" applyAlignment="1" applyProtection="1">
      <alignment wrapText="1"/>
    </xf>
    <xf numFmtId="0" fontId="3" fillId="3" borderId="0" xfId="0" applyFont="1" applyFill="1" applyProtection="1"/>
    <xf numFmtId="0" fontId="16" fillId="6" borderId="32" xfId="0" applyFont="1" applyFill="1" applyBorder="1" applyAlignment="1" applyProtection="1">
      <alignment horizontal="left" vertical="center" wrapText="1" indent="1"/>
    </xf>
    <xf numFmtId="0" fontId="16" fillId="6" borderId="33" xfId="0" applyFont="1" applyFill="1" applyBorder="1" applyAlignment="1" applyProtection="1">
      <alignment horizontal="left" vertical="center" wrapText="1" indent="1"/>
    </xf>
    <xf numFmtId="0" fontId="16" fillId="6" borderId="34" xfId="0" applyFont="1" applyFill="1" applyBorder="1" applyAlignment="1" applyProtection="1">
      <alignment horizontal="center" vertical="center" wrapText="1"/>
    </xf>
    <xf numFmtId="0" fontId="16" fillId="6" borderId="34" xfId="0" applyFont="1" applyFill="1" applyBorder="1" applyAlignment="1" applyProtection="1">
      <alignment horizontal="center" vertical="center" wrapText="1"/>
    </xf>
    <xf numFmtId="0" fontId="16" fillId="6" borderId="0" xfId="0" applyFont="1" applyFill="1" applyBorder="1" applyAlignment="1" applyProtection="1">
      <alignment horizontal="center" vertical="center" wrapText="1"/>
    </xf>
    <xf numFmtId="3" fontId="17" fillId="3" borderId="7" xfId="0" applyNumberFormat="1" applyFont="1" applyFill="1" applyBorder="1" applyAlignment="1" applyProtection="1">
      <alignment horizontal="center" vertical="center"/>
      <protection hidden="1"/>
    </xf>
    <xf numFmtId="0" fontId="17" fillId="2" borderId="35" xfId="0" applyFont="1" applyFill="1" applyBorder="1" applyAlignment="1" applyProtection="1">
      <alignment horizontal="left" vertical="center" indent="1"/>
    </xf>
    <xf numFmtId="0" fontId="17" fillId="2" borderId="36" xfId="0" applyFont="1" applyFill="1" applyBorder="1" applyAlignment="1" applyProtection="1">
      <alignment horizontal="left" vertical="center" indent="1"/>
    </xf>
    <xf numFmtId="3" fontId="17" fillId="3" borderId="8" xfId="0" applyNumberFormat="1" applyFont="1" applyFill="1" applyBorder="1" applyAlignment="1" applyProtection="1">
      <alignment horizontal="right" vertical="center"/>
      <protection hidden="1"/>
    </xf>
    <xf numFmtId="3" fontId="17" fillId="3" borderId="6" xfId="0" applyNumberFormat="1" applyFont="1" applyFill="1" applyBorder="1" applyAlignment="1" applyProtection="1">
      <alignment horizontal="left" vertical="center" indent="10"/>
      <protection hidden="1"/>
    </xf>
    <xf numFmtId="3" fontId="17" fillId="3" borderId="10" xfId="0" applyNumberFormat="1" applyFont="1" applyFill="1" applyBorder="1" applyAlignment="1" applyProtection="1">
      <alignment horizontal="center" vertical="center"/>
      <protection hidden="1"/>
    </xf>
    <xf numFmtId="0" fontId="17" fillId="2" borderId="37" xfId="0" applyFont="1" applyFill="1" applyBorder="1" applyAlignment="1" applyProtection="1">
      <alignment horizontal="left" vertical="center" indent="1"/>
    </xf>
    <xf numFmtId="0" fontId="17" fillId="2" borderId="9" xfId="0" applyFont="1" applyFill="1" applyBorder="1" applyAlignment="1" applyProtection="1">
      <alignment horizontal="left" vertical="center" indent="1"/>
    </xf>
    <xf numFmtId="3" fontId="17" fillId="3" borderId="11" xfId="0" applyNumberFormat="1" applyFont="1" applyFill="1" applyBorder="1" applyAlignment="1" applyProtection="1">
      <alignment horizontal="left" vertical="center" indent="10"/>
      <protection hidden="1"/>
    </xf>
    <xf numFmtId="3" fontId="17" fillId="3" borderId="9" xfId="0" applyNumberFormat="1" applyFont="1" applyFill="1" applyBorder="1" applyAlignment="1" applyProtection="1">
      <alignment horizontal="left" vertical="center" indent="10"/>
      <protection hidden="1"/>
    </xf>
    <xf numFmtId="3" fontId="17" fillId="3" borderId="8" xfId="0" applyNumberFormat="1" applyFont="1" applyFill="1" applyBorder="1" applyAlignment="1" applyProtection="1">
      <alignment horizontal="left" vertical="center" indent="9"/>
      <protection hidden="1"/>
    </xf>
    <xf numFmtId="3" fontId="17" fillId="3" borderId="13" xfId="0" applyNumberFormat="1" applyFont="1" applyFill="1" applyBorder="1" applyAlignment="1" applyProtection="1">
      <alignment horizontal="center" vertical="center"/>
      <protection hidden="1"/>
    </xf>
    <xf numFmtId="0" fontId="17" fillId="2" borderId="38" xfId="0" applyFont="1" applyFill="1" applyBorder="1" applyAlignment="1" applyProtection="1">
      <alignment horizontal="left" vertical="center" indent="1"/>
    </xf>
    <xf numFmtId="0" fontId="17" fillId="2" borderId="12" xfId="0" applyFont="1" applyFill="1" applyBorder="1" applyAlignment="1" applyProtection="1">
      <alignment horizontal="left" vertical="center" indent="1"/>
    </xf>
    <xf numFmtId="0" fontId="16" fillId="6" borderId="39" xfId="0" applyFont="1" applyFill="1" applyBorder="1" applyAlignment="1" applyProtection="1">
      <alignment horizontal="center" vertical="center"/>
    </xf>
    <xf numFmtId="3" fontId="16" fillId="6" borderId="40" xfId="0" applyNumberFormat="1" applyFont="1" applyFill="1" applyBorder="1" applyAlignment="1" applyProtection="1">
      <alignment horizontal="center" vertical="center"/>
    </xf>
    <xf numFmtId="3" fontId="16" fillId="6" borderId="41" xfId="0" applyNumberFormat="1" applyFont="1" applyFill="1" applyBorder="1" applyAlignment="1" applyProtection="1">
      <alignment horizontal="center" vertical="center"/>
    </xf>
    <xf numFmtId="0" fontId="16" fillId="6" borderId="42" xfId="0" applyFont="1" applyFill="1" applyBorder="1" applyAlignment="1" applyProtection="1">
      <alignment horizontal="left" vertical="center" indent="1"/>
    </xf>
    <xf numFmtId="0" fontId="16" fillId="6" borderId="22" xfId="0" applyFont="1" applyFill="1" applyBorder="1" applyAlignment="1" applyProtection="1">
      <alignment horizontal="left" vertical="center" indent="1"/>
    </xf>
    <xf numFmtId="3" fontId="16" fillId="6" borderId="34" xfId="0" applyNumberFormat="1" applyFont="1" applyFill="1" applyBorder="1" applyAlignment="1" applyProtection="1">
      <alignment horizontal="left" vertical="center" indent="9"/>
    </xf>
    <xf numFmtId="3" fontId="16" fillId="6" borderId="0" xfId="0" applyNumberFormat="1" applyFont="1" applyFill="1" applyBorder="1" applyAlignment="1" applyProtection="1">
      <alignment horizontal="left" vertical="center" indent="9"/>
    </xf>
    <xf numFmtId="0" fontId="17" fillId="5" borderId="43" xfId="0" applyFont="1" applyFill="1" applyBorder="1" applyAlignment="1" applyProtection="1">
      <alignment horizontal="center" vertical="center"/>
    </xf>
    <xf numFmtId="9" fontId="17" fillId="5" borderId="43" xfId="1" applyFont="1" applyFill="1" applyBorder="1" applyAlignment="1" applyProtection="1">
      <alignment horizontal="center" vertical="center"/>
    </xf>
    <xf numFmtId="164" fontId="17" fillId="5" borderId="43" xfId="1" applyNumberFormat="1" applyFont="1" applyFill="1" applyBorder="1" applyAlignment="1" applyProtection="1">
      <alignment horizontal="center" vertical="center"/>
    </xf>
    <xf numFmtId="9" fontId="17" fillId="5" borderId="44" xfId="1" applyFont="1" applyFill="1" applyBorder="1" applyAlignment="1" applyProtection="1">
      <alignment horizontal="center" vertical="center"/>
    </xf>
    <xf numFmtId="9" fontId="17" fillId="5" borderId="43" xfId="1" applyFont="1" applyFill="1" applyBorder="1" applyAlignment="1" applyProtection="1">
      <alignment horizontal="left" vertical="center" indent="9"/>
    </xf>
    <xf numFmtId="9" fontId="17" fillId="5" borderId="45" xfId="1" applyFont="1" applyFill="1" applyBorder="1" applyAlignment="1" applyProtection="1">
      <alignment horizontal="left" vertical="center" indent="9"/>
    </xf>
    <xf numFmtId="0" fontId="26" fillId="3" borderId="0" xfId="0" applyFont="1" applyFill="1" applyProtection="1"/>
    <xf numFmtId="0" fontId="13" fillId="2" borderId="0" xfId="0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Border="1" applyAlignment="1" applyProtection="1">
      <alignment horizontal="center" vertical="center" wrapText="1"/>
      <protection hidden="1"/>
    </xf>
    <xf numFmtId="0" fontId="15" fillId="2" borderId="0" xfId="0" applyFont="1" applyFill="1" applyBorder="1" applyAlignment="1" applyProtection="1">
      <alignment vertical="center" wrapText="1"/>
    </xf>
    <xf numFmtId="0" fontId="16" fillId="6" borderId="46" xfId="0" applyFont="1" applyFill="1" applyBorder="1" applyAlignment="1" applyProtection="1">
      <alignment horizontal="center" vertical="center" wrapText="1"/>
      <protection hidden="1"/>
    </xf>
    <xf numFmtId="0" fontId="16" fillId="6" borderId="47" xfId="0" applyFont="1" applyFill="1" applyBorder="1" applyAlignment="1" applyProtection="1">
      <alignment horizontal="center" vertical="center" wrapText="1"/>
      <protection hidden="1"/>
    </xf>
    <xf numFmtId="0" fontId="16" fillId="6" borderId="48" xfId="0" applyFont="1" applyFill="1" applyBorder="1" applyAlignment="1" applyProtection="1">
      <alignment horizontal="center" vertical="center" wrapText="1"/>
      <protection hidden="1"/>
    </xf>
    <xf numFmtId="0" fontId="16" fillId="6" borderId="49" xfId="0" applyFont="1" applyFill="1" applyBorder="1" applyAlignment="1" applyProtection="1">
      <alignment horizontal="center" vertical="center" wrapText="1"/>
    </xf>
    <xf numFmtId="0" fontId="16" fillId="6" borderId="50" xfId="0" applyFont="1" applyFill="1" applyBorder="1" applyAlignment="1" applyProtection="1">
      <alignment horizontal="center" vertical="center" wrapText="1"/>
    </xf>
    <xf numFmtId="0" fontId="16" fillId="6" borderId="51" xfId="0" applyFont="1" applyFill="1" applyBorder="1" applyAlignment="1" applyProtection="1">
      <alignment horizontal="center" vertical="center" wrapText="1"/>
    </xf>
    <xf numFmtId="0" fontId="16" fillId="6" borderId="52" xfId="0" applyFont="1" applyFill="1" applyBorder="1" applyAlignment="1" applyProtection="1">
      <alignment horizontal="center" vertical="center" wrapText="1"/>
      <protection hidden="1"/>
    </xf>
    <xf numFmtId="0" fontId="16" fillId="6" borderId="53" xfId="0" applyFont="1" applyFill="1" applyBorder="1" applyAlignment="1" applyProtection="1">
      <alignment horizontal="center" vertical="center" wrapText="1"/>
      <protection hidden="1"/>
    </xf>
    <xf numFmtId="0" fontId="16" fillId="6" borderId="54" xfId="0" applyFont="1" applyFill="1" applyBorder="1" applyAlignment="1" applyProtection="1">
      <alignment horizontal="center" vertical="center" wrapText="1"/>
      <protection hidden="1"/>
    </xf>
    <xf numFmtId="3" fontId="0" fillId="3" borderId="0" xfId="0" applyNumberFormat="1" applyFill="1" applyProtection="1"/>
    <xf numFmtId="0" fontId="16" fillId="6" borderId="55" xfId="0" applyFont="1" applyFill="1" applyBorder="1" applyAlignment="1" applyProtection="1">
      <alignment horizontal="center" vertical="center" wrapText="1"/>
    </xf>
    <xf numFmtId="0" fontId="16" fillId="6" borderId="19" xfId="0" applyFont="1" applyFill="1" applyBorder="1" applyAlignment="1" applyProtection="1">
      <alignment horizontal="center" vertical="center" wrapText="1"/>
    </xf>
    <xf numFmtId="0" fontId="16" fillId="6" borderId="56" xfId="0" applyFont="1" applyFill="1" applyBorder="1" applyAlignment="1" applyProtection="1">
      <alignment horizontal="center" vertical="center" wrapText="1"/>
    </xf>
    <xf numFmtId="0" fontId="16" fillId="6" borderId="57" xfId="0" applyFont="1" applyFill="1" applyBorder="1" applyAlignment="1" applyProtection="1">
      <alignment horizontal="center" vertical="center" wrapText="1"/>
      <protection hidden="1"/>
    </xf>
    <xf numFmtId="0" fontId="16" fillId="6" borderId="58" xfId="0" applyFont="1" applyFill="1" applyBorder="1" applyAlignment="1" applyProtection="1">
      <alignment horizontal="center" vertical="center" wrapText="1"/>
      <protection hidden="1"/>
    </xf>
    <xf numFmtId="0" fontId="16" fillId="6" borderId="58" xfId="0" applyFont="1" applyFill="1" applyBorder="1" applyAlignment="1" applyProtection="1">
      <alignment horizontal="center" vertical="center" wrapText="1"/>
    </xf>
    <xf numFmtId="0" fontId="16" fillId="6" borderId="59" xfId="0" applyFont="1" applyFill="1" applyBorder="1" applyAlignment="1" applyProtection="1">
      <alignment horizontal="center" vertical="center" wrapText="1"/>
    </xf>
    <xf numFmtId="0" fontId="16" fillId="6" borderId="60" xfId="0" applyFont="1" applyFill="1" applyBorder="1" applyAlignment="1" applyProtection="1">
      <alignment horizontal="center" vertical="center" wrapText="1"/>
    </xf>
    <xf numFmtId="0" fontId="16" fillId="6" borderId="61" xfId="0" applyFont="1" applyFill="1" applyBorder="1" applyAlignment="1" applyProtection="1">
      <alignment horizontal="center" vertical="center" wrapText="1"/>
    </xf>
    <xf numFmtId="0" fontId="16" fillId="6" borderId="62" xfId="0" applyFont="1" applyFill="1" applyBorder="1" applyAlignment="1" applyProtection="1">
      <alignment horizontal="center" vertical="center" wrapText="1"/>
    </xf>
    <xf numFmtId="0" fontId="23" fillId="2" borderId="7" xfId="0" applyFont="1" applyFill="1" applyBorder="1" applyAlignment="1" applyProtection="1">
      <alignment horizontal="center" vertical="center"/>
      <protection hidden="1"/>
    </xf>
    <xf numFmtId="0" fontId="17" fillId="2" borderId="7" xfId="0" applyFont="1" applyFill="1" applyBorder="1" applyAlignment="1" applyProtection="1">
      <alignment horizontal="center" vertical="center"/>
      <protection hidden="1"/>
    </xf>
    <xf numFmtId="3" fontId="24" fillId="3" borderId="7" xfId="0" applyNumberFormat="1" applyFont="1" applyFill="1" applyBorder="1" applyAlignment="1" applyProtection="1">
      <alignment horizontal="center" vertical="center"/>
      <protection hidden="1"/>
    </xf>
    <xf numFmtId="0" fontId="23" fillId="2" borderId="10" xfId="0" applyFont="1" applyFill="1" applyBorder="1" applyAlignment="1" applyProtection="1">
      <alignment horizontal="center" vertical="center"/>
      <protection hidden="1"/>
    </xf>
    <xf numFmtId="3" fontId="24" fillId="3" borderId="10" xfId="0" applyNumberFormat="1" applyFont="1" applyFill="1" applyBorder="1" applyAlignment="1" applyProtection="1">
      <alignment horizontal="center" vertical="center"/>
      <protection hidden="1"/>
    </xf>
    <xf numFmtId="0" fontId="23" fillId="2" borderId="13" xfId="0" applyFont="1" applyFill="1" applyBorder="1" applyAlignment="1" applyProtection="1">
      <alignment horizontal="center" vertical="center"/>
      <protection hidden="1"/>
    </xf>
    <xf numFmtId="3" fontId="24" fillId="3" borderId="13" xfId="0" applyNumberFormat="1" applyFont="1" applyFill="1" applyBorder="1" applyAlignment="1" applyProtection="1">
      <alignment horizontal="center" vertical="center"/>
      <protection hidden="1"/>
    </xf>
    <xf numFmtId="0" fontId="16" fillId="6" borderId="3" xfId="0" applyFont="1" applyFill="1" applyBorder="1" applyAlignment="1" applyProtection="1">
      <alignment horizontal="center" vertical="center"/>
      <protection hidden="1"/>
    </xf>
    <xf numFmtId="3" fontId="16" fillId="6" borderId="4" xfId="0" applyNumberFormat="1" applyFont="1" applyFill="1" applyBorder="1" applyAlignment="1" applyProtection="1">
      <alignment horizontal="center" vertical="center"/>
      <protection hidden="1"/>
    </xf>
    <xf numFmtId="3" fontId="16" fillId="6" borderId="5" xfId="0" applyNumberFormat="1" applyFont="1" applyFill="1" applyBorder="1" applyAlignment="1" applyProtection="1">
      <alignment horizontal="center" vertical="center"/>
      <protection hidden="1"/>
    </xf>
    <xf numFmtId="0" fontId="16" fillId="6" borderId="45" xfId="0" applyFont="1" applyFill="1" applyBorder="1" applyAlignment="1" applyProtection="1">
      <alignment horizontal="center" vertical="center"/>
    </xf>
    <xf numFmtId="3" fontId="16" fillId="6" borderId="63" xfId="0" applyNumberFormat="1" applyFont="1" applyFill="1" applyBorder="1" applyAlignment="1" applyProtection="1">
      <alignment horizontal="center" vertical="center"/>
    </xf>
    <xf numFmtId="3" fontId="16" fillId="6" borderId="64" xfId="0" applyNumberFormat="1" applyFont="1" applyFill="1" applyBorder="1" applyAlignment="1" applyProtection="1">
      <alignment horizontal="center" vertical="center"/>
    </xf>
    <xf numFmtId="0" fontId="23" fillId="5" borderId="15" xfId="0" applyFont="1" applyFill="1" applyBorder="1" applyAlignment="1" applyProtection="1">
      <alignment horizontal="center" vertical="center"/>
      <protection hidden="1"/>
    </xf>
    <xf numFmtId="164" fontId="23" fillId="5" borderId="15" xfId="1" applyNumberFormat="1" applyFont="1" applyFill="1" applyBorder="1" applyAlignment="1" applyProtection="1">
      <alignment horizontal="center" vertical="center"/>
      <protection hidden="1"/>
    </xf>
    <xf numFmtId="9" fontId="23" fillId="5" borderId="15" xfId="1" applyNumberFormat="1" applyFont="1" applyFill="1" applyBorder="1" applyAlignment="1" applyProtection="1">
      <alignment horizontal="center" vertical="center"/>
      <protection hidden="1"/>
    </xf>
    <xf numFmtId="0" fontId="17" fillId="5" borderId="65" xfId="0" applyFont="1" applyFill="1" applyBorder="1" applyAlignment="1" applyProtection="1">
      <alignment horizontal="center" vertical="center"/>
    </xf>
    <xf numFmtId="9" fontId="17" fillId="5" borderId="65" xfId="1" applyFont="1" applyFill="1" applyBorder="1" applyAlignment="1" applyProtection="1">
      <alignment horizontal="center" vertical="center"/>
    </xf>
    <xf numFmtId="0" fontId="28" fillId="2" borderId="0" xfId="0" applyFont="1" applyFill="1" applyAlignment="1" applyProtection="1">
      <alignment horizontal="left"/>
      <protection hidden="1"/>
    </xf>
    <xf numFmtId="0" fontId="28" fillId="2" borderId="0" xfId="0" applyFont="1" applyFill="1" applyAlignment="1" applyProtection="1">
      <alignment horizontal="left" vertical="center"/>
      <protection hidden="1"/>
    </xf>
    <xf numFmtId="0" fontId="28" fillId="2" borderId="0" xfId="0" applyFont="1" applyFill="1" applyAlignment="1" applyProtection="1">
      <alignment horizontal="left" vertical="top"/>
      <protection hidden="1"/>
    </xf>
    <xf numFmtId="0" fontId="11" fillId="5" borderId="66" xfId="0" applyFont="1" applyFill="1" applyBorder="1" applyAlignment="1" applyProtection="1">
      <alignment horizontal="center" vertical="center" wrapText="1"/>
    </xf>
    <xf numFmtId="0" fontId="11" fillId="5" borderId="67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 vertical="center" wrapText="1"/>
      <protection hidden="1"/>
    </xf>
    <xf numFmtId="0" fontId="15" fillId="2" borderId="0" xfId="0" applyFont="1" applyFill="1" applyBorder="1" applyAlignment="1" applyProtection="1">
      <alignment horizontal="center" vertical="center"/>
      <protection hidden="1"/>
    </xf>
    <xf numFmtId="0" fontId="16" fillId="7" borderId="31" xfId="0" applyFont="1" applyFill="1" applyBorder="1" applyAlignment="1" applyProtection="1">
      <alignment horizontal="center" vertical="center" wrapText="1"/>
      <protection hidden="1"/>
    </xf>
    <xf numFmtId="0" fontId="16" fillId="7" borderId="19" xfId="0" applyFont="1" applyFill="1" applyBorder="1" applyAlignment="1" applyProtection="1">
      <alignment horizontal="center" vertical="center" wrapText="1"/>
      <protection hidden="1"/>
    </xf>
    <xf numFmtId="0" fontId="16" fillId="7" borderId="34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left" vertical="center" indent="1"/>
      <protection hidden="1"/>
    </xf>
    <xf numFmtId="0" fontId="30" fillId="2" borderId="7" xfId="0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17" fillId="2" borderId="6" xfId="0" applyFont="1" applyFill="1" applyBorder="1" applyAlignment="1" applyProtection="1">
      <alignment horizontal="left" vertical="center" indent="1"/>
      <protection hidden="1"/>
    </xf>
    <xf numFmtId="0" fontId="17" fillId="2" borderId="7" xfId="0" applyFont="1" applyFill="1" applyBorder="1" applyAlignment="1" applyProtection="1">
      <alignment horizontal="left" vertical="center" indent="1"/>
      <protection hidden="1"/>
    </xf>
    <xf numFmtId="0" fontId="17" fillId="2" borderId="8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left" vertical="center" indent="1"/>
      <protection hidden="1"/>
    </xf>
    <xf numFmtId="0" fontId="30" fillId="2" borderId="10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17" fillId="2" borderId="9" xfId="0" applyFont="1" applyFill="1" applyBorder="1" applyAlignment="1" applyProtection="1">
      <alignment horizontal="left" vertical="center" indent="1"/>
      <protection hidden="1"/>
    </xf>
    <xf numFmtId="0" fontId="17" fillId="2" borderId="10" xfId="0" applyFont="1" applyFill="1" applyBorder="1" applyAlignment="1" applyProtection="1">
      <alignment horizontal="left" vertical="center" indent="1"/>
      <protection hidden="1"/>
    </xf>
    <xf numFmtId="0" fontId="17" fillId="2" borderId="10" xfId="0" applyFont="1" applyFill="1" applyBorder="1" applyAlignment="1" applyProtection="1">
      <alignment horizontal="center" vertical="center"/>
      <protection hidden="1"/>
    </xf>
    <xf numFmtId="0" fontId="17" fillId="2" borderId="11" xfId="0" applyFont="1" applyFill="1" applyBorder="1" applyAlignment="1" applyProtection="1">
      <alignment horizontal="center" vertical="center"/>
      <protection hidden="1"/>
    </xf>
    <xf numFmtId="0" fontId="17" fillId="2" borderId="37" xfId="0" applyFont="1" applyFill="1" applyBorder="1" applyAlignment="1" applyProtection="1">
      <alignment horizontal="left" vertical="center" indent="1"/>
      <protection hidden="1"/>
    </xf>
    <xf numFmtId="0" fontId="17" fillId="2" borderId="9" xfId="0" applyFont="1" applyFill="1" applyBorder="1" applyAlignment="1" applyProtection="1">
      <alignment horizontal="left" vertical="center" indent="1"/>
      <protection hidden="1"/>
    </xf>
    <xf numFmtId="0" fontId="3" fillId="2" borderId="12" xfId="0" applyFont="1" applyFill="1" applyBorder="1" applyAlignment="1" applyProtection="1">
      <alignment horizontal="left" vertical="center" indent="1"/>
      <protection hidden="1"/>
    </xf>
    <xf numFmtId="0" fontId="30" fillId="2" borderId="13" xfId="0" applyFont="1" applyFill="1" applyBorder="1" applyAlignment="1" applyProtection="1">
      <alignment horizontal="center" vertical="center"/>
      <protection hidden="1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0" fontId="16" fillId="7" borderId="3" xfId="0" applyFont="1" applyFill="1" applyBorder="1" applyAlignment="1" applyProtection="1">
      <alignment horizontal="center" vertical="center"/>
      <protection hidden="1"/>
    </xf>
    <xf numFmtId="3" fontId="16" fillId="7" borderId="4" xfId="0" applyNumberFormat="1" applyFont="1" applyFill="1" applyBorder="1" applyAlignment="1" applyProtection="1">
      <alignment horizontal="center" vertical="center"/>
      <protection hidden="1"/>
    </xf>
    <xf numFmtId="3" fontId="16" fillId="7" borderId="5" xfId="0" applyNumberFormat="1" applyFont="1" applyFill="1" applyBorder="1" applyAlignment="1" applyProtection="1">
      <alignment horizontal="center" vertical="center"/>
      <protection hidden="1"/>
    </xf>
    <xf numFmtId="0" fontId="23" fillId="8" borderId="15" xfId="0" applyFont="1" applyFill="1" applyBorder="1" applyAlignment="1" applyProtection="1">
      <alignment horizontal="center" vertical="center"/>
      <protection hidden="1"/>
    </xf>
    <xf numFmtId="164" fontId="23" fillId="8" borderId="15" xfId="1" applyNumberFormat="1" applyFont="1" applyFill="1" applyBorder="1" applyAlignment="1" applyProtection="1">
      <alignment horizontal="center" vertical="center"/>
      <protection hidden="1"/>
    </xf>
    <xf numFmtId="0" fontId="17" fillId="2" borderId="37" xfId="0" applyFont="1" applyFill="1" applyBorder="1" applyAlignment="1" applyProtection="1">
      <alignment horizontal="left" vertical="center" wrapText="1" indent="1"/>
      <protection hidden="1"/>
    </xf>
    <xf numFmtId="0" fontId="17" fillId="2" borderId="9" xfId="0" applyFont="1" applyFill="1" applyBorder="1" applyAlignment="1" applyProtection="1">
      <alignment horizontal="left" vertical="center" wrapText="1" indent="1"/>
      <protection hidden="1"/>
    </xf>
    <xf numFmtId="0" fontId="17" fillId="2" borderId="37" xfId="0" applyFont="1" applyFill="1" applyBorder="1" applyAlignment="1" applyProtection="1">
      <alignment horizontal="left" vertical="center" indent="1"/>
      <protection hidden="1"/>
    </xf>
    <xf numFmtId="0" fontId="17" fillId="2" borderId="13" xfId="0" applyFont="1" applyFill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center" vertical="center"/>
      <protection hidden="1"/>
    </xf>
    <xf numFmtId="164" fontId="0" fillId="2" borderId="0" xfId="0" applyNumberFormat="1" applyFill="1"/>
    <xf numFmtId="0" fontId="17" fillId="2" borderId="38" xfId="0" applyFont="1" applyFill="1" applyBorder="1" applyAlignment="1" applyProtection="1">
      <alignment horizontal="left" vertical="center" indent="1"/>
      <protection hidden="1"/>
    </xf>
    <xf numFmtId="0" fontId="17" fillId="2" borderId="12" xfId="0" applyFont="1" applyFill="1" applyBorder="1" applyAlignment="1" applyProtection="1">
      <alignment horizontal="left" vertical="center" indent="1"/>
      <protection hidden="1"/>
    </xf>
    <xf numFmtId="0" fontId="31" fillId="6" borderId="68" xfId="0" applyFont="1" applyFill="1" applyBorder="1" applyAlignment="1" applyProtection="1">
      <alignment horizontal="center" vertical="center"/>
      <protection hidden="1"/>
    </xf>
    <xf numFmtId="0" fontId="31" fillId="6" borderId="69" xfId="0" applyFont="1" applyFill="1" applyBorder="1" applyAlignment="1" applyProtection="1">
      <alignment horizontal="center" vertical="center"/>
      <protection hidden="1"/>
    </xf>
    <xf numFmtId="3" fontId="31" fillId="6" borderId="70" xfId="0" applyNumberFormat="1" applyFont="1" applyFill="1" applyBorder="1" applyAlignment="1" applyProtection="1">
      <alignment horizontal="center" vertical="center"/>
      <protection hidden="1"/>
    </xf>
    <xf numFmtId="0" fontId="30" fillId="5" borderId="0" xfId="0" applyFont="1" applyFill="1" applyBorder="1" applyAlignment="1" applyProtection="1">
      <alignment horizontal="center" vertical="center"/>
      <protection hidden="1"/>
    </xf>
    <xf numFmtId="0" fontId="30" fillId="5" borderId="71" xfId="0" applyFont="1" applyFill="1" applyBorder="1" applyAlignment="1" applyProtection="1">
      <alignment horizontal="center" vertical="center"/>
      <protection hidden="1"/>
    </xf>
    <xf numFmtId="164" fontId="30" fillId="5" borderId="70" xfId="1" applyNumberFormat="1" applyFont="1" applyFill="1" applyBorder="1" applyAlignment="1" applyProtection="1">
      <alignment horizontal="center" vertical="center"/>
      <protection hidden="1"/>
    </xf>
    <xf numFmtId="9" fontId="30" fillId="5" borderId="0" xfId="1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0" fillId="2" borderId="0" xfId="0" applyFill="1" applyAlignment="1">
      <alignment horizontal="centerContinuous"/>
    </xf>
    <xf numFmtId="0" fontId="32" fillId="2" borderId="0" xfId="0" applyFont="1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Continuous" vertical="center"/>
    </xf>
    <xf numFmtId="0" fontId="16" fillId="6" borderId="72" xfId="0" applyFont="1" applyFill="1" applyBorder="1" applyAlignment="1" applyProtection="1">
      <alignment horizontal="center" vertical="center" wrapText="1"/>
    </xf>
    <xf numFmtId="0" fontId="33" fillId="6" borderId="73" xfId="0" applyFont="1" applyFill="1" applyBorder="1" applyAlignment="1" applyProtection="1">
      <alignment horizontal="center" vertical="center"/>
    </xf>
    <xf numFmtId="0" fontId="16" fillId="6" borderId="73" xfId="0" applyFont="1" applyFill="1" applyBorder="1" applyAlignment="1" applyProtection="1">
      <alignment horizontal="center" vertical="center"/>
    </xf>
    <xf numFmtId="0" fontId="23" fillId="5" borderId="74" xfId="0" applyFont="1" applyFill="1" applyBorder="1" applyAlignment="1" applyProtection="1">
      <alignment horizontal="left" vertical="center" wrapText="1" indent="1"/>
    </xf>
    <xf numFmtId="3" fontId="17" fillId="3" borderId="65" xfId="0" applyNumberFormat="1" applyFont="1" applyFill="1" applyBorder="1" applyAlignment="1" applyProtection="1">
      <alignment horizontal="center" vertical="center"/>
      <protection hidden="1"/>
    </xf>
    <xf numFmtId="3" fontId="23" fillId="5" borderId="65" xfId="0" applyNumberFormat="1" applyFont="1" applyFill="1" applyBorder="1" applyAlignment="1" applyProtection="1">
      <alignment horizontal="center" vertical="center"/>
      <protection hidden="1"/>
    </xf>
    <xf numFmtId="9" fontId="23" fillId="8" borderId="65" xfId="1" applyFont="1" applyFill="1" applyBorder="1" applyAlignment="1" applyProtection="1">
      <alignment horizontal="center" vertical="center"/>
      <protection hidden="1"/>
    </xf>
    <xf numFmtId="0" fontId="31" fillId="2" borderId="0" xfId="0" applyFont="1" applyFill="1" applyBorder="1" applyAlignment="1" applyProtection="1">
      <alignment vertical="center" wrapText="1"/>
    </xf>
    <xf numFmtId="0" fontId="31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Continuous" vertical="center"/>
    </xf>
    <xf numFmtId="0" fontId="0" fillId="2" borderId="0" xfId="0" applyFill="1" applyBorder="1" applyAlignment="1"/>
    <xf numFmtId="0" fontId="34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0" fontId="35" fillId="2" borderId="0" xfId="0" applyFont="1" applyFill="1" applyBorder="1" applyAlignment="1" applyProtection="1">
      <alignment horizontal="left" vertical="center" indent="2"/>
    </xf>
    <xf numFmtId="0" fontId="36" fillId="9" borderId="0" xfId="0" applyFont="1" applyFill="1" applyAlignment="1">
      <alignment horizontal="centerContinuous" vertical="center"/>
    </xf>
    <xf numFmtId="0" fontId="37" fillId="9" borderId="0" xfId="0" applyFont="1" applyFill="1" applyAlignment="1">
      <alignment horizontal="centerContinuous" vertical="center"/>
    </xf>
    <xf numFmtId="0" fontId="38" fillId="9" borderId="0" xfId="0" applyFont="1" applyFill="1" applyAlignment="1">
      <alignment horizontal="centerContinuous" vertical="center"/>
    </xf>
    <xf numFmtId="0" fontId="24" fillId="10" borderId="0" xfId="0" applyFont="1" applyFill="1"/>
    <xf numFmtId="0" fontId="24" fillId="9" borderId="0" xfId="0" applyFont="1" applyFill="1"/>
    <xf numFmtId="0" fontId="37" fillId="9" borderId="0" xfId="0" applyFont="1" applyFill="1"/>
    <xf numFmtId="0" fontId="39" fillId="11" borderId="75" xfId="0" applyFont="1" applyFill="1" applyBorder="1" applyAlignment="1">
      <alignment vertical="center" wrapText="1"/>
    </xf>
    <xf numFmtId="0" fontId="39" fillId="11" borderId="76" xfId="0" applyFont="1" applyFill="1" applyBorder="1" applyAlignment="1">
      <alignment vertical="center" wrapText="1"/>
    </xf>
    <xf numFmtId="0" fontId="24" fillId="11" borderId="0" xfId="0" applyFont="1" applyFill="1"/>
    <xf numFmtId="0" fontId="40" fillId="11" borderId="77" xfId="0" applyFont="1" applyFill="1" applyBorder="1" applyAlignment="1">
      <alignment horizontal="center" vertical="center" wrapText="1"/>
    </xf>
    <xf numFmtId="0" fontId="40" fillId="11" borderId="0" xfId="0" applyFont="1" applyFill="1" applyBorder="1" applyAlignment="1">
      <alignment horizontal="center" vertical="center" wrapText="1"/>
    </xf>
    <xf numFmtId="0" fontId="41" fillId="11" borderId="77" xfId="0" applyFont="1" applyFill="1" applyBorder="1" applyAlignment="1">
      <alignment horizontal="center" vertical="center" wrapText="1"/>
    </xf>
    <xf numFmtId="0" fontId="41" fillId="11" borderId="0" xfId="0" applyFont="1" applyFill="1" applyBorder="1" applyAlignment="1">
      <alignment horizontal="center" vertical="center" wrapText="1"/>
    </xf>
    <xf numFmtId="0" fontId="43" fillId="11" borderId="77" xfId="0" applyFont="1" applyFill="1" applyBorder="1" applyAlignment="1">
      <alignment horizontal="center" vertical="center" wrapText="1"/>
    </xf>
    <xf numFmtId="0" fontId="43" fillId="11" borderId="0" xfId="0" applyFont="1" applyFill="1" applyBorder="1" applyAlignment="1">
      <alignment horizontal="center" vertical="center" wrapText="1"/>
    </xf>
    <xf numFmtId="0" fontId="33" fillId="11" borderId="45" xfId="0" applyFont="1" applyFill="1" applyBorder="1" applyAlignment="1">
      <alignment horizontal="centerContinuous" vertical="center" wrapText="1"/>
    </xf>
    <xf numFmtId="0" fontId="33" fillId="11" borderId="78" xfId="0" applyFont="1" applyFill="1" applyBorder="1" applyAlignment="1">
      <alignment horizontal="centerContinuous" vertical="center" wrapText="1"/>
    </xf>
    <xf numFmtId="0" fontId="44" fillId="11" borderId="78" xfId="0" applyFont="1" applyFill="1" applyBorder="1" applyAlignment="1">
      <alignment horizontal="centerContinuous" vertical="center" wrapText="1"/>
    </xf>
    <xf numFmtId="0" fontId="45" fillId="9" borderId="0" xfId="0" applyFont="1" applyFill="1" applyAlignment="1">
      <alignment horizontal="left" indent="1"/>
    </xf>
    <xf numFmtId="0" fontId="46" fillId="10" borderId="0" xfId="0" applyFont="1" applyFill="1" applyAlignment="1">
      <alignment horizontal="center" vertical="center"/>
    </xf>
    <xf numFmtId="0" fontId="24" fillId="9" borderId="79" xfId="0" applyFont="1" applyFill="1" applyBorder="1"/>
    <xf numFmtId="0" fontId="47" fillId="12" borderId="80" xfId="0" applyFont="1" applyFill="1" applyBorder="1" applyAlignment="1">
      <alignment horizontal="center" vertical="center" wrapText="1"/>
    </xf>
    <xf numFmtId="0" fontId="47" fillId="12" borderId="81" xfId="0" applyFont="1" applyFill="1" applyBorder="1" applyAlignment="1">
      <alignment horizontal="center" vertical="center" wrapText="1"/>
    </xf>
    <xf numFmtId="0" fontId="47" fillId="12" borderId="82" xfId="0" applyFont="1" applyFill="1" applyBorder="1" applyAlignment="1">
      <alignment horizontal="center" vertical="center" wrapText="1"/>
    </xf>
    <xf numFmtId="0" fontId="47" fillId="12" borderId="83" xfId="0" applyFont="1" applyFill="1" applyBorder="1" applyAlignment="1">
      <alignment horizontal="center" vertical="center" wrapText="1"/>
    </xf>
    <xf numFmtId="0" fontId="47" fillId="12" borderId="84" xfId="0" applyFont="1" applyFill="1" applyBorder="1" applyAlignment="1">
      <alignment horizontal="center" vertical="center" wrapText="1"/>
    </xf>
    <xf numFmtId="0" fontId="47" fillId="12" borderId="85" xfId="0" applyFont="1" applyFill="1" applyBorder="1" applyAlignment="1">
      <alignment horizontal="center" vertical="center" wrapText="1"/>
    </xf>
    <xf numFmtId="0" fontId="47" fillId="12" borderId="86" xfId="0" applyFont="1" applyFill="1" applyBorder="1" applyAlignment="1">
      <alignment horizontal="center" vertical="center" wrapText="1"/>
    </xf>
    <xf numFmtId="0" fontId="48" fillId="10" borderId="0" xfId="0" applyFont="1" applyFill="1" applyAlignment="1">
      <alignment vertical="center" wrapText="1"/>
    </xf>
    <xf numFmtId="0" fontId="47" fillId="12" borderId="87" xfId="0" applyFont="1" applyFill="1" applyBorder="1" applyAlignment="1">
      <alignment horizontal="center" vertical="center" wrapText="1"/>
    </xf>
    <xf numFmtId="0" fontId="47" fillId="12" borderId="88" xfId="0" applyFont="1" applyFill="1" applyBorder="1" applyAlignment="1">
      <alignment horizontal="center" vertical="center" wrapText="1"/>
    </xf>
    <xf numFmtId="0" fontId="47" fillId="12" borderId="89" xfId="0" applyFont="1" applyFill="1" applyBorder="1" applyAlignment="1">
      <alignment horizontal="center" vertical="center" wrapText="1"/>
    </xf>
    <xf numFmtId="0" fontId="47" fillId="12" borderId="19" xfId="0" applyFont="1" applyFill="1" applyBorder="1" applyAlignment="1">
      <alignment horizontal="center" vertical="center" wrapText="1"/>
    </xf>
    <xf numFmtId="0" fontId="47" fillId="12" borderId="34" xfId="0" applyFont="1" applyFill="1" applyBorder="1" applyAlignment="1">
      <alignment horizontal="center" vertical="center" wrapText="1"/>
    </xf>
    <xf numFmtId="0" fontId="47" fillId="12" borderId="90" xfId="0" applyFont="1" applyFill="1" applyBorder="1" applyAlignment="1">
      <alignment horizontal="center" vertical="center" wrapText="1"/>
    </xf>
    <xf numFmtId="0" fontId="47" fillId="12" borderId="91" xfId="0" applyFont="1" applyFill="1" applyBorder="1" applyAlignment="1">
      <alignment horizontal="center" vertical="center" wrapText="1"/>
    </xf>
    <xf numFmtId="0" fontId="49" fillId="9" borderId="92" xfId="0" applyFont="1" applyFill="1" applyBorder="1" applyAlignment="1">
      <alignment horizontal="center" vertical="center"/>
    </xf>
    <xf numFmtId="0" fontId="49" fillId="9" borderId="92" xfId="0" applyFont="1" applyFill="1" applyBorder="1" applyAlignment="1">
      <alignment vertical="center"/>
    </xf>
    <xf numFmtId="0" fontId="49" fillId="9" borderId="93" xfId="0" applyFont="1" applyFill="1" applyBorder="1" applyAlignment="1">
      <alignment vertical="center"/>
    </xf>
    <xf numFmtId="3" fontId="50" fillId="9" borderId="94" xfId="0" quotePrefix="1" applyNumberFormat="1" applyFont="1" applyFill="1" applyBorder="1" applyAlignment="1">
      <alignment horizontal="center" vertical="center"/>
    </xf>
    <xf numFmtId="3" fontId="50" fillId="9" borderId="95" xfId="0" quotePrefix="1" applyNumberFormat="1" applyFont="1" applyFill="1" applyBorder="1" applyAlignment="1">
      <alignment horizontal="center" vertical="center"/>
    </xf>
    <xf numFmtId="3" fontId="50" fillId="9" borderId="96" xfId="0" quotePrefix="1" applyNumberFormat="1" applyFont="1" applyFill="1" applyBorder="1" applyAlignment="1">
      <alignment horizontal="center" vertical="center"/>
    </xf>
    <xf numFmtId="9" fontId="51" fillId="13" borderId="97" xfId="1" applyFont="1" applyFill="1" applyBorder="1" applyAlignment="1">
      <alignment horizontal="center" vertical="center"/>
    </xf>
    <xf numFmtId="0" fontId="52" fillId="10" borderId="0" xfId="0" applyFont="1" applyFill="1" applyAlignment="1">
      <alignment horizontal="center"/>
    </xf>
    <xf numFmtId="3" fontId="53" fillId="10" borderId="0" xfId="0" applyNumberFormat="1" applyFont="1" applyFill="1" applyAlignment="1">
      <alignment horizontal="center"/>
    </xf>
    <xf numFmtId="3" fontId="24" fillId="9" borderId="0" xfId="0" applyNumberFormat="1" applyFont="1" applyFill="1"/>
    <xf numFmtId="3" fontId="52" fillId="10" borderId="0" xfId="0" applyNumberFormat="1" applyFont="1" applyFill="1" applyAlignment="1">
      <alignment vertical="center" wrapText="1"/>
    </xf>
    <xf numFmtId="0" fontId="24" fillId="9" borderId="0" xfId="0" applyFont="1" applyFill="1" applyAlignment="1">
      <alignment horizontal="centerContinuous" vertical="center" wrapText="1"/>
    </xf>
    <xf numFmtId="0" fontId="54" fillId="9" borderId="0" xfId="0" applyFont="1" applyFill="1" applyAlignment="1">
      <alignment horizontal="centerContinuous" vertical="center" wrapText="1"/>
    </xf>
    <xf numFmtId="0" fontId="55" fillId="10" borderId="0" xfId="0" applyFont="1" applyFill="1" applyAlignment="1">
      <alignment horizontal="center" vertical="center"/>
    </xf>
    <xf numFmtId="3" fontId="55" fillId="10" borderId="0" xfId="0" applyNumberFormat="1" applyFont="1" applyFill="1" applyAlignment="1">
      <alignment horizontal="center" vertical="center"/>
    </xf>
    <xf numFmtId="0" fontId="54" fillId="9" borderId="0" xfId="0" applyFont="1" applyFill="1" applyAlignment="1">
      <alignment vertical="center" wrapText="1"/>
    </xf>
    <xf numFmtId="3" fontId="55" fillId="10" borderId="0" xfId="0" applyNumberFormat="1" applyFont="1" applyFill="1" applyAlignment="1">
      <alignment vertical="center"/>
    </xf>
    <xf numFmtId="0" fontId="53" fillId="2" borderId="0" xfId="0" applyFont="1" applyFill="1" applyAlignment="1">
      <alignment horizontal="center"/>
    </xf>
    <xf numFmtId="9" fontId="53" fillId="2" borderId="0" xfId="1" applyFont="1" applyFill="1" applyAlignment="1">
      <alignment horizontal="center"/>
    </xf>
    <xf numFmtId="9" fontId="53" fillId="2" borderId="0" xfId="1" applyFont="1" applyFill="1"/>
    <xf numFmtId="165" fontId="50" fillId="9" borderId="94" xfId="3" quotePrefix="1" applyFont="1" applyFill="1" applyBorder="1" applyAlignment="1">
      <alignment horizontal="center" vertical="center"/>
    </xf>
    <xf numFmtId="0" fontId="51" fillId="14" borderId="92" xfId="0" applyFont="1" applyFill="1" applyBorder="1" applyAlignment="1">
      <alignment horizontal="center" vertical="center"/>
    </xf>
    <xf numFmtId="0" fontId="51" fillId="14" borderId="98" xfId="0" applyFont="1" applyFill="1" applyBorder="1" applyAlignment="1">
      <alignment horizontal="center" vertical="center"/>
    </xf>
    <xf numFmtId="3" fontId="51" fillId="14" borderId="99" xfId="0" applyNumberFormat="1" applyFont="1" applyFill="1" applyBorder="1" applyAlignment="1">
      <alignment horizontal="center" vertical="center"/>
    </xf>
    <xf numFmtId="3" fontId="51" fillId="14" borderId="100" xfId="0" applyNumberFormat="1" applyFont="1" applyFill="1" applyBorder="1" applyAlignment="1">
      <alignment horizontal="center" vertical="center"/>
    </xf>
    <xf numFmtId="9" fontId="51" fillId="14" borderId="101" xfId="1" applyFont="1" applyFill="1" applyBorder="1" applyAlignment="1">
      <alignment horizontal="center" vertical="center"/>
    </xf>
    <xf numFmtId="0" fontId="52" fillId="9" borderId="0" xfId="0" applyFont="1" applyFill="1" applyAlignment="1">
      <alignment horizontal="left" vertical="center"/>
    </xf>
    <xf numFmtId="3" fontId="53" fillId="9" borderId="0" xfId="0" quotePrefix="1" applyNumberFormat="1" applyFont="1" applyFill="1" applyAlignment="1">
      <alignment horizontal="center" vertical="center"/>
    </xf>
    <xf numFmtId="9" fontId="56" fillId="13" borderId="0" xfId="1" applyFont="1" applyFill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8" fillId="3" borderId="0" xfId="0" applyFont="1" applyFill="1" applyAlignment="1">
      <alignment vertical="center"/>
    </xf>
    <xf numFmtId="0" fontId="45" fillId="9" borderId="102" xfId="0" applyFont="1" applyFill="1" applyBorder="1" applyAlignment="1">
      <alignment horizontal="left" indent="1"/>
    </xf>
    <xf numFmtId="0" fontId="47" fillId="12" borderId="103" xfId="0" applyFont="1" applyFill="1" applyBorder="1" applyAlignment="1">
      <alignment horizontal="center" vertical="center" wrapText="1"/>
    </xf>
    <xf numFmtId="0" fontId="47" fillId="12" borderId="104" xfId="0" applyFont="1" applyFill="1" applyBorder="1" applyAlignment="1">
      <alignment horizontal="center" vertical="center" wrapText="1"/>
    </xf>
    <xf numFmtId="0" fontId="47" fillId="12" borderId="105" xfId="0" applyFont="1" applyFill="1" applyBorder="1" applyAlignment="1">
      <alignment horizontal="center" vertical="center" wrapText="1"/>
    </xf>
    <xf numFmtId="0" fontId="47" fillId="12" borderId="106" xfId="0" applyFont="1" applyFill="1" applyBorder="1" applyAlignment="1">
      <alignment horizontal="center" vertical="center" wrapText="1"/>
    </xf>
    <xf numFmtId="0" fontId="47" fillId="12" borderId="107" xfId="0" applyFont="1" applyFill="1" applyBorder="1" applyAlignment="1">
      <alignment horizontal="center" vertical="center" wrapText="1"/>
    </xf>
    <xf numFmtId="0" fontId="47" fillId="12" borderId="108" xfId="0" applyFont="1" applyFill="1" applyBorder="1" applyAlignment="1">
      <alignment horizontal="center" vertical="center" wrapText="1"/>
    </xf>
    <xf numFmtId="0" fontId="47" fillId="12" borderId="109" xfId="0" applyFont="1" applyFill="1" applyBorder="1" applyAlignment="1">
      <alignment horizontal="center" vertical="center" wrapText="1"/>
    </xf>
    <xf numFmtId="0" fontId="59" fillId="10" borderId="110" xfId="0" applyFont="1" applyFill="1" applyBorder="1" applyAlignment="1">
      <alignment horizontal="left" vertical="center" indent="2"/>
    </xf>
    <xf numFmtId="0" fontId="49" fillId="10" borderId="110" xfId="0" applyFont="1" applyFill="1" applyBorder="1" applyAlignment="1">
      <alignment vertical="center"/>
    </xf>
    <xf numFmtId="0" fontId="60" fillId="10" borderId="110" xfId="0" applyFont="1" applyFill="1" applyBorder="1" applyAlignment="1">
      <alignment horizontal="center" vertical="center"/>
    </xf>
    <xf numFmtId="3" fontId="49" fillId="10" borderId="111" xfId="0" applyNumberFormat="1" applyFont="1" applyFill="1" applyBorder="1" applyAlignment="1">
      <alignment horizontal="center" vertical="center"/>
    </xf>
    <xf numFmtId="3" fontId="49" fillId="10" borderId="112" xfId="0" applyNumberFormat="1" applyFont="1" applyFill="1" applyBorder="1" applyAlignment="1">
      <alignment horizontal="center" vertical="center"/>
    </xf>
    <xf numFmtId="164" fontId="50" fillId="10" borderId="113" xfId="4" applyNumberFormat="1" applyFont="1" applyFill="1" applyBorder="1" applyAlignment="1">
      <alignment horizontal="center" vertical="center"/>
    </xf>
    <xf numFmtId="164" fontId="50" fillId="10" borderId="110" xfId="4" applyNumberFormat="1" applyFont="1" applyFill="1" applyBorder="1" applyAlignment="1">
      <alignment horizontal="center" vertical="center"/>
    </xf>
    <xf numFmtId="3" fontId="49" fillId="10" borderId="113" xfId="0" applyNumberFormat="1" applyFont="1" applyFill="1" applyBorder="1" applyAlignment="1">
      <alignment horizontal="center" vertical="center"/>
    </xf>
    <xf numFmtId="3" fontId="49" fillId="10" borderId="114" xfId="0" applyNumberFormat="1" applyFont="1" applyFill="1" applyBorder="1" applyAlignment="1">
      <alignment horizontal="center" vertical="center"/>
    </xf>
    <xf numFmtId="0" fontId="62" fillId="10" borderId="110" xfId="0" applyFont="1" applyFill="1" applyBorder="1" applyAlignment="1">
      <alignment horizontal="right" vertical="center"/>
    </xf>
    <xf numFmtId="0" fontId="56" fillId="14" borderId="115" xfId="0" applyFont="1" applyFill="1" applyBorder="1" applyAlignment="1">
      <alignment horizontal="left" vertical="center" indent="13"/>
    </xf>
    <xf numFmtId="0" fontId="56" fillId="14" borderId="116" xfId="0" applyFont="1" applyFill="1" applyBorder="1" applyAlignment="1">
      <alignment horizontal="left" vertical="center" indent="13"/>
    </xf>
    <xf numFmtId="3" fontId="56" fillId="14" borderId="117" xfId="0" applyNumberFormat="1" applyFont="1" applyFill="1" applyBorder="1" applyAlignment="1">
      <alignment horizontal="center" vertical="center"/>
    </xf>
    <xf numFmtId="3" fontId="56" fillId="14" borderId="116" xfId="0" applyNumberFormat="1" applyFont="1" applyFill="1" applyBorder="1" applyAlignment="1">
      <alignment horizontal="center" vertical="center"/>
    </xf>
    <xf numFmtId="9" fontId="56" fillId="14" borderId="117" xfId="4" applyFont="1" applyFill="1" applyBorder="1" applyAlignment="1">
      <alignment horizontal="center" vertical="center"/>
    </xf>
    <xf numFmtId="9" fontId="56" fillId="14" borderId="115" xfId="4" applyFont="1" applyFill="1" applyBorder="1" applyAlignment="1">
      <alignment horizontal="center" vertical="center"/>
    </xf>
    <xf numFmtId="0" fontId="54" fillId="9" borderId="0" xfId="0" applyFont="1" applyFill="1" applyAlignment="1">
      <alignment horizontal="centerContinuous" vertical="center"/>
    </xf>
    <xf numFmtId="0" fontId="45" fillId="9" borderId="118" xfId="0" applyFont="1" applyFill="1" applyBorder="1" applyAlignment="1">
      <alignment horizontal="left" vertical="center" wrapText="1" indent="1"/>
    </xf>
    <xf numFmtId="0" fontId="45" fillId="9" borderId="118" xfId="0" applyFont="1" applyFill="1" applyBorder="1" applyAlignment="1">
      <alignment horizontal="left" indent="1"/>
    </xf>
    <xf numFmtId="0" fontId="45" fillId="9" borderId="118" xfId="0" applyFont="1" applyFill="1" applyBorder="1" applyAlignment="1"/>
    <xf numFmtId="0" fontId="24" fillId="9" borderId="88" xfId="0" applyFont="1" applyFill="1" applyBorder="1"/>
    <xf numFmtId="0" fontId="47" fillId="12" borderId="119" xfId="0" applyFont="1" applyFill="1" applyBorder="1" applyAlignment="1">
      <alignment horizontal="center" vertical="center" wrapText="1"/>
    </xf>
    <xf numFmtId="0" fontId="47" fillId="12" borderId="120" xfId="0" applyFont="1" applyFill="1" applyBorder="1" applyAlignment="1">
      <alignment horizontal="center" vertical="center" wrapText="1"/>
    </xf>
    <xf numFmtId="0" fontId="62" fillId="9" borderId="0" xfId="0" applyFont="1" applyFill="1"/>
    <xf numFmtId="0" fontId="47" fillId="12" borderId="121" xfId="0" applyFont="1" applyFill="1" applyBorder="1" applyAlignment="1">
      <alignment horizontal="center" vertical="center" wrapText="1"/>
    </xf>
    <xf numFmtId="0" fontId="49" fillId="10" borderId="112" xfId="0" applyFont="1" applyFill="1" applyBorder="1" applyAlignment="1">
      <alignment horizontal="left" vertical="center" indent="1"/>
    </xf>
    <xf numFmtId="3" fontId="50" fillId="10" borderId="122" xfId="0" applyNumberFormat="1" applyFont="1" applyFill="1" applyBorder="1" applyAlignment="1">
      <alignment horizontal="center" vertical="center"/>
    </xf>
    <xf numFmtId="3" fontId="49" fillId="10" borderId="122" xfId="0" applyNumberFormat="1" applyFont="1" applyFill="1" applyBorder="1" applyAlignment="1">
      <alignment horizontal="center" vertical="center"/>
    </xf>
    <xf numFmtId="3" fontId="49" fillId="10" borderId="123" xfId="0" applyNumberFormat="1" applyFont="1" applyFill="1" applyBorder="1" applyAlignment="1">
      <alignment horizontal="center" vertical="center"/>
    </xf>
    <xf numFmtId="0" fontId="49" fillId="10" borderId="114" xfId="0" applyFont="1" applyFill="1" applyBorder="1" applyAlignment="1">
      <alignment horizontal="left" vertical="center" indent="1"/>
    </xf>
    <xf numFmtId="3" fontId="50" fillId="10" borderId="124" xfId="0" applyNumberFormat="1" applyFont="1" applyFill="1" applyBorder="1" applyAlignment="1">
      <alignment horizontal="center" vertical="center"/>
    </xf>
    <xf numFmtId="3" fontId="49" fillId="10" borderId="124" xfId="0" applyNumberFormat="1" applyFont="1" applyFill="1" applyBorder="1" applyAlignment="1">
      <alignment horizontal="center" vertical="center"/>
    </xf>
    <xf numFmtId="3" fontId="49" fillId="10" borderId="113" xfId="0" applyNumberFormat="1" applyFont="1" applyFill="1" applyBorder="1" applyAlignment="1">
      <alignment horizontal="center" vertical="center" wrapText="1"/>
    </xf>
    <xf numFmtId="3" fontId="49" fillId="10" borderId="110" xfId="0" applyNumberFormat="1" applyFont="1" applyFill="1" applyBorder="1" applyAlignment="1">
      <alignment horizontal="center" vertical="center" wrapText="1"/>
    </xf>
    <xf numFmtId="3" fontId="49" fillId="10" borderId="114" xfId="0" applyNumberFormat="1" applyFont="1" applyFill="1" applyBorder="1" applyAlignment="1">
      <alignment horizontal="center" vertical="center" wrapText="1"/>
    </xf>
    <xf numFmtId="0" fontId="49" fillId="10" borderId="116" xfId="0" applyFont="1" applyFill="1" applyBorder="1" applyAlignment="1">
      <alignment horizontal="left" vertical="center" indent="1"/>
    </xf>
    <xf numFmtId="0" fontId="51" fillId="14" borderId="114" xfId="0" applyFont="1" applyFill="1" applyBorder="1" applyAlignment="1">
      <alignment horizontal="center" vertical="center"/>
    </xf>
    <xf numFmtId="3" fontId="51" fillId="14" borderId="124" xfId="0" applyNumberFormat="1" applyFont="1" applyFill="1" applyBorder="1" applyAlignment="1">
      <alignment horizontal="center" vertical="center"/>
    </xf>
    <xf numFmtId="3" fontId="51" fillId="14" borderId="124" xfId="0" applyNumberFormat="1" applyFont="1" applyFill="1" applyBorder="1" applyAlignment="1">
      <alignment horizontal="center" vertical="center"/>
    </xf>
    <xf numFmtId="3" fontId="51" fillId="14" borderId="113" xfId="0" applyNumberFormat="1" applyFont="1" applyFill="1" applyBorder="1" applyAlignment="1">
      <alignment horizontal="center" vertical="center"/>
    </xf>
    <xf numFmtId="3" fontId="51" fillId="14" borderId="114" xfId="0" applyNumberFormat="1" applyFont="1" applyFill="1" applyBorder="1" applyAlignment="1">
      <alignment horizontal="center" vertical="center"/>
    </xf>
    <xf numFmtId="3" fontId="51" fillId="14" borderId="110" xfId="0" applyNumberFormat="1" applyFont="1" applyFill="1" applyBorder="1" applyAlignment="1">
      <alignment horizontal="center" vertical="center"/>
    </xf>
    <xf numFmtId="9" fontId="53" fillId="3" borderId="0" xfId="1" applyFont="1" applyFill="1" applyAlignment="1">
      <alignment horizontal="center" vertical="center"/>
    </xf>
    <xf numFmtId="0" fontId="63" fillId="15" borderId="116" xfId="0" applyFont="1" applyFill="1" applyBorder="1" applyAlignment="1">
      <alignment horizontal="center" vertical="center"/>
    </xf>
    <xf numFmtId="9" fontId="63" fillId="15" borderId="125" xfId="1" applyFont="1" applyFill="1" applyBorder="1" applyAlignment="1">
      <alignment horizontal="center" vertical="center"/>
    </xf>
    <xf numFmtId="9" fontId="63" fillId="15" borderId="125" xfId="1" applyFont="1" applyFill="1" applyBorder="1" applyAlignment="1">
      <alignment horizontal="center" vertical="center"/>
    </xf>
    <xf numFmtId="9" fontId="63" fillId="15" borderId="117" xfId="1" applyFont="1" applyFill="1" applyBorder="1" applyAlignment="1">
      <alignment horizontal="center" vertical="center"/>
    </xf>
    <xf numFmtId="0" fontId="64" fillId="9" borderId="0" xfId="0" applyFont="1" applyFill="1"/>
    <xf numFmtId="9" fontId="63" fillId="15" borderId="116" xfId="1" applyFont="1" applyFill="1" applyBorder="1" applyAlignment="1">
      <alignment horizontal="center" vertical="center"/>
    </xf>
    <xf numFmtId="9" fontId="63" fillId="15" borderId="115" xfId="1" applyFont="1" applyFill="1" applyBorder="1" applyAlignment="1">
      <alignment horizontal="center" vertical="center"/>
    </xf>
    <xf numFmtId="0" fontId="64" fillId="10" borderId="0" xfId="0" applyFont="1" applyFill="1"/>
    <xf numFmtId="0" fontId="53" fillId="3" borderId="0" xfId="0" applyFont="1" applyFill="1" applyAlignment="1">
      <alignment horizontal="center" vertical="center"/>
    </xf>
    <xf numFmtId="0" fontId="65" fillId="9" borderId="0" xfId="0" applyFont="1" applyFill="1"/>
    <xf numFmtId="0" fontId="45" fillId="9" borderId="126" xfId="0" applyFont="1" applyFill="1" applyBorder="1" applyAlignment="1">
      <alignment horizontal="left" vertical="center" indent="1"/>
    </xf>
    <xf numFmtId="0" fontId="24" fillId="9" borderId="127" xfId="0" applyFont="1" applyFill="1" applyBorder="1"/>
    <xf numFmtId="0" fontId="47" fillId="12" borderId="103" xfId="0" applyFont="1" applyFill="1" applyBorder="1" applyAlignment="1">
      <alignment horizontal="center" vertical="center" wrapText="1"/>
    </xf>
    <xf numFmtId="0" fontId="47" fillId="12" borderId="104" xfId="0" applyFont="1" applyFill="1" applyBorder="1" applyAlignment="1">
      <alignment horizontal="center" vertical="center" wrapText="1"/>
    </xf>
    <xf numFmtId="0" fontId="47" fillId="12" borderId="128" xfId="0" applyFont="1" applyFill="1" applyBorder="1" applyAlignment="1">
      <alignment horizontal="center" vertical="center" wrapText="1"/>
    </xf>
    <xf numFmtId="0" fontId="24" fillId="9" borderId="129" xfId="0" applyFont="1" applyFill="1" applyBorder="1"/>
    <xf numFmtId="0" fontId="33" fillId="2" borderId="0" xfId="0" applyFont="1" applyFill="1" applyAlignment="1">
      <alignment horizontal="left"/>
    </xf>
    <xf numFmtId="3" fontId="33" fillId="2" borderId="0" xfId="0" applyNumberFormat="1" applyFont="1" applyFill="1" applyAlignment="1">
      <alignment horizontal="left"/>
    </xf>
    <xf numFmtId="3" fontId="49" fillId="10" borderId="124" xfId="0" applyNumberFormat="1" applyFont="1" applyFill="1" applyBorder="1" applyAlignment="1">
      <alignment horizontal="center" vertical="center" wrapText="1"/>
    </xf>
    <xf numFmtId="0" fontId="66" fillId="2" borderId="0" xfId="0" applyFont="1" applyFill="1" applyAlignment="1">
      <alignment horizontal="left"/>
    </xf>
    <xf numFmtId="0" fontId="66" fillId="2" borderId="0" xfId="0" applyFont="1" applyFill="1"/>
    <xf numFmtId="0" fontId="66" fillId="9" borderId="0" xfId="0" applyFont="1" applyFill="1"/>
    <xf numFmtId="0" fontId="67" fillId="2" borderId="0" xfId="0" applyFont="1" applyFill="1" applyAlignment="1">
      <alignment horizontal="left"/>
    </xf>
    <xf numFmtId="0" fontId="67" fillId="9" borderId="0" xfId="0" applyFont="1" applyFill="1" applyAlignment="1">
      <alignment horizontal="left"/>
    </xf>
    <xf numFmtId="0" fontId="53" fillId="15" borderId="116" xfId="0" applyFont="1" applyFill="1" applyBorder="1" applyAlignment="1">
      <alignment horizontal="center" vertical="center"/>
    </xf>
    <xf numFmtId="9" fontId="53" fillId="15" borderId="125" xfId="1" applyFont="1" applyFill="1" applyBorder="1" applyAlignment="1">
      <alignment horizontal="center" vertical="center"/>
    </xf>
    <xf numFmtId="9" fontId="53" fillId="15" borderId="125" xfId="1" applyFont="1" applyFill="1" applyBorder="1" applyAlignment="1">
      <alignment horizontal="center" vertical="center"/>
    </xf>
    <xf numFmtId="9" fontId="53" fillId="15" borderId="117" xfId="1" applyFont="1" applyFill="1" applyBorder="1" applyAlignment="1">
      <alignment horizontal="center" vertical="center"/>
    </xf>
    <xf numFmtId="0" fontId="67" fillId="9" borderId="0" xfId="0" applyFont="1" applyFill="1"/>
    <xf numFmtId="3" fontId="67" fillId="2" borderId="0" xfId="0" applyNumberFormat="1" applyFont="1" applyFill="1" applyAlignment="1">
      <alignment horizontal="right"/>
    </xf>
    <xf numFmtId="0" fontId="67" fillId="2" borderId="0" xfId="0" applyFont="1" applyFill="1"/>
    <xf numFmtId="3" fontId="67" fillId="9" borderId="0" xfId="0" applyNumberFormat="1" applyFont="1" applyFill="1" applyAlignment="1">
      <alignment horizontal="right"/>
    </xf>
    <xf numFmtId="0" fontId="68" fillId="3" borderId="0" xfId="0" applyFont="1" applyFill="1" applyAlignment="1">
      <alignment vertical="center"/>
    </xf>
  </cellXfs>
  <cellStyles count="5">
    <cellStyle name="Moneda 2" xfId="3"/>
    <cellStyle name="Normal" xfId="0" builtinId="0"/>
    <cellStyle name="Normal_Directorio CEMs - agos - 2009 - UGTAI" xfId="2"/>
    <cellStyle name="Porcentaje" xfId="1" builtinId="5"/>
    <cellStyle name="Porcentual 2 2 2" xfId="4"/>
  </cellStyles>
  <dxfs count="9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6031496062992132"/>
          <c:w val="0.57042510439925254"/>
          <c:h val="0.52120380522054999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DC-4CEA-BF7E-67D8B8FDA36E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DC-4CEA-BF7E-67D8B8FDA36E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DC-4CEA-BF7E-67D8B8FDA36E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CDC-4CEA-BF7E-67D8B8FDA36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5892284663659476"/>
                  <c:y val="-5.0268044440991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CDC-4CEA-BF7E-67D8B8FDA36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6650701077031191"/>
                  <c:y val="-0.1245060744998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CDC-4CEA-BF7E-67D8B8FDA36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Casos'!$C$33:$E$33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Casos'!$C$46:$E$46</c:f>
              <c:numCache>
                <c:formatCode>#,##0</c:formatCode>
                <c:ptCount val="3"/>
                <c:pt idx="0">
                  <c:v>665</c:v>
                </c:pt>
                <c:pt idx="1">
                  <c:v>30</c:v>
                </c:pt>
                <c:pt idx="2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CDC-4CEA-BF7E-67D8B8FDA3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25D-4596-A39C-29C95FD38353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25D-4596-A39C-29C95FD38353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25D-4596-A39C-29C95FD3835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25D-4596-A39C-29C95FD3835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25D-4596-A39C-29C95FD3835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Casos'!$N$33:$O$33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Casos'!$N$46:$O$46</c:f>
              <c:numCache>
                <c:formatCode>#,##0</c:formatCode>
                <c:ptCount val="2"/>
                <c:pt idx="0">
                  <c:v>638</c:v>
                </c:pt>
                <c:pt idx="1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25D-4596-A39C-29C95FD383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F30-4102-A6A3-F2D344AD7520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F30-4102-A6A3-F2D344AD7520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F30-4102-A6A3-F2D344AD7520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F30-4102-A6A3-F2D344AD7520}"/>
              </c:ext>
            </c:extLst>
          </c:dPt>
          <c:dLbls>
            <c:dLbl>
              <c:idx val="0"/>
              <c:layout>
                <c:manualLayout>
                  <c:x val="0.17649538153638802"/>
                  <c:y val="-0.1308812473802198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F30-4102-A6A3-F2D344AD7520}"/>
                </c:ext>
                <c:ext xmlns:c15="http://schemas.microsoft.com/office/drawing/2012/chart" uri="{CE6537A1-D6FC-4f65-9D91-7224C49458BB}">
                  <c15:layout>
                    <c:manualLayout>
                      <c:w val="0.22392319439216329"/>
                      <c:h val="0.1535145009642850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8099858117099343"/>
                  <c:y val="3.097725334110627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F30-4102-A6A3-F2D344AD7520}"/>
                </c:ext>
                <c:ext xmlns:c15="http://schemas.microsoft.com/office/drawing/2012/chart" uri="{CE6537A1-D6FC-4f65-9D91-7224C49458BB}">
                  <c15:layout>
                    <c:manualLayout>
                      <c:w val="0.23497524707809767"/>
                      <c:h val="0.15374760270961765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0713648748967142"/>
                  <c:y val="0.1776335967174264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F30-4102-A6A3-F2D344AD7520}"/>
                </c:ext>
                <c:ext xmlns:c15="http://schemas.microsoft.com/office/drawing/2012/chart" uri="{CE6537A1-D6FC-4f65-9D91-7224C49458BB}">
                  <c15:layout>
                    <c:manualLayout>
                      <c:w val="0.30290719364351176"/>
                      <c:h val="0.1478645799660906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5538868173611634"/>
                  <c:y val="-0.100219788798141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F30-4102-A6A3-F2D344AD7520}"/>
                </c:ex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- Casos'!$C$87:$F$87</c:f>
              <c:numCache>
                <c:formatCode>#,##0</c:formatCode>
                <c:ptCount val="4"/>
                <c:pt idx="0">
                  <c:v>32</c:v>
                </c:pt>
                <c:pt idx="1">
                  <c:v>295</c:v>
                </c:pt>
                <c:pt idx="2">
                  <c:v>306</c:v>
                </c:pt>
                <c:pt idx="3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F30-4102-A6A3-F2D344AD75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las ZER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037-4CE8-B2BC-7784D71688E6}"/>
              </c:ext>
            </c:extLst>
          </c:dPt>
          <c:dPt>
            <c:idx val="1"/>
            <c:bubble3D val="0"/>
            <c:explosion val="3"/>
            <c:spPr>
              <a:pattFill prst="pct90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037-4CE8-B2BC-7784D71688E6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037-4CE8-B2BC-7784D71688E6}"/>
              </c:ext>
            </c:extLst>
          </c:dPt>
          <c:dLbls>
            <c:dLbl>
              <c:idx val="0"/>
              <c:layout>
                <c:manualLayout>
                  <c:x val="0.18861069732707336"/>
                  <c:y val="0.170439211341118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037-4CE8-B2BC-7784D71688E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1702877931120473"/>
                  <c:y val="0.2532707455137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037-4CE8-B2BC-7784D71688E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727275711079247"/>
                  <c:y val="-4.79997966206302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037-4CE8-B2BC-7784D71688E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037-4CE8-B2BC-7784D71688E6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bg2">
                        <a:lumMod val="1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 - Casos'!$L$96:$L$98</c:f>
              <c:numCache>
                <c:formatCode>#,##0</c:formatCode>
                <c:ptCount val="3"/>
                <c:pt idx="0">
                  <c:v>85</c:v>
                </c:pt>
                <c:pt idx="1">
                  <c:v>44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037-4CE8-B2BC-7784D71688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706912309990115"/>
          <c:y val="0.2996158724840246"/>
          <c:w val="0.32563604369692117"/>
          <c:h val="0.66075748510159638"/>
        </c:manualLayout>
      </c:layout>
      <c:doughnutChart>
        <c:varyColors val="1"/>
        <c:ser>
          <c:idx val="0"/>
          <c:order val="0"/>
          <c:tx>
            <c:strRef>
              <c:f>'ER - Casos'!$A$123</c:f>
              <c:strCache>
                <c:ptCount val="1"/>
                <c:pt idx="0">
                  <c:v>Acciones realizadas en la atención del caso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ADC-4D0B-B605-857F7B7D1F56}"/>
              </c:ext>
            </c:extLst>
          </c:dPt>
          <c:dPt>
            <c:idx val="1"/>
            <c:bubble3D val="0"/>
            <c:spPr>
              <a:pattFill prst="wdUpDiag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ADC-4D0B-B605-857F7B7D1F56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ADC-4D0B-B605-857F7B7D1F56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ADC-4D0B-B605-857F7B7D1F56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ADC-4D0B-B605-857F7B7D1F56}"/>
              </c:ext>
            </c:extLst>
          </c:dPt>
          <c:dLbls>
            <c:dLbl>
              <c:idx val="0"/>
              <c:layout>
                <c:manualLayout>
                  <c:x val="0.16871318325387763"/>
                  <c:y val="-6.83172582150635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DC-4D0B-B605-857F7B7D1F56}"/>
                </c:ext>
                <c:ext xmlns:c15="http://schemas.microsoft.com/office/drawing/2012/chart" uri="{CE6537A1-D6FC-4f65-9D91-7224C49458BB}">
                  <c15:layout>
                    <c:manualLayout>
                      <c:w val="0.15208480237411406"/>
                      <c:h val="0.1593172017519516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6525838581064395"/>
                  <c:y val="0.12785698975523901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DC-4D0B-B605-857F7B7D1F56}"/>
                </c:ext>
                <c:ext xmlns:c15="http://schemas.microsoft.com/office/drawing/2012/chart" uri="{CE6537A1-D6FC-4f65-9D91-7224C49458BB}">
                  <c15:layout>
                    <c:manualLayout>
                      <c:w val="0.1751930727549611"/>
                      <c:h val="0.2464066540676374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7079148684012344"/>
                  <c:y val="0.19003195079338486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ADC-4D0B-B605-857F7B7D1F56}"/>
                </c:ext>
                <c:ext xmlns:c15="http://schemas.microsoft.com/office/drawing/2012/chart" uri="{CE6537A1-D6FC-4f65-9D91-7224C49458BB}">
                  <c15:layout>
                    <c:manualLayout>
                      <c:w val="0.27136547348765649"/>
                      <c:h val="0.1210795372504764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4629314642813801"/>
                  <c:y val="-9.261290476988248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ADC-4D0B-B605-857F7B7D1F56}"/>
                </c:ext>
                <c:ext xmlns:c15="http://schemas.microsoft.com/office/drawing/2012/chart" uri="{CE6537A1-D6FC-4f65-9D91-7224C49458BB}">
                  <c15:layout>
                    <c:manualLayout>
                      <c:w val="0.14689044459187836"/>
                      <c:h val="0.13168054430518447"/>
                    </c:manualLayout>
                  </c15:layout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ADC-4D0B-B605-857F7B7D1F5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ADC-4D0B-B605-857F7B7D1F5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BADC-4D0B-B605-857F7B7D1F56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BADC-4D0B-B605-857F7B7D1F56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005158466289039E-3"/>
                  <c:y val="0.259687546806379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BADC-4D0B-B605-857F7B7D1F56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Casos'!$N$144:$N$152</c:f>
              <c:strCache>
                <c:ptCount val="9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  <c:pt idx="8">
                  <c:v>Profesional PIAS</c:v>
                </c:pt>
              </c:strCache>
            </c:strRef>
          </c:cat>
          <c:val>
            <c:numRef>
              <c:f>'ER - Casos'!$O$144:$O$152</c:f>
              <c:numCache>
                <c:formatCode>0.0%</c:formatCode>
                <c:ptCount val="9"/>
                <c:pt idx="0">
                  <c:v>7.9879965704486994E-2</c:v>
                </c:pt>
                <c:pt idx="1">
                  <c:v>0.39825664475564448</c:v>
                </c:pt>
                <c:pt idx="2">
                  <c:v>0.44255501571877681</c:v>
                </c:pt>
                <c:pt idx="3">
                  <c:v>7.202057730780223E-2</c:v>
                </c:pt>
                <c:pt idx="4">
                  <c:v>7.2877965132895116E-3</c:v>
                </c:pt>
                <c:pt idx="8">
                  <c:v>7.0000000000000001E-3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BADC-4D0B-B605-857F7B7D1F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 los casos identificado por las ZER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 - Casos'!$P$122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 - Casos'!$O$123:$O$136</c15:sqref>
                  </c15:fullRef>
                </c:ext>
              </c:extLst>
              <c:f>'ER - Casos'!$O$125:$O$136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 - Casos'!$P$123:$P$136</c15:sqref>
                  </c15:fullRef>
                </c:ext>
              </c:extLst>
              <c:f>'ER - Casos'!$P$125:$P$136</c:f>
              <c:numCache>
                <c:formatCode>General</c:formatCode>
                <c:ptCount val="12"/>
                <c:pt idx="0">
                  <c:v>986</c:v>
                </c:pt>
                <c:pt idx="1">
                  <c:v>1116</c:v>
                </c:pt>
                <c:pt idx="2">
                  <c:v>592</c:v>
                </c:pt>
                <c:pt idx="3">
                  <c:v>1032</c:v>
                </c:pt>
                <c:pt idx="4">
                  <c:v>1461</c:v>
                </c:pt>
                <c:pt idx="5">
                  <c:v>1811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1D9-4230-937B-D7088DCF8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420398280"/>
        <c:axId val="362691688"/>
      </c:barChart>
      <c:catAx>
        <c:axId val="420398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62691688"/>
        <c:crosses val="autoZero"/>
        <c:auto val="1"/>
        <c:lblAlgn val="ctr"/>
        <c:lblOffset val="100"/>
        <c:noMultiLvlLbl val="0"/>
      </c:catAx>
      <c:valAx>
        <c:axId val="362691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20398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'ER-Acciones'!$A$108:$A$119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'ER-Acciones'!$B$108:$B$119</c:f>
              <c:numCache>
                <c:formatCode>#,##0</c:formatCode>
                <c:ptCount val="6"/>
                <c:pt idx="0">
                  <c:v>2387</c:v>
                </c:pt>
                <c:pt idx="1">
                  <c:v>4794</c:v>
                </c:pt>
                <c:pt idx="2">
                  <c:v>5271</c:v>
                </c:pt>
                <c:pt idx="3">
                  <c:v>735</c:v>
                </c:pt>
                <c:pt idx="4">
                  <c:v>1988</c:v>
                </c:pt>
                <c:pt idx="5">
                  <c:v>1835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80-47E6-A3B3-F23C7FADA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0188304"/>
        <c:axId val="290187912"/>
      </c:barChart>
      <c:catAx>
        <c:axId val="29018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0187912"/>
        <c:crosses val="autoZero"/>
        <c:auto val="1"/>
        <c:lblAlgn val="ctr"/>
        <c:lblOffset val="100"/>
        <c:noMultiLvlLbl val="0"/>
      </c:catAx>
      <c:valAx>
        <c:axId val="2901879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90188304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1.1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grupo etario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'ER-Acciones'!$A$89:$A$96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'ER-Acciones'!$D$89:$D$96</c:f>
              <c:numCache>
                <c:formatCode>#,##0</c:formatCode>
                <c:ptCount val="8"/>
                <c:pt idx="0">
                  <c:v>51</c:v>
                </c:pt>
                <c:pt idx="1">
                  <c:v>831</c:v>
                </c:pt>
                <c:pt idx="2">
                  <c:v>309</c:v>
                </c:pt>
                <c:pt idx="3">
                  <c:v>191</c:v>
                </c:pt>
                <c:pt idx="4">
                  <c:v>3202</c:v>
                </c:pt>
                <c:pt idx="5">
                  <c:v>10054</c:v>
                </c:pt>
                <c:pt idx="6">
                  <c:v>2092</c:v>
                </c:pt>
                <c:pt idx="7">
                  <c:v>280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1D-4244-A794-0356306BE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0187128"/>
        <c:axId val="290186736"/>
      </c:barChart>
      <c:catAx>
        <c:axId val="290187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0186736"/>
        <c:crosses val="autoZero"/>
        <c:auto val="1"/>
        <c:lblAlgn val="ctr"/>
        <c:lblOffset val="100"/>
        <c:noMultiLvlLbl val="0"/>
      </c:catAx>
      <c:valAx>
        <c:axId val="29018673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90187128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Línea de Acción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'ER-Acciones'!$C$170:$C$175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'ER-Acciones'!$D$170:$D$175</c:f>
              <c:numCache>
                <c:formatCode>#,##0</c:formatCode>
                <c:ptCount val="6"/>
                <c:pt idx="0">
                  <c:v>3533</c:v>
                </c:pt>
                <c:pt idx="1">
                  <c:v>5908</c:v>
                </c:pt>
                <c:pt idx="2">
                  <c:v>3089</c:v>
                </c:pt>
                <c:pt idx="3">
                  <c:v>175</c:v>
                </c:pt>
                <c:pt idx="4">
                  <c:v>1839</c:v>
                </c:pt>
                <c:pt idx="5">
                  <c:v>2466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4A-41E2-AF20-71BA9218B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962720"/>
        <c:axId val="231963112"/>
      </c:barChart>
      <c:catAx>
        <c:axId val="23196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1963112"/>
        <c:crosses val="autoZero"/>
        <c:auto val="1"/>
        <c:lblAlgn val="ctr"/>
        <c:lblOffset val="100"/>
        <c:noMultiLvlLbl val="0"/>
      </c:catAx>
      <c:valAx>
        <c:axId val="2319631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3196272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11" Type="http://schemas.microsoft.com/office/2007/relationships/hdphoto" Target="../media/hdphoto1.wdp"/><Relationship Id="rId5" Type="http://schemas.openxmlformats.org/officeDocument/2006/relationships/image" Target="../media/image3.jpeg"/><Relationship Id="rId10" Type="http://schemas.openxmlformats.org/officeDocument/2006/relationships/image" Target="../media/image4.png"/><Relationship Id="rId4" Type="http://schemas.openxmlformats.org/officeDocument/2006/relationships/image" Target="../media/image2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761658</xdr:colOff>
      <xdr:row>29</xdr:row>
      <xdr:rowOff>45244</xdr:rowOff>
    </xdr:from>
    <xdr:to>
      <xdr:col>10</xdr:col>
      <xdr:colOff>680356</xdr:colOff>
      <xdr:row>47</xdr:row>
      <xdr:rowOff>721179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28</xdr:row>
      <xdr:rowOff>178594</xdr:rowOff>
    </xdr:from>
    <xdr:to>
      <xdr:col>21</xdr:col>
      <xdr:colOff>13607</xdr:colOff>
      <xdr:row>49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15</xdr:col>
      <xdr:colOff>311483</xdr:colOff>
      <xdr:row>50</xdr:row>
      <xdr:rowOff>78350</xdr:rowOff>
    </xdr:from>
    <xdr:ext cx="758974" cy="1149864"/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6964925"/>
          <a:ext cx="758974" cy="1149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242632</xdr:colOff>
      <xdr:row>53</xdr:row>
      <xdr:rowOff>74761</xdr:rowOff>
    </xdr:from>
    <xdr:ext cx="797323" cy="1151216"/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01382" y="8113861"/>
          <a:ext cx="797323" cy="1151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339797</xdr:colOff>
      <xdr:row>56</xdr:row>
      <xdr:rowOff>375406</xdr:rowOff>
    </xdr:from>
    <xdr:ext cx="627012" cy="1190006"/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198547" y="9557506"/>
          <a:ext cx="627012" cy="1190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277805</xdr:colOff>
      <xdr:row>36</xdr:row>
      <xdr:rowOff>40821</xdr:rowOff>
    </xdr:from>
    <xdr:ext cx="431660" cy="954545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3805" y="4603296"/>
          <a:ext cx="431660" cy="95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628023</xdr:colOff>
      <xdr:row>32</xdr:row>
      <xdr:rowOff>230767</xdr:rowOff>
    </xdr:from>
    <xdr:ext cx="351207" cy="949993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3548" y="3745492"/>
          <a:ext cx="351207" cy="94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36</xdr:row>
      <xdr:rowOff>9526</xdr:rowOff>
    </xdr:from>
    <xdr:to>
      <xdr:col>5</xdr:col>
      <xdr:colOff>609600</xdr:colOff>
      <xdr:row>39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SpPr/>
      </xdr:nvSpPr>
      <xdr:spPr>
        <a:xfrm>
          <a:off x="4584959" y="4572001"/>
          <a:ext cx="282316" cy="619124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50</xdr:row>
      <xdr:rowOff>45020</xdr:rowOff>
    </xdr:from>
    <xdr:to>
      <xdr:col>20</xdr:col>
      <xdr:colOff>928687</xdr:colOff>
      <xdr:row>52</xdr:row>
      <xdr:rowOff>14177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SpPr txBox="1"/>
      </xdr:nvSpPr>
      <xdr:spPr>
        <a:xfrm>
          <a:off x="14312553" y="6960170"/>
          <a:ext cx="4142134" cy="46445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540858</xdr:colOff>
      <xdr:row>53</xdr:row>
      <xdr:rowOff>269875</xdr:rowOff>
    </xdr:from>
    <xdr:to>
      <xdr:col>20</xdr:col>
      <xdr:colOff>885031</xdr:colOff>
      <xdr:row>55</xdr:row>
      <xdr:rowOff>174993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SpPr txBox="1"/>
      </xdr:nvSpPr>
      <xdr:spPr>
        <a:xfrm>
          <a:off x="14266383" y="8308975"/>
          <a:ext cx="4144648" cy="667118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551565</xdr:colOff>
      <xdr:row>57</xdr:row>
      <xdr:rowOff>285751</xdr:rowOff>
    </xdr:from>
    <xdr:to>
      <xdr:col>20</xdr:col>
      <xdr:colOff>869157</xdr:colOff>
      <xdr:row>66</xdr:row>
      <xdr:rowOff>83068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xmlns="" id="{00000000-0008-0000-0A00-00000C000000}"/>
            </a:ext>
          </a:extLst>
        </xdr:cNvPr>
        <xdr:cNvSpPr txBox="1"/>
      </xdr:nvSpPr>
      <xdr:spPr>
        <a:xfrm>
          <a:off x="14277090" y="9848851"/>
          <a:ext cx="4118067" cy="55931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53</xdr:row>
      <xdr:rowOff>108741</xdr:rowOff>
    </xdr:from>
    <xdr:to>
      <xdr:col>20</xdr:col>
      <xdr:colOff>793750</xdr:colOff>
      <xdr:row>53</xdr:row>
      <xdr:rowOff>127000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xmlns="" id="{00000000-0008-0000-0A00-00000D000000}"/>
            </a:ext>
          </a:extLst>
        </xdr:cNvPr>
        <xdr:cNvCxnSpPr/>
      </xdr:nvCxnSpPr>
      <xdr:spPr>
        <a:xfrm>
          <a:off x="13053680" y="8147841"/>
          <a:ext cx="5266070" cy="18259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214497</xdr:colOff>
      <xdr:row>57</xdr:row>
      <xdr:rowOff>0</xdr:rowOff>
    </xdr:from>
    <xdr:to>
      <xdr:col>21</xdr:col>
      <xdr:colOff>31750</xdr:colOff>
      <xdr:row>57</xdr:row>
      <xdr:rowOff>49471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xmlns="" id="{00000000-0008-0000-0A00-00000E000000}"/>
            </a:ext>
          </a:extLst>
        </xdr:cNvPr>
        <xdr:cNvCxnSpPr/>
      </xdr:nvCxnSpPr>
      <xdr:spPr>
        <a:xfrm flipV="1">
          <a:off x="13073247" y="9563100"/>
          <a:ext cx="5532253" cy="49471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734785</xdr:colOff>
      <xdr:row>70</xdr:row>
      <xdr:rowOff>113755</xdr:rowOff>
    </xdr:from>
    <xdr:to>
      <xdr:col>12</xdr:col>
      <xdr:colOff>321469</xdr:colOff>
      <xdr:row>88</xdr:row>
      <xdr:rowOff>142874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00000000-0008-0000-0A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298709</xdr:colOff>
      <xdr:row>36</xdr:row>
      <xdr:rowOff>57151</xdr:rowOff>
    </xdr:from>
    <xdr:to>
      <xdr:col>15</xdr:col>
      <xdr:colOff>581025</xdr:colOff>
      <xdr:row>40</xdr:row>
      <xdr:rowOff>21433</xdr:rowOff>
    </xdr:to>
    <xdr:sp macro="" textlink="">
      <xdr:nvSpPr>
        <xdr:cNvPr id="16" name="Flecha derecha 28">
          <a:extLst>
            <a:ext uri="{FF2B5EF4-FFF2-40B4-BE49-F238E27FC236}">
              <a16:creationId xmlns:a16="http://schemas.microsoft.com/office/drawing/2014/main" xmlns="" id="{00000000-0008-0000-0A00-000010000000}"/>
            </a:ext>
          </a:extLst>
        </xdr:cNvPr>
        <xdr:cNvSpPr/>
      </xdr:nvSpPr>
      <xdr:spPr>
        <a:xfrm>
          <a:off x="13157459" y="4619626"/>
          <a:ext cx="282316" cy="571499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55</xdr:row>
      <xdr:rowOff>141514</xdr:rowOff>
    </xdr:from>
    <xdr:to>
      <xdr:col>14</xdr:col>
      <xdr:colOff>554459</xdr:colOff>
      <xdr:row>59</xdr:row>
      <xdr:rowOff>62254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xmlns="" id="{00000000-0008-0000-0A00-000011000000}"/>
            </a:ext>
          </a:extLst>
        </xdr:cNvPr>
        <xdr:cNvSpPr/>
      </xdr:nvSpPr>
      <xdr:spPr>
        <a:xfrm>
          <a:off x="12311743" y="8942614"/>
          <a:ext cx="282316" cy="1172936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xmlns="" id="{00000000-0008-0000-0A00-000012000000}"/>
            </a:ext>
          </a:extLst>
        </xdr:cNvPr>
        <xdr:cNvSpPr/>
      </xdr:nvSpPr>
      <xdr:spPr>
        <a:xfrm>
          <a:off x="5265965" y="15280822"/>
          <a:ext cx="282316" cy="187778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301625</xdr:colOff>
      <xdr:row>111</xdr:row>
      <xdr:rowOff>539750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xmlns="" id="{00000000-0008-0000-0A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195943</xdr:colOff>
      <xdr:row>99</xdr:row>
      <xdr:rowOff>21772</xdr:rowOff>
    </xdr:from>
    <xdr:to>
      <xdr:col>8</xdr:col>
      <xdr:colOff>478259</xdr:colOff>
      <xdr:row>100</xdr:row>
      <xdr:rowOff>10886</xdr:rowOff>
    </xdr:to>
    <xdr:sp macro="" textlink="">
      <xdr:nvSpPr>
        <xdr:cNvPr id="20" name="Flecha derecha 28">
          <a:extLst>
            <a:ext uri="{FF2B5EF4-FFF2-40B4-BE49-F238E27FC236}">
              <a16:creationId xmlns:a16="http://schemas.microsoft.com/office/drawing/2014/main" xmlns="" id="{00000000-0008-0000-0A00-000014000000}"/>
            </a:ext>
          </a:extLst>
        </xdr:cNvPr>
        <xdr:cNvSpPr/>
      </xdr:nvSpPr>
      <xdr:spPr>
        <a:xfrm>
          <a:off x="7053943" y="18509797"/>
          <a:ext cx="282316" cy="322489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657885</xdr:colOff>
      <xdr:row>119</xdr:row>
      <xdr:rowOff>119834</xdr:rowOff>
    </xdr:from>
    <xdr:to>
      <xdr:col>20</xdr:col>
      <xdr:colOff>1032535</xdr:colOff>
      <xdr:row>138</xdr:row>
      <xdr:rowOff>37103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xmlns="" id="{00000000-0008-0000-0A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283031</xdr:colOff>
      <xdr:row>133</xdr:row>
      <xdr:rowOff>144242</xdr:rowOff>
    </xdr:from>
    <xdr:to>
      <xdr:col>11</xdr:col>
      <xdr:colOff>533401</xdr:colOff>
      <xdr:row>141</xdr:row>
      <xdr:rowOff>152399</xdr:rowOff>
    </xdr:to>
    <xdr:sp macro="" textlink="">
      <xdr:nvSpPr>
        <xdr:cNvPr id="22" name="Flecha derecha 28">
          <a:extLst>
            <a:ext uri="{FF2B5EF4-FFF2-40B4-BE49-F238E27FC236}">
              <a16:creationId xmlns:a16="http://schemas.microsoft.com/office/drawing/2014/main" xmlns="" id="{00000000-0008-0000-0A00-000016000000}"/>
            </a:ext>
          </a:extLst>
        </xdr:cNvPr>
        <xdr:cNvSpPr/>
      </xdr:nvSpPr>
      <xdr:spPr>
        <a:xfrm>
          <a:off x="9741356" y="24823517"/>
          <a:ext cx="250370" cy="168455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644395</xdr:colOff>
      <xdr:row>138</xdr:row>
      <xdr:rowOff>102507</xdr:rowOff>
    </xdr:from>
    <xdr:to>
      <xdr:col>20</xdr:col>
      <xdr:colOff>1019045</xdr:colOff>
      <xdr:row>157</xdr:row>
      <xdr:rowOff>194991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xmlns="" id="{00000000-0008-0000-0A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0</xdr:col>
      <xdr:colOff>214312</xdr:colOff>
      <xdr:row>16</xdr:row>
      <xdr:rowOff>83343</xdr:rowOff>
    </xdr:from>
    <xdr:ext cx="3483769" cy="666750"/>
    <xdr:pic>
      <xdr:nvPicPr>
        <xdr:cNvPr id="24" name="Imagen 23">
          <a:extLst>
            <a:ext uri="{FF2B5EF4-FFF2-40B4-BE49-F238E27FC236}">
              <a16:creationId xmlns:a16="http://schemas.microsoft.com/office/drawing/2014/main" xmlns="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83343"/>
          <a:ext cx="348376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204786</xdr:colOff>
      <xdr:row>17</xdr:row>
      <xdr:rowOff>29007</xdr:rowOff>
    </xdr:from>
    <xdr:to>
      <xdr:col>17</xdr:col>
      <xdr:colOff>676273</xdr:colOff>
      <xdr:row>18</xdr:row>
      <xdr:rowOff>351984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xmlns="" id="{00000000-0008-0000-0A00-000019000000}"/>
            </a:ext>
          </a:extLst>
        </xdr:cNvPr>
        <xdr:cNvSpPr/>
      </xdr:nvSpPr>
      <xdr:spPr>
        <a:xfrm>
          <a:off x="4462461" y="124257"/>
          <a:ext cx="10815637" cy="6182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122</xdr:row>
      <xdr:rowOff>123823</xdr:rowOff>
    </xdr:from>
    <xdr:to>
      <xdr:col>17</xdr:col>
      <xdr:colOff>301625</xdr:colOff>
      <xdr:row>137</xdr:row>
      <xdr:rowOff>38100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799043</xdr:colOff>
      <xdr:row>84</xdr:row>
      <xdr:rowOff>105833</xdr:rowOff>
    </xdr:from>
    <xdr:to>
      <xdr:col>16</xdr:col>
      <xdr:colOff>539749</xdr:colOff>
      <xdr:row>97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38100</xdr:colOff>
      <xdr:row>1</xdr:row>
      <xdr:rowOff>67734</xdr:rowOff>
    </xdr:from>
    <xdr:ext cx="6873875" cy="927628"/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7284"/>
          <a:ext cx="6873875" cy="927628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47625</xdr:colOff>
      <xdr:row>156</xdr:row>
      <xdr:rowOff>63499</xdr:rowOff>
    </xdr:from>
    <xdr:to>
      <xdr:col>17</xdr:col>
      <xdr:colOff>428625</xdr:colOff>
      <xdr:row>184</xdr:row>
      <xdr:rowOff>83343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266700</xdr:colOff>
      <xdr:row>2</xdr:row>
      <xdr:rowOff>0</xdr:rowOff>
    </xdr:from>
    <xdr:to>
      <xdr:col>19</xdr:col>
      <xdr:colOff>114300</xdr:colOff>
      <xdr:row>7</xdr:row>
      <xdr:rowOff>114300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SpPr/>
      </xdr:nvSpPr>
      <xdr:spPr>
        <a:xfrm>
          <a:off x="6877050" y="419100"/>
          <a:ext cx="10496550" cy="1057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BE%20Junio/V.%20Resumenes%20Registros/Resumenes%20Estad&#237;stic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U"/>
      <sheetName val="Linea 100"/>
      <sheetName val="SAU"/>
      <sheetName val="Feminicidio"/>
      <sheetName val="Tentativa"/>
      <sheetName val="Estado de Emergencia Nacional"/>
      <sheetName val="APP"/>
      <sheetName val="Chat 100"/>
      <sheetName val="ER - Casos"/>
      <sheetName val="ER-Acciones"/>
      <sheetName val="IFHD"/>
      <sheetName val="Casos CEM"/>
      <sheetName val="CAI"/>
      <sheetName val="REVIESFO"/>
      <sheetName val="RI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3">
          <cell r="C33" t="str">
            <v>Casos nuevos</v>
          </cell>
          <cell r="D33" t="str">
            <v>Casos reincidentes</v>
          </cell>
          <cell r="E33" t="str">
            <v>Casos reingresos</v>
          </cell>
          <cell r="N33" t="str">
            <v xml:space="preserve">Mujer </v>
          </cell>
          <cell r="O33" t="str">
            <v>Hombre</v>
          </cell>
        </row>
        <row r="46">
          <cell r="C46">
            <v>665</v>
          </cell>
          <cell r="D46">
            <v>30</v>
          </cell>
          <cell r="E46">
            <v>30</v>
          </cell>
          <cell r="N46">
            <v>638</v>
          </cell>
          <cell r="O46">
            <v>87</v>
          </cell>
        </row>
        <row r="74">
          <cell r="C74" t="str">
            <v>Violencia económica</v>
          </cell>
          <cell r="D74" t="str">
            <v>Violencia psicológica</v>
          </cell>
          <cell r="E74" t="str">
            <v>Violencia física</v>
          </cell>
          <cell r="F74" t="str">
            <v>Violencia sexual</v>
          </cell>
        </row>
        <row r="87">
          <cell r="C87">
            <v>32</v>
          </cell>
          <cell r="D87">
            <v>295</v>
          </cell>
          <cell r="E87">
            <v>306</v>
          </cell>
          <cell r="F87">
            <v>92</v>
          </cell>
        </row>
        <row r="96">
          <cell r="K96" t="str">
            <v>Con vínculo relacional de pareja 3/</v>
          </cell>
          <cell r="L96">
            <v>85</v>
          </cell>
        </row>
        <row r="97">
          <cell r="K97" t="str">
            <v>Con  vínculo  relacional  familiar 4/</v>
          </cell>
          <cell r="L97">
            <v>44</v>
          </cell>
        </row>
        <row r="98">
          <cell r="K98" t="str">
            <v>Sin vínculo relacional de pareja ni familiar 5/</v>
          </cell>
          <cell r="L98">
            <v>9</v>
          </cell>
        </row>
        <row r="122">
          <cell r="P122" t="str">
            <v>Total Acciones</v>
          </cell>
        </row>
        <row r="123">
          <cell r="A123" t="str">
            <v>Acciones realizadas en la atención del caso</v>
          </cell>
        </row>
        <row r="125">
          <cell r="O125" t="str">
            <v>Enero</v>
          </cell>
          <cell r="P125">
            <v>986</v>
          </cell>
        </row>
        <row r="126">
          <cell r="O126" t="str">
            <v>Febrero</v>
          </cell>
          <cell r="P126">
            <v>1116</v>
          </cell>
        </row>
        <row r="127">
          <cell r="O127" t="str">
            <v>Marzo</v>
          </cell>
          <cell r="P127">
            <v>592</v>
          </cell>
        </row>
        <row r="128">
          <cell r="O128" t="str">
            <v>Abril</v>
          </cell>
          <cell r="P128">
            <v>1032</v>
          </cell>
        </row>
        <row r="129">
          <cell r="O129" t="str">
            <v>Mayo</v>
          </cell>
          <cell r="P129">
            <v>1461</v>
          </cell>
        </row>
        <row r="130">
          <cell r="O130" t="str">
            <v>Junio</v>
          </cell>
          <cell r="P130">
            <v>1811</v>
          </cell>
        </row>
        <row r="131">
          <cell r="O131" t="str">
            <v>Julio</v>
          </cell>
          <cell r="P131">
            <v>0</v>
          </cell>
        </row>
        <row r="132">
          <cell r="O132" t="str">
            <v>Agosto</v>
          </cell>
          <cell r="P132">
            <v>0</v>
          </cell>
        </row>
        <row r="133">
          <cell r="O133" t="str">
            <v>Septiembre</v>
          </cell>
          <cell r="P133">
            <v>0</v>
          </cell>
        </row>
        <row r="134">
          <cell r="O134" t="str">
            <v>Octubre</v>
          </cell>
          <cell r="P134">
            <v>0</v>
          </cell>
        </row>
        <row r="135">
          <cell r="O135" t="str">
            <v>Noviembre</v>
          </cell>
          <cell r="P135">
            <v>0</v>
          </cell>
        </row>
        <row r="136">
          <cell r="O136" t="str">
            <v>Diciembre</v>
          </cell>
          <cell r="P136">
            <v>0</v>
          </cell>
        </row>
        <row r="144">
          <cell r="N144" t="str">
            <v>Gestor/a Local</v>
          </cell>
          <cell r="O144">
            <v>7.9879965704486994E-2</v>
          </cell>
        </row>
        <row r="145">
          <cell r="N145" t="str">
            <v>Psicologo/a Comunitario/a</v>
          </cell>
          <cell r="O145">
            <v>0.39825664475564448</v>
          </cell>
        </row>
        <row r="146">
          <cell r="N146" t="str">
            <v>Abogado/a Comunitario/a</v>
          </cell>
          <cell r="O146">
            <v>0.44255501571877681</v>
          </cell>
        </row>
        <row r="147">
          <cell r="N147" t="str">
            <v>Profesional Comunitario/a</v>
          </cell>
          <cell r="O147">
            <v>7.202057730780223E-2</v>
          </cell>
        </row>
        <row r="148">
          <cell r="N148" t="str">
            <v>Profesional PIAS</v>
          </cell>
          <cell r="O148">
            <v>7.2877965132895116E-3</v>
          </cell>
        </row>
        <row r="152">
          <cell r="N152" t="str">
            <v>Profesional PIAS</v>
          </cell>
          <cell r="O152">
            <v>7.0000000000000001E-3</v>
          </cell>
        </row>
      </sheetData>
      <sheetData sheetId="9">
        <row r="89">
          <cell r="A89" t="str">
            <v>Infancia</v>
          </cell>
          <cell r="D89">
            <v>51</v>
          </cell>
        </row>
        <row r="90">
          <cell r="A90" t="str">
            <v>Niñez</v>
          </cell>
          <cell r="D90">
            <v>831</v>
          </cell>
        </row>
        <row r="91">
          <cell r="A91" t="str">
            <v>Adolescentes</v>
          </cell>
          <cell r="D91">
            <v>309</v>
          </cell>
        </row>
        <row r="92">
          <cell r="A92" t="str">
            <v>Adolescentes Tardios</v>
          </cell>
          <cell r="D92">
            <v>191</v>
          </cell>
        </row>
        <row r="93">
          <cell r="A93" t="str">
            <v>Jóvenes</v>
          </cell>
          <cell r="D93">
            <v>3202</v>
          </cell>
        </row>
        <row r="94">
          <cell r="A94" t="str">
            <v>Adultos</v>
          </cell>
          <cell r="D94">
            <v>10054</v>
          </cell>
        </row>
        <row r="95">
          <cell r="A95" t="str">
            <v>Adultos Mayores</v>
          </cell>
          <cell r="D95">
            <v>2092</v>
          </cell>
        </row>
        <row r="96">
          <cell r="A96" t="str">
            <v>Sin información</v>
          </cell>
          <cell r="D96">
            <v>280</v>
          </cell>
        </row>
        <row r="108">
          <cell r="A108" t="str">
            <v>Enero</v>
          </cell>
          <cell r="B108">
            <v>2387</v>
          </cell>
        </row>
        <row r="109">
          <cell r="A109" t="str">
            <v>Febrero</v>
          </cell>
          <cell r="B109">
            <v>4794</v>
          </cell>
        </row>
        <row r="110">
          <cell r="A110" t="str">
            <v>Marzo</v>
          </cell>
          <cell r="B110">
            <v>5271</v>
          </cell>
        </row>
        <row r="111">
          <cell r="A111" t="str">
            <v>Abril</v>
          </cell>
          <cell r="B111">
            <v>735</v>
          </cell>
        </row>
        <row r="112">
          <cell r="A112" t="str">
            <v>Mayo</v>
          </cell>
          <cell r="B112">
            <v>1988</v>
          </cell>
        </row>
        <row r="113">
          <cell r="A113" t="str">
            <v>Junio</v>
          </cell>
          <cell r="B113">
            <v>1835</v>
          </cell>
        </row>
        <row r="114">
          <cell r="A114" t="str">
            <v>Julio</v>
          </cell>
          <cell r="B114">
            <v>0</v>
          </cell>
        </row>
        <row r="115">
          <cell r="A115" t="str">
            <v>Agosto</v>
          </cell>
          <cell r="B115">
            <v>0</v>
          </cell>
        </row>
        <row r="116">
          <cell r="A116" t="str">
            <v>Setiembre</v>
          </cell>
          <cell r="B116">
            <v>0</v>
          </cell>
        </row>
        <row r="117">
          <cell r="A117" t="str">
            <v>Octubre</v>
          </cell>
          <cell r="B117">
            <v>0</v>
          </cell>
        </row>
        <row r="118">
          <cell r="A118" t="str">
            <v>Noviembre</v>
          </cell>
          <cell r="B118">
            <v>0</v>
          </cell>
        </row>
        <row r="119">
          <cell r="A119" t="str">
            <v>Diciembre</v>
          </cell>
          <cell r="B119">
            <v>0</v>
          </cell>
        </row>
        <row r="170">
          <cell r="C170" t="str">
            <v>Redes Insititucionales y Comunitarias articuladas en el marco del sistema local</v>
          </cell>
          <cell r="D170">
            <v>3533</v>
          </cell>
        </row>
        <row r="171">
          <cell r="C171" t="str">
            <v>Movilización social para enfrentar la VCMIGF y Violencia Sexual en zonas rurales</v>
          </cell>
          <cell r="D171">
            <v>5908</v>
          </cell>
        </row>
        <row r="172">
          <cell r="C172" t="str">
            <v>Desarrollo de capacidades de la población frente a la VCMIGF y Violencia Sexual</v>
          </cell>
          <cell r="D172">
            <v>3089</v>
          </cell>
        </row>
        <row r="173">
          <cell r="C173" t="str">
            <v>Fortalecer la organización comunal para la vigilancia frente a la VCMIGF y Violencia Sexual en zonas rurales</v>
          </cell>
          <cell r="D173">
            <v>175</v>
          </cell>
        </row>
        <row r="174">
          <cell r="C174" t="str">
            <v>Rutas de atención y promoción frente a la VCMIGF y Violencia Sexual en la Zona Rural</v>
          </cell>
          <cell r="D174">
            <v>1839</v>
          </cell>
        </row>
        <row r="175">
          <cell r="C175" t="str">
            <v>Fortalecimiento de capacidades de los operadores de atención y prevención de la VCMIGF y Violencia Sexual en los niveles provinciales, distritales y comunal</v>
          </cell>
          <cell r="D175">
            <v>2466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AL169"/>
  <sheetViews>
    <sheetView tabSelected="1" view="pageBreakPreview" topLeftCell="A17" zoomScale="60" zoomScaleNormal="70" workbookViewId="0">
      <pane ySplit="9" topLeftCell="A26" activePane="bottomLeft" state="frozen"/>
      <selection activeCell="R166" sqref="R166"/>
      <selection pane="bottomLeft" activeCell="R166" sqref="R166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3.1406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4.7109375" customWidth="1"/>
    <col min="20" max="20" width="14.42578125" customWidth="1"/>
    <col min="21" max="21" width="15.7109375" customWidth="1"/>
    <col min="22" max="22" width="0.7109375" style="9" customWidth="1"/>
    <col min="23" max="25" width="0" hidden="1" customWidth="1"/>
    <col min="26" max="26" width="17.28515625" customWidth="1"/>
    <col min="27" max="38" width="11.42578125" style="9"/>
  </cols>
  <sheetData>
    <row r="1" spans="1:24" hidden="1" x14ac:dyDescent="0.25">
      <c r="A1" s="1" t="s">
        <v>0</v>
      </c>
      <c r="B1" s="1" t="s">
        <v>1</v>
      </c>
      <c r="C1" s="1" t="s">
        <v>0</v>
      </c>
      <c r="D1" s="1" t="s">
        <v>1</v>
      </c>
      <c r="E1" s="1" t="s">
        <v>0</v>
      </c>
      <c r="F1" s="1" t="s">
        <v>1</v>
      </c>
      <c r="G1" s="1" t="s">
        <v>0</v>
      </c>
      <c r="H1" s="1" t="s">
        <v>1</v>
      </c>
      <c r="I1" s="1" t="s">
        <v>0</v>
      </c>
      <c r="J1" s="1" t="s">
        <v>1</v>
      </c>
      <c r="K1" s="1" t="s">
        <v>0</v>
      </c>
      <c r="L1" s="1" t="s">
        <v>1</v>
      </c>
      <c r="M1" s="1" t="s">
        <v>0</v>
      </c>
      <c r="N1" s="1" t="s">
        <v>1</v>
      </c>
      <c r="O1" s="1" t="s">
        <v>0</v>
      </c>
      <c r="P1" s="1" t="s">
        <v>1</v>
      </c>
      <c r="Q1" s="1" t="s">
        <v>0</v>
      </c>
      <c r="R1" s="1" t="s">
        <v>1</v>
      </c>
      <c r="S1" s="1" t="s">
        <v>0</v>
      </c>
      <c r="T1" s="1" t="s">
        <v>1</v>
      </c>
      <c r="U1" s="1" t="s">
        <v>0</v>
      </c>
      <c r="V1" s="1" t="s">
        <v>1</v>
      </c>
      <c r="W1" s="2" t="s">
        <v>0</v>
      </c>
      <c r="X1" s="2" t="s">
        <v>1</v>
      </c>
    </row>
    <row r="2" spans="1:24" hidden="1" x14ac:dyDescent="0.25">
      <c r="A2" s="3">
        <v>1</v>
      </c>
      <c r="B2" s="4" t="s">
        <v>2</v>
      </c>
      <c r="C2" s="3">
        <v>2</v>
      </c>
      <c r="D2" s="3" t="s">
        <v>2</v>
      </c>
      <c r="E2" s="3">
        <v>3</v>
      </c>
      <c r="F2" s="3" t="s">
        <v>2</v>
      </c>
      <c r="G2" s="3">
        <v>4</v>
      </c>
      <c r="H2" s="3" t="s">
        <v>2</v>
      </c>
      <c r="I2" s="3">
        <v>5</v>
      </c>
      <c r="J2" s="3" t="s">
        <v>2</v>
      </c>
      <c r="K2" s="3">
        <v>6</v>
      </c>
      <c r="L2" s="3" t="s">
        <v>2</v>
      </c>
      <c r="M2" s="3">
        <v>7</v>
      </c>
      <c r="N2" s="3" t="s">
        <v>2</v>
      </c>
      <c r="O2" s="3">
        <v>8</v>
      </c>
      <c r="P2" s="3" t="s">
        <v>2</v>
      </c>
      <c r="Q2" s="3">
        <v>9</v>
      </c>
      <c r="R2" s="3" t="s">
        <v>2</v>
      </c>
      <c r="S2" s="3">
        <v>10</v>
      </c>
      <c r="T2" s="3" t="s">
        <v>2</v>
      </c>
      <c r="U2" s="3">
        <v>11</v>
      </c>
      <c r="V2" s="3" t="s">
        <v>2</v>
      </c>
      <c r="W2" s="5">
        <v>12</v>
      </c>
      <c r="X2" s="5" t="s">
        <v>2</v>
      </c>
    </row>
    <row r="3" spans="1:24" hidden="1" x14ac:dyDescent="0.25">
      <c r="A3" s="1" t="s">
        <v>0</v>
      </c>
      <c r="B3" s="1" t="s">
        <v>1</v>
      </c>
      <c r="C3" s="1" t="s">
        <v>0</v>
      </c>
      <c r="D3" s="1" t="s">
        <v>1</v>
      </c>
      <c r="E3" s="1" t="s">
        <v>0</v>
      </c>
      <c r="F3" s="1" t="s">
        <v>1</v>
      </c>
      <c r="G3" s="1" t="s">
        <v>0</v>
      </c>
      <c r="H3" s="1" t="s">
        <v>1</v>
      </c>
      <c r="I3" s="1" t="s">
        <v>0</v>
      </c>
      <c r="J3" s="1" t="s">
        <v>1</v>
      </c>
      <c r="K3" s="1" t="s">
        <v>0</v>
      </c>
      <c r="L3" s="1" t="s">
        <v>1</v>
      </c>
      <c r="M3" s="1" t="s">
        <v>0</v>
      </c>
      <c r="N3" s="1" t="s">
        <v>1</v>
      </c>
      <c r="O3" s="1" t="s">
        <v>0</v>
      </c>
      <c r="P3" s="1" t="s">
        <v>1</v>
      </c>
      <c r="Q3" s="1" t="s">
        <v>0</v>
      </c>
      <c r="R3" s="1" t="s">
        <v>1</v>
      </c>
      <c r="S3" s="1" t="s">
        <v>0</v>
      </c>
      <c r="T3" s="1" t="s">
        <v>1</v>
      </c>
      <c r="U3" s="1" t="s">
        <v>0</v>
      </c>
      <c r="V3" s="1" t="s">
        <v>1</v>
      </c>
      <c r="W3" s="2" t="s">
        <v>0</v>
      </c>
      <c r="X3" s="2" t="s">
        <v>1</v>
      </c>
    </row>
    <row r="4" spans="1:24" hidden="1" x14ac:dyDescent="0.25">
      <c r="A4" s="1">
        <v>1</v>
      </c>
      <c r="B4" s="6" t="s">
        <v>3</v>
      </c>
      <c r="C4" s="1">
        <v>2</v>
      </c>
      <c r="D4" s="1" t="s">
        <v>3</v>
      </c>
      <c r="E4" s="1">
        <v>3</v>
      </c>
      <c r="F4" s="1" t="s">
        <v>3</v>
      </c>
      <c r="G4" s="1">
        <v>4</v>
      </c>
      <c r="H4" s="1" t="s">
        <v>3</v>
      </c>
      <c r="I4" s="1">
        <v>5</v>
      </c>
      <c r="J4" s="1" t="s">
        <v>3</v>
      </c>
      <c r="K4" s="1">
        <v>6</v>
      </c>
      <c r="L4" s="1" t="s">
        <v>3</v>
      </c>
      <c r="M4" s="1">
        <v>7</v>
      </c>
      <c r="N4" s="1" t="s">
        <v>3</v>
      </c>
      <c r="O4" s="1">
        <v>8</v>
      </c>
      <c r="P4" s="1" t="s">
        <v>3</v>
      </c>
      <c r="Q4" s="1">
        <v>9</v>
      </c>
      <c r="R4" s="1" t="s">
        <v>3</v>
      </c>
      <c r="S4" s="1">
        <v>10</v>
      </c>
      <c r="T4" s="1" t="s">
        <v>3</v>
      </c>
      <c r="U4" s="1">
        <v>11</v>
      </c>
      <c r="V4" s="1" t="s">
        <v>3</v>
      </c>
      <c r="W4" s="2">
        <v>12</v>
      </c>
      <c r="X4" s="2" t="s">
        <v>3</v>
      </c>
    </row>
    <row r="5" spans="1:24" hidden="1" x14ac:dyDescent="0.25">
      <c r="A5" s="1" t="s">
        <v>0</v>
      </c>
      <c r="B5" s="1" t="s">
        <v>1</v>
      </c>
      <c r="C5" s="1" t="s">
        <v>0</v>
      </c>
      <c r="D5" s="1" t="s">
        <v>1</v>
      </c>
      <c r="E5" s="1" t="s">
        <v>0</v>
      </c>
      <c r="F5" s="1" t="s">
        <v>1</v>
      </c>
      <c r="G5" s="1" t="s">
        <v>0</v>
      </c>
      <c r="H5" s="1" t="s">
        <v>1</v>
      </c>
      <c r="I5" s="1" t="s">
        <v>0</v>
      </c>
      <c r="J5" s="1" t="s">
        <v>1</v>
      </c>
      <c r="K5" s="1" t="s">
        <v>0</v>
      </c>
      <c r="L5" s="1" t="s">
        <v>1</v>
      </c>
      <c r="M5" s="1" t="s">
        <v>0</v>
      </c>
      <c r="N5" s="1" t="s">
        <v>1</v>
      </c>
      <c r="O5" s="1" t="s">
        <v>0</v>
      </c>
      <c r="P5" s="1" t="s">
        <v>1</v>
      </c>
      <c r="Q5" s="1" t="s">
        <v>0</v>
      </c>
      <c r="R5" s="1" t="s">
        <v>1</v>
      </c>
      <c r="S5" s="1" t="s">
        <v>0</v>
      </c>
      <c r="T5" s="1" t="s">
        <v>1</v>
      </c>
      <c r="U5" s="1" t="s">
        <v>0</v>
      </c>
      <c r="V5" s="1" t="s">
        <v>1</v>
      </c>
      <c r="W5" s="2" t="s">
        <v>0</v>
      </c>
      <c r="X5" s="2" t="s">
        <v>1</v>
      </c>
    </row>
    <row r="6" spans="1:24" hidden="1" x14ac:dyDescent="0.25">
      <c r="A6" s="1">
        <v>1</v>
      </c>
      <c r="B6" s="6" t="s">
        <v>4</v>
      </c>
      <c r="C6" s="1">
        <v>2</v>
      </c>
      <c r="D6" s="1" t="s">
        <v>4</v>
      </c>
      <c r="E6" s="1">
        <v>3</v>
      </c>
      <c r="F6" s="1" t="s">
        <v>4</v>
      </c>
      <c r="G6" s="1">
        <v>4</v>
      </c>
      <c r="H6" s="1" t="s">
        <v>4</v>
      </c>
      <c r="I6" s="1">
        <v>5</v>
      </c>
      <c r="J6" s="1" t="s">
        <v>4</v>
      </c>
      <c r="K6" s="1">
        <v>6</v>
      </c>
      <c r="L6" s="1" t="s">
        <v>4</v>
      </c>
      <c r="M6" s="1">
        <v>7</v>
      </c>
      <c r="N6" s="1" t="s">
        <v>4</v>
      </c>
      <c r="O6" s="1">
        <v>8</v>
      </c>
      <c r="P6" s="1" t="s">
        <v>4</v>
      </c>
      <c r="Q6" s="1">
        <v>9</v>
      </c>
      <c r="R6" s="1" t="s">
        <v>4</v>
      </c>
      <c r="S6" s="1">
        <v>10</v>
      </c>
      <c r="T6" s="1" t="s">
        <v>4</v>
      </c>
      <c r="U6" s="1">
        <v>11</v>
      </c>
      <c r="V6" s="1" t="s">
        <v>4</v>
      </c>
      <c r="W6" s="2">
        <v>12</v>
      </c>
      <c r="X6" s="2" t="s">
        <v>4</v>
      </c>
    </row>
    <row r="7" spans="1:24" hidden="1" x14ac:dyDescent="0.25">
      <c r="A7" s="7" t="s">
        <v>0</v>
      </c>
      <c r="B7" s="7" t="s">
        <v>5</v>
      </c>
      <c r="C7" s="7" t="s">
        <v>0</v>
      </c>
      <c r="D7" s="7" t="s">
        <v>5</v>
      </c>
      <c r="E7" s="7" t="s">
        <v>0</v>
      </c>
      <c r="F7" s="7" t="s">
        <v>5</v>
      </c>
      <c r="G7" s="7" t="s">
        <v>0</v>
      </c>
      <c r="H7" s="7" t="s">
        <v>5</v>
      </c>
      <c r="I7" s="7" t="s">
        <v>0</v>
      </c>
      <c r="J7" s="7" t="s">
        <v>5</v>
      </c>
      <c r="K7" s="7" t="s">
        <v>0</v>
      </c>
      <c r="L7" s="7" t="s">
        <v>5</v>
      </c>
      <c r="M7" s="7" t="s">
        <v>0</v>
      </c>
      <c r="N7" s="7" t="s">
        <v>5</v>
      </c>
      <c r="O7" s="7" t="s">
        <v>0</v>
      </c>
      <c r="P7" s="7" t="s">
        <v>5</v>
      </c>
      <c r="Q7" s="7" t="s">
        <v>0</v>
      </c>
      <c r="R7" s="7" t="s">
        <v>5</v>
      </c>
      <c r="S7" s="7" t="s">
        <v>0</v>
      </c>
      <c r="T7" s="7" t="s">
        <v>5</v>
      </c>
      <c r="U7" s="7" t="s">
        <v>0</v>
      </c>
      <c r="V7" s="7" t="s">
        <v>5</v>
      </c>
      <c r="W7" s="8" t="s">
        <v>0</v>
      </c>
      <c r="X7" s="8" t="s">
        <v>5</v>
      </c>
    </row>
    <row r="8" spans="1:24" hidden="1" x14ac:dyDescent="0.25">
      <c r="A8" s="7">
        <v>1</v>
      </c>
      <c r="B8" s="7">
        <v>0</v>
      </c>
      <c r="C8" s="7">
        <v>2</v>
      </c>
      <c r="D8" s="7">
        <v>0</v>
      </c>
      <c r="E8" s="7">
        <v>3</v>
      </c>
      <c r="F8" s="7">
        <v>0</v>
      </c>
      <c r="G8" s="7">
        <v>4</v>
      </c>
      <c r="H8" s="7">
        <v>0</v>
      </c>
      <c r="I8" s="7">
        <v>5</v>
      </c>
      <c r="J8" s="7">
        <v>0</v>
      </c>
      <c r="K8" s="7">
        <v>6</v>
      </c>
      <c r="L8" s="7">
        <v>0</v>
      </c>
      <c r="M8" s="7">
        <v>7</v>
      </c>
      <c r="N8" s="7">
        <v>0</v>
      </c>
      <c r="O8" s="7">
        <v>8</v>
      </c>
      <c r="P8" s="7">
        <v>0</v>
      </c>
      <c r="Q8" s="7">
        <v>9</v>
      </c>
      <c r="R8" s="7">
        <v>0</v>
      </c>
      <c r="S8" s="7">
        <v>10</v>
      </c>
      <c r="T8" s="7">
        <v>0</v>
      </c>
      <c r="U8" s="7">
        <v>11</v>
      </c>
      <c r="V8" s="7">
        <v>0</v>
      </c>
      <c r="W8" s="8">
        <v>12</v>
      </c>
      <c r="X8" s="8">
        <v>0</v>
      </c>
    </row>
    <row r="9" spans="1:24" hidden="1" x14ac:dyDescent="0.25">
      <c r="A9" s="7" t="s">
        <v>0</v>
      </c>
      <c r="B9" s="7" t="s">
        <v>5</v>
      </c>
      <c r="C9" s="7" t="s">
        <v>0</v>
      </c>
      <c r="D9" s="7" t="s">
        <v>5</v>
      </c>
      <c r="E9" s="7" t="s">
        <v>0</v>
      </c>
      <c r="F9" s="7" t="s">
        <v>5</v>
      </c>
      <c r="G9" s="7" t="s">
        <v>0</v>
      </c>
      <c r="H9" s="7" t="s">
        <v>5</v>
      </c>
      <c r="I9" s="7" t="s">
        <v>0</v>
      </c>
      <c r="J9" s="7" t="s">
        <v>5</v>
      </c>
      <c r="K9" s="7" t="s">
        <v>0</v>
      </c>
      <c r="L9" s="7" t="s">
        <v>5</v>
      </c>
      <c r="M9" s="7" t="s">
        <v>0</v>
      </c>
      <c r="N9" s="7" t="s">
        <v>5</v>
      </c>
      <c r="O9" s="7" t="s">
        <v>0</v>
      </c>
      <c r="P9" s="7" t="s">
        <v>5</v>
      </c>
      <c r="Q9" s="7" t="s">
        <v>0</v>
      </c>
      <c r="R9" s="7" t="s">
        <v>5</v>
      </c>
      <c r="S9" s="7" t="s">
        <v>0</v>
      </c>
      <c r="T9" s="7" t="s">
        <v>5</v>
      </c>
      <c r="U9" s="7" t="s">
        <v>0</v>
      </c>
      <c r="V9" s="7" t="s">
        <v>5</v>
      </c>
      <c r="W9" s="8" t="s">
        <v>0</v>
      </c>
      <c r="X9" s="8" t="s">
        <v>5</v>
      </c>
    </row>
    <row r="10" spans="1:24" hidden="1" x14ac:dyDescent="0.25">
      <c r="A10" s="7">
        <v>1</v>
      </c>
      <c r="B10" s="7">
        <v>1</v>
      </c>
      <c r="C10" s="7">
        <v>2</v>
      </c>
      <c r="D10" s="7">
        <v>1</v>
      </c>
      <c r="E10" s="7">
        <v>3</v>
      </c>
      <c r="F10" s="7">
        <v>1</v>
      </c>
      <c r="G10" s="7">
        <v>4</v>
      </c>
      <c r="H10" s="7">
        <v>1</v>
      </c>
      <c r="I10" s="7">
        <v>5</v>
      </c>
      <c r="J10" s="7">
        <v>1</v>
      </c>
      <c r="K10" s="7">
        <v>6</v>
      </c>
      <c r="L10" s="7">
        <v>1</v>
      </c>
      <c r="M10" s="7">
        <v>7</v>
      </c>
      <c r="N10" s="7">
        <v>1</v>
      </c>
      <c r="O10" s="7">
        <v>8</v>
      </c>
      <c r="P10" s="7">
        <v>1</v>
      </c>
      <c r="Q10" s="7">
        <v>9</v>
      </c>
      <c r="R10" s="7">
        <v>1</v>
      </c>
      <c r="S10" s="7">
        <v>10</v>
      </c>
      <c r="T10" s="7">
        <v>1</v>
      </c>
      <c r="U10" s="7">
        <v>11</v>
      </c>
      <c r="V10" s="7">
        <v>1</v>
      </c>
      <c r="W10" s="8">
        <v>12</v>
      </c>
      <c r="X10" s="8">
        <v>1</v>
      </c>
    </row>
    <row r="11" spans="1:24" hidden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4" hidden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4" hidden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4" hidden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4" hidden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4" hidden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38" ht="7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38" ht="23.2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38" ht="32.450000000000003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38" s="11" customFormat="1" ht="26.45" customHeight="1" x14ac:dyDescent="0.25">
      <c r="A20" s="10" t="s">
        <v>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ht="3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38" ht="15" customHeight="1" x14ac:dyDescent="0.25">
      <c r="A22" s="14" t="s">
        <v>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38" ht="3" customHeight="1" x14ac:dyDescent="0.25">
      <c r="A23" s="15"/>
      <c r="B23" s="16"/>
      <c r="C23" s="16"/>
      <c r="D23" s="16"/>
      <c r="E23" s="16"/>
      <c r="F23" s="16"/>
      <c r="G23" s="16"/>
      <c r="H23" s="16"/>
      <c r="I23" s="16"/>
      <c r="J23" s="17"/>
      <c r="K23" s="16"/>
      <c r="L23" s="16"/>
      <c r="M23" s="16"/>
      <c r="N23" s="16"/>
      <c r="O23" s="16"/>
      <c r="P23" s="16"/>
      <c r="Q23" s="18"/>
      <c r="R23" s="18"/>
      <c r="S23" s="18"/>
      <c r="T23" s="18"/>
      <c r="U23" s="18"/>
      <c r="V23" s="18"/>
    </row>
    <row r="24" spans="1:38" ht="3" customHeight="1" x14ac:dyDescent="0.25">
      <c r="A24" s="19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8"/>
      <c r="R24" s="18"/>
      <c r="S24" s="18"/>
      <c r="T24" s="18"/>
      <c r="U24" s="18"/>
      <c r="V24" s="18"/>
    </row>
    <row r="25" spans="1:38" ht="18.600000000000001" customHeight="1" x14ac:dyDescent="0.25">
      <c r="A25" s="20" t="s">
        <v>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1:38" ht="10.15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  <c r="O26" s="21"/>
      <c r="P26" s="21"/>
      <c r="Q26" s="21"/>
      <c r="R26" s="21"/>
      <c r="S26" s="21"/>
      <c r="T26" s="21"/>
      <c r="U26" s="9"/>
    </row>
    <row r="27" spans="1:38" ht="10.1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9"/>
    </row>
    <row r="28" spans="1:38" ht="24" customHeight="1" x14ac:dyDescent="0.25">
      <c r="A28" s="23" t="s">
        <v>9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1:38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9"/>
    </row>
    <row r="30" spans="1:38" ht="18" x14ac:dyDescent="0.25">
      <c r="A30" s="26" t="s">
        <v>10</v>
      </c>
      <c r="B30" s="26"/>
      <c r="C30" s="26"/>
      <c r="D30" s="26"/>
      <c r="E30" s="26"/>
      <c r="F30" s="27"/>
      <c r="G30" s="27"/>
      <c r="H30" s="27"/>
      <c r="I30" s="27"/>
      <c r="J30" s="27"/>
      <c r="L30" s="26" t="s">
        <v>11</v>
      </c>
      <c r="M30" s="26"/>
      <c r="N30" s="26"/>
      <c r="O30" s="26"/>
      <c r="P30" s="27"/>
      <c r="Q30" s="9"/>
      <c r="R30" s="9"/>
      <c r="S30" s="9"/>
      <c r="T30" s="9"/>
      <c r="U30" s="9"/>
    </row>
    <row r="31" spans="1:38" s="9" customFormat="1" ht="63.6" customHeight="1" x14ac:dyDescent="0.25">
      <c r="A31" s="28" t="s">
        <v>12</v>
      </c>
      <c r="B31" s="28"/>
      <c r="C31" s="28"/>
      <c r="D31" s="28"/>
      <c r="E31" s="28"/>
      <c r="F31" s="27"/>
      <c r="G31" s="27"/>
      <c r="H31" s="27"/>
      <c r="I31" s="27"/>
      <c r="J31" s="27"/>
      <c r="L31" s="28" t="s">
        <v>13</v>
      </c>
      <c r="M31" s="28"/>
      <c r="N31" s="28"/>
      <c r="O31" s="28"/>
      <c r="P31" s="27"/>
      <c r="W31"/>
      <c r="X31"/>
      <c r="Y31"/>
    </row>
    <row r="32" spans="1:38" s="9" customFormat="1" ht="6.6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L32" s="21"/>
      <c r="M32" s="21"/>
      <c r="N32" s="21"/>
      <c r="O32" s="21"/>
      <c r="P32" s="29"/>
      <c r="W32"/>
      <c r="X32"/>
      <c r="Y32"/>
    </row>
    <row r="33" spans="1:25" s="9" customFormat="1" ht="33" x14ac:dyDescent="0.25">
      <c r="A33" s="30" t="s">
        <v>14</v>
      </c>
      <c r="B33" s="31" t="s">
        <v>15</v>
      </c>
      <c r="C33" s="31" t="s">
        <v>16</v>
      </c>
      <c r="D33" s="31" t="s">
        <v>17</v>
      </c>
      <c r="E33" s="32" t="s">
        <v>18</v>
      </c>
      <c r="F33" s="21"/>
      <c r="G33" s="21"/>
      <c r="H33" s="21"/>
      <c r="I33" s="21"/>
      <c r="J33" s="21"/>
      <c r="L33" s="33" t="s">
        <v>14</v>
      </c>
      <c r="M33" s="31" t="s">
        <v>15</v>
      </c>
      <c r="N33" s="31" t="s">
        <v>19</v>
      </c>
      <c r="O33" s="32" t="s">
        <v>20</v>
      </c>
      <c r="P33" s="29"/>
      <c r="W33"/>
      <c r="X33"/>
      <c r="Y33"/>
    </row>
    <row r="34" spans="1:25" s="9" customFormat="1" ht="16.5" x14ac:dyDescent="0.25">
      <c r="A34" s="34" t="s">
        <v>21</v>
      </c>
      <c r="B34" s="35">
        <v>138</v>
      </c>
      <c r="C34" s="35">
        <v>126</v>
      </c>
      <c r="D34" s="35">
        <v>8</v>
      </c>
      <c r="E34" s="36">
        <v>4</v>
      </c>
      <c r="F34" s="21"/>
      <c r="G34" s="21"/>
      <c r="H34" s="21"/>
      <c r="I34" s="21"/>
      <c r="J34" s="21"/>
      <c r="L34" s="34" t="s">
        <v>21</v>
      </c>
      <c r="M34" s="35">
        <v>138</v>
      </c>
      <c r="N34" s="35">
        <v>124</v>
      </c>
      <c r="O34" s="37">
        <v>14</v>
      </c>
      <c r="P34" s="29"/>
      <c r="W34"/>
      <c r="X34"/>
      <c r="Y34"/>
    </row>
    <row r="35" spans="1:25" s="9" customFormat="1" ht="16.5" x14ac:dyDescent="0.25">
      <c r="A35" s="38" t="s">
        <v>22</v>
      </c>
      <c r="B35" s="39">
        <v>169</v>
      </c>
      <c r="C35" s="39">
        <v>156</v>
      </c>
      <c r="D35" s="39">
        <v>6</v>
      </c>
      <c r="E35" s="40">
        <v>7</v>
      </c>
      <c r="F35" s="21"/>
      <c r="G35" s="21"/>
      <c r="H35" s="21"/>
      <c r="I35" s="21"/>
      <c r="J35" s="21"/>
      <c r="L35" s="38" t="s">
        <v>22</v>
      </c>
      <c r="M35" s="39">
        <v>169</v>
      </c>
      <c r="N35" s="39">
        <v>147</v>
      </c>
      <c r="O35" s="41">
        <v>22</v>
      </c>
      <c r="P35" s="29"/>
      <c r="W35"/>
      <c r="X35"/>
      <c r="Y35"/>
    </row>
    <row r="36" spans="1:25" s="9" customFormat="1" ht="16.5" x14ac:dyDescent="0.25">
      <c r="A36" s="38" t="s">
        <v>23</v>
      </c>
      <c r="B36" s="39">
        <v>93</v>
      </c>
      <c r="C36" s="39">
        <v>87</v>
      </c>
      <c r="D36" s="39">
        <v>3</v>
      </c>
      <c r="E36" s="40">
        <v>3</v>
      </c>
      <c r="F36" s="21"/>
      <c r="G36" s="21"/>
      <c r="H36" s="21"/>
      <c r="I36" s="21"/>
      <c r="J36" s="21"/>
      <c r="L36" s="38" t="s">
        <v>23</v>
      </c>
      <c r="M36" s="39">
        <v>93</v>
      </c>
      <c r="N36" s="39">
        <v>82</v>
      </c>
      <c r="O36" s="41">
        <v>11</v>
      </c>
      <c r="P36" s="29"/>
      <c r="W36"/>
      <c r="X36"/>
      <c r="Y36"/>
    </row>
    <row r="37" spans="1:25" s="9" customFormat="1" ht="16.5" x14ac:dyDescent="0.25">
      <c r="A37" s="38" t="s">
        <v>24</v>
      </c>
      <c r="B37" s="39">
        <v>70</v>
      </c>
      <c r="C37" s="39">
        <v>62</v>
      </c>
      <c r="D37" s="39">
        <v>3</v>
      </c>
      <c r="E37" s="40">
        <v>5</v>
      </c>
      <c r="F37" s="21"/>
      <c r="G37" s="21"/>
      <c r="H37" s="21"/>
      <c r="I37" s="21"/>
      <c r="J37" s="21"/>
      <c r="L37" s="38" t="s">
        <v>24</v>
      </c>
      <c r="M37" s="39">
        <v>70</v>
      </c>
      <c r="N37" s="39">
        <v>62</v>
      </c>
      <c r="O37" s="41">
        <v>8</v>
      </c>
      <c r="P37" s="29"/>
      <c r="W37"/>
      <c r="X37"/>
      <c r="Y37"/>
    </row>
    <row r="38" spans="1:25" s="9" customFormat="1" ht="16.5" x14ac:dyDescent="0.25">
      <c r="A38" s="38" t="s">
        <v>25</v>
      </c>
      <c r="B38" s="39">
        <v>119</v>
      </c>
      <c r="C38" s="39">
        <v>110</v>
      </c>
      <c r="D38" s="39">
        <v>6</v>
      </c>
      <c r="E38" s="40">
        <v>3</v>
      </c>
      <c r="F38" s="21"/>
      <c r="G38" s="21"/>
      <c r="H38" s="21"/>
      <c r="I38" s="21"/>
      <c r="J38" s="21"/>
      <c r="L38" s="38" t="s">
        <v>25</v>
      </c>
      <c r="M38" s="39">
        <v>119</v>
      </c>
      <c r="N38" s="39">
        <v>105</v>
      </c>
      <c r="O38" s="41">
        <v>14</v>
      </c>
      <c r="P38" s="29"/>
      <c r="W38"/>
      <c r="X38"/>
      <c r="Y38"/>
    </row>
    <row r="39" spans="1:25" s="9" customFormat="1" ht="16.5" x14ac:dyDescent="0.25">
      <c r="A39" s="38" t="s">
        <v>26</v>
      </c>
      <c r="B39" s="39">
        <v>136</v>
      </c>
      <c r="C39" s="39">
        <v>124</v>
      </c>
      <c r="D39" s="39">
        <v>4</v>
      </c>
      <c r="E39" s="40">
        <v>8</v>
      </c>
      <c r="F39" s="21"/>
      <c r="G39" s="21"/>
      <c r="H39" s="21"/>
      <c r="I39" s="21"/>
      <c r="J39" s="21"/>
      <c r="L39" s="38" t="s">
        <v>26</v>
      </c>
      <c r="M39" s="39">
        <v>136</v>
      </c>
      <c r="N39" s="39">
        <v>118</v>
      </c>
      <c r="O39" s="41">
        <v>18</v>
      </c>
      <c r="P39" s="29"/>
      <c r="W39"/>
      <c r="X39"/>
      <c r="Y39"/>
    </row>
    <row r="40" spans="1:25" s="9" customFormat="1" ht="16.5" hidden="1" x14ac:dyDescent="0.25">
      <c r="A40" s="38" t="s">
        <v>27</v>
      </c>
      <c r="B40" s="39">
        <v>0</v>
      </c>
      <c r="C40" s="39">
        <v>0</v>
      </c>
      <c r="D40" s="39">
        <v>0</v>
      </c>
      <c r="E40" s="40">
        <v>0</v>
      </c>
      <c r="F40" s="21"/>
      <c r="G40" s="21"/>
      <c r="H40" s="21"/>
      <c r="I40" s="21"/>
      <c r="J40" s="21"/>
      <c r="L40" s="38" t="s">
        <v>27</v>
      </c>
      <c r="M40" s="39">
        <v>0</v>
      </c>
      <c r="N40" s="39">
        <v>0</v>
      </c>
      <c r="O40" s="41">
        <v>0</v>
      </c>
      <c r="P40" s="29"/>
      <c r="W40"/>
      <c r="X40"/>
      <c r="Y40"/>
    </row>
    <row r="41" spans="1:25" s="9" customFormat="1" ht="16.5" hidden="1" x14ac:dyDescent="0.25">
      <c r="A41" s="38" t="s">
        <v>28</v>
      </c>
      <c r="B41" s="39">
        <v>0</v>
      </c>
      <c r="C41" s="39">
        <v>0</v>
      </c>
      <c r="D41" s="39">
        <v>0</v>
      </c>
      <c r="E41" s="40">
        <v>0</v>
      </c>
      <c r="F41" s="21"/>
      <c r="G41" s="21"/>
      <c r="H41" s="21"/>
      <c r="I41" s="21"/>
      <c r="J41" s="21"/>
      <c r="L41" s="38" t="s">
        <v>28</v>
      </c>
      <c r="M41" s="39">
        <v>0</v>
      </c>
      <c r="N41" s="39">
        <v>0</v>
      </c>
      <c r="O41" s="41">
        <v>0</v>
      </c>
      <c r="P41" s="29"/>
      <c r="W41"/>
      <c r="X41"/>
      <c r="Y41"/>
    </row>
    <row r="42" spans="1:25" s="9" customFormat="1" ht="16.5" hidden="1" x14ac:dyDescent="0.25">
      <c r="A42" s="38" t="s">
        <v>29</v>
      </c>
      <c r="B42" s="39">
        <v>0</v>
      </c>
      <c r="C42" s="39">
        <v>0</v>
      </c>
      <c r="D42" s="39">
        <v>0</v>
      </c>
      <c r="E42" s="40">
        <v>0</v>
      </c>
      <c r="F42" s="21"/>
      <c r="G42" s="21"/>
      <c r="H42" s="21"/>
      <c r="I42" s="21"/>
      <c r="J42" s="21"/>
      <c r="L42" s="38" t="s">
        <v>29</v>
      </c>
      <c r="M42" s="39">
        <v>0</v>
      </c>
      <c r="N42" s="39">
        <v>0</v>
      </c>
      <c r="O42" s="41">
        <v>0</v>
      </c>
      <c r="P42" s="29"/>
      <c r="W42"/>
      <c r="X42"/>
      <c r="Y42"/>
    </row>
    <row r="43" spans="1:25" s="9" customFormat="1" ht="16.5" hidden="1" x14ac:dyDescent="0.25">
      <c r="A43" s="38" t="s">
        <v>30</v>
      </c>
      <c r="B43" s="39">
        <v>0</v>
      </c>
      <c r="C43" s="39">
        <v>0</v>
      </c>
      <c r="D43" s="39">
        <v>0</v>
      </c>
      <c r="E43" s="40">
        <v>0</v>
      </c>
      <c r="F43" s="21"/>
      <c r="G43" s="21"/>
      <c r="H43" s="21"/>
      <c r="I43" s="21"/>
      <c r="J43" s="21"/>
      <c r="L43" s="38" t="s">
        <v>30</v>
      </c>
      <c r="M43" s="39">
        <v>0</v>
      </c>
      <c r="N43" s="39">
        <v>0</v>
      </c>
      <c r="O43" s="41">
        <v>0</v>
      </c>
      <c r="P43" s="29"/>
      <c r="W43"/>
      <c r="X43"/>
      <c r="Y43"/>
    </row>
    <row r="44" spans="1:25" s="9" customFormat="1" ht="16.5" hidden="1" x14ac:dyDescent="0.25">
      <c r="A44" s="38" t="s">
        <v>31</v>
      </c>
      <c r="B44" s="39">
        <v>0</v>
      </c>
      <c r="C44" s="39">
        <v>0</v>
      </c>
      <c r="D44" s="39">
        <v>0</v>
      </c>
      <c r="E44" s="40">
        <v>0</v>
      </c>
      <c r="F44" s="21"/>
      <c r="G44" s="21"/>
      <c r="H44" s="21"/>
      <c r="I44" s="21"/>
      <c r="J44" s="21"/>
      <c r="L44" s="38" t="s">
        <v>31</v>
      </c>
      <c r="M44" s="39">
        <v>0</v>
      </c>
      <c r="N44" s="39">
        <v>0</v>
      </c>
      <c r="O44" s="41">
        <v>0</v>
      </c>
      <c r="P44" s="29"/>
      <c r="W44"/>
      <c r="X44"/>
      <c r="Y44"/>
    </row>
    <row r="45" spans="1:25" s="9" customFormat="1" ht="16.5" hidden="1" x14ac:dyDescent="0.25">
      <c r="A45" s="42" t="s">
        <v>32</v>
      </c>
      <c r="B45" s="43">
        <v>0</v>
      </c>
      <c r="C45" s="43">
        <v>0</v>
      </c>
      <c r="D45" s="43">
        <v>0</v>
      </c>
      <c r="E45" s="44">
        <v>0</v>
      </c>
      <c r="F45" s="21"/>
      <c r="G45" s="21"/>
      <c r="H45" s="21"/>
      <c r="I45" s="21"/>
      <c r="J45" s="21"/>
      <c r="L45" s="42" t="s">
        <v>32</v>
      </c>
      <c r="M45" s="43">
        <v>0</v>
      </c>
      <c r="N45" s="43">
        <v>0</v>
      </c>
      <c r="O45" s="45">
        <v>0</v>
      </c>
      <c r="P45" s="29"/>
      <c r="W45"/>
      <c r="X45"/>
      <c r="Y45"/>
    </row>
    <row r="46" spans="1:25" s="9" customFormat="1" ht="16.5" x14ac:dyDescent="0.25">
      <c r="A46" s="33" t="s">
        <v>33</v>
      </c>
      <c r="B46" s="46">
        <v>725</v>
      </c>
      <c r="C46" s="46">
        <v>665</v>
      </c>
      <c r="D46" s="47">
        <v>30</v>
      </c>
      <c r="E46" s="48">
        <v>30</v>
      </c>
      <c r="F46" s="21"/>
      <c r="G46" s="21"/>
      <c r="H46" s="21"/>
      <c r="I46" s="21"/>
      <c r="J46" s="21"/>
      <c r="L46" s="33" t="s">
        <v>33</v>
      </c>
      <c r="M46" s="46">
        <v>725</v>
      </c>
      <c r="N46" s="46">
        <v>638</v>
      </c>
      <c r="O46" s="47">
        <v>87</v>
      </c>
      <c r="P46" s="29"/>
      <c r="W46"/>
      <c r="X46"/>
      <c r="Y46"/>
    </row>
    <row r="47" spans="1:25" ht="16.5" x14ac:dyDescent="0.25">
      <c r="A47" s="49" t="s">
        <v>34</v>
      </c>
      <c r="B47" s="50">
        <v>1</v>
      </c>
      <c r="C47" s="50">
        <v>0.91724137931034477</v>
      </c>
      <c r="D47" s="50">
        <v>4.1379310344827586E-2</v>
      </c>
      <c r="E47" s="51">
        <v>4.1379310344827586E-2</v>
      </c>
      <c r="F47" s="21"/>
      <c r="G47" s="21"/>
      <c r="H47" s="21"/>
      <c r="I47" s="21"/>
      <c r="J47" s="21"/>
      <c r="K47" s="9"/>
      <c r="L47" s="49" t="s">
        <v>34</v>
      </c>
      <c r="M47" s="50">
        <v>1</v>
      </c>
      <c r="N47" s="50">
        <v>0.88</v>
      </c>
      <c r="O47" s="51">
        <v>0.12</v>
      </c>
      <c r="P47" s="29"/>
      <c r="Q47" s="9"/>
      <c r="R47" s="9"/>
      <c r="S47" s="9"/>
      <c r="T47" s="9"/>
      <c r="U47" s="9"/>
    </row>
    <row r="48" spans="1:25" ht="57.75" customHeight="1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9"/>
      <c r="P48" s="9"/>
      <c r="Q48" s="9"/>
      <c r="R48" s="9"/>
      <c r="S48" s="9"/>
      <c r="T48" s="9"/>
      <c r="U48" s="9"/>
    </row>
    <row r="49" spans="1:22" ht="15.75" x14ac:dyDescent="0.25">
      <c r="A49" s="52" t="s">
        <v>35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21"/>
      <c r="P49" s="53"/>
      <c r="Q49" s="53"/>
      <c r="R49" s="53"/>
      <c r="S49" s="53"/>
      <c r="T49" s="53"/>
      <c r="U49" s="9"/>
    </row>
    <row r="50" spans="1:22" ht="29.45" customHeight="1" x14ac:dyDescent="0.25">
      <c r="A50" s="28" t="s">
        <v>36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/>
      <c r="P50" s="53"/>
      <c r="Q50" s="53"/>
      <c r="R50" s="53"/>
      <c r="S50" s="53"/>
      <c r="T50" s="53"/>
      <c r="U50" s="9"/>
    </row>
    <row r="51" spans="1:22" ht="4.1500000000000004" customHeight="1" x14ac:dyDescent="0.25">
      <c r="A51" s="54"/>
      <c r="B51" s="55"/>
      <c r="C51" s="55"/>
      <c r="D51" s="55"/>
      <c r="E51" s="55"/>
      <c r="F51" s="55"/>
      <c r="G51" s="55"/>
      <c r="H51" s="56"/>
      <c r="I51" s="57"/>
      <c r="J51" s="58"/>
      <c r="K51" s="58"/>
      <c r="L51" s="58"/>
      <c r="M51" s="58"/>
      <c r="N51" s="58"/>
      <c r="P51" s="59"/>
      <c r="Q51" s="58"/>
      <c r="R51" s="58"/>
      <c r="S51" s="58"/>
      <c r="T51" s="58"/>
      <c r="U51" s="58"/>
      <c r="V51" s="29"/>
    </row>
    <row r="52" spans="1:22" ht="35.450000000000003" customHeight="1" x14ac:dyDescent="0.25">
      <c r="A52" s="60" t="s">
        <v>14</v>
      </c>
      <c r="B52" s="61" t="s">
        <v>15</v>
      </c>
      <c r="C52" s="62" t="s">
        <v>37</v>
      </c>
      <c r="D52" s="63"/>
      <c r="E52" s="63"/>
      <c r="F52" s="64"/>
      <c r="G52" s="63" t="s">
        <v>38</v>
      </c>
      <c r="H52" s="63"/>
      <c r="I52" s="63"/>
      <c r="J52" s="63"/>
      <c r="K52" s="62" t="s">
        <v>39</v>
      </c>
      <c r="L52" s="63"/>
      <c r="M52" s="63"/>
      <c r="N52" s="64"/>
      <c r="O52" s="29"/>
      <c r="P52" s="65"/>
      <c r="Q52" s="66"/>
      <c r="R52" s="66"/>
      <c r="S52" s="67"/>
      <c r="T52" s="67"/>
      <c r="U52" s="67"/>
      <c r="V52" s="67"/>
    </row>
    <row r="53" spans="1:22" ht="49.5" x14ac:dyDescent="0.3">
      <c r="A53" s="60"/>
      <c r="B53" s="61" t="s">
        <v>40</v>
      </c>
      <c r="C53" s="68" t="s">
        <v>41</v>
      </c>
      <c r="D53" s="68" t="s">
        <v>42</v>
      </c>
      <c r="E53" s="68" t="s">
        <v>43</v>
      </c>
      <c r="F53" s="68" t="s">
        <v>44</v>
      </c>
      <c r="G53" s="68" t="s">
        <v>41</v>
      </c>
      <c r="H53" s="68" t="s">
        <v>45</v>
      </c>
      <c r="I53" s="68" t="s">
        <v>46</v>
      </c>
      <c r="J53" s="68" t="s">
        <v>47</v>
      </c>
      <c r="K53" s="68" t="s">
        <v>41</v>
      </c>
      <c r="L53" s="68" t="s">
        <v>45</v>
      </c>
      <c r="M53" s="68" t="s">
        <v>46</v>
      </c>
      <c r="N53" s="68" t="s">
        <v>47</v>
      </c>
      <c r="O53" s="29"/>
      <c r="P53" s="66"/>
      <c r="Q53" s="66"/>
      <c r="R53" s="69" t="s">
        <v>48</v>
      </c>
      <c r="S53" s="70">
        <v>195</v>
      </c>
      <c r="T53" s="69"/>
      <c r="U53" s="71">
        <f>S53/M46</f>
        <v>0.26896551724137929</v>
      </c>
      <c r="V53" s="66"/>
    </row>
    <row r="54" spans="1:22" ht="30" customHeight="1" x14ac:dyDescent="0.3">
      <c r="A54" s="34" t="s">
        <v>21</v>
      </c>
      <c r="B54" s="72">
        <v>138</v>
      </c>
      <c r="C54" s="35">
        <v>6</v>
      </c>
      <c r="D54" s="35">
        <v>5</v>
      </c>
      <c r="E54" s="35">
        <v>16</v>
      </c>
      <c r="F54" s="36">
        <v>12</v>
      </c>
      <c r="G54" s="73">
        <v>8</v>
      </c>
      <c r="H54" s="35">
        <v>53</v>
      </c>
      <c r="I54" s="35">
        <v>25</v>
      </c>
      <c r="J54" s="74">
        <v>5</v>
      </c>
      <c r="K54" s="75">
        <v>0</v>
      </c>
      <c r="L54" s="35">
        <v>5</v>
      </c>
      <c r="M54" s="35">
        <v>3</v>
      </c>
      <c r="N54" s="36">
        <v>0</v>
      </c>
      <c r="O54" s="29"/>
      <c r="P54" s="66"/>
      <c r="Q54" s="66"/>
      <c r="R54" s="76"/>
      <c r="S54" s="76"/>
      <c r="T54" s="76"/>
      <c r="U54" s="76"/>
      <c r="V54" s="66"/>
    </row>
    <row r="55" spans="1:22" ht="30" customHeight="1" x14ac:dyDescent="0.3">
      <c r="A55" s="38" t="s">
        <v>22</v>
      </c>
      <c r="B55" s="77">
        <v>169</v>
      </c>
      <c r="C55" s="39">
        <v>2</v>
      </c>
      <c r="D55" s="39">
        <v>13</v>
      </c>
      <c r="E55" s="39">
        <v>18</v>
      </c>
      <c r="F55" s="40">
        <v>12</v>
      </c>
      <c r="G55" s="78">
        <v>7</v>
      </c>
      <c r="H55" s="39">
        <v>51</v>
      </c>
      <c r="I55" s="39">
        <v>48</v>
      </c>
      <c r="J55" s="79">
        <v>9</v>
      </c>
      <c r="K55" s="80">
        <v>0</v>
      </c>
      <c r="L55" s="39">
        <v>5</v>
      </c>
      <c r="M55" s="39">
        <v>4</v>
      </c>
      <c r="N55" s="40">
        <v>0</v>
      </c>
      <c r="O55" s="29"/>
      <c r="P55" s="66"/>
      <c r="Q55" s="66"/>
      <c r="R55" s="76"/>
      <c r="S55" s="76"/>
      <c r="T55" s="76"/>
      <c r="U55" s="76"/>
      <c r="V55" s="66"/>
    </row>
    <row r="56" spans="1:22" ht="30" customHeight="1" x14ac:dyDescent="0.3">
      <c r="A56" s="38" t="s">
        <v>23</v>
      </c>
      <c r="B56" s="77">
        <v>93</v>
      </c>
      <c r="C56" s="39">
        <v>1</v>
      </c>
      <c r="D56" s="39">
        <v>3</v>
      </c>
      <c r="E56" s="39">
        <v>11</v>
      </c>
      <c r="F56" s="40">
        <v>5</v>
      </c>
      <c r="G56" s="78">
        <v>2</v>
      </c>
      <c r="H56" s="39">
        <v>25</v>
      </c>
      <c r="I56" s="39">
        <v>33</v>
      </c>
      <c r="J56" s="79">
        <v>7</v>
      </c>
      <c r="K56" s="80">
        <v>0</v>
      </c>
      <c r="L56" s="39">
        <v>6</v>
      </c>
      <c r="M56" s="39">
        <v>0</v>
      </c>
      <c r="N56" s="40">
        <v>0</v>
      </c>
      <c r="O56" s="29"/>
      <c r="P56" s="66"/>
      <c r="Q56" s="66"/>
      <c r="R56" s="76"/>
      <c r="S56" s="76"/>
      <c r="T56" s="76"/>
      <c r="U56" s="76"/>
      <c r="V56" s="66"/>
    </row>
    <row r="57" spans="1:22" ht="30" customHeight="1" x14ac:dyDescent="0.3">
      <c r="A57" s="38" t="s">
        <v>24</v>
      </c>
      <c r="B57" s="77">
        <v>70</v>
      </c>
      <c r="C57" s="39">
        <v>0</v>
      </c>
      <c r="D57" s="39">
        <v>5</v>
      </c>
      <c r="E57" s="39">
        <v>11</v>
      </c>
      <c r="F57" s="40">
        <v>6</v>
      </c>
      <c r="G57" s="78">
        <v>0</v>
      </c>
      <c r="H57" s="39">
        <v>17</v>
      </c>
      <c r="I57" s="39">
        <v>24</v>
      </c>
      <c r="J57" s="79">
        <v>4</v>
      </c>
      <c r="K57" s="80">
        <v>0</v>
      </c>
      <c r="L57" s="39">
        <v>3</v>
      </c>
      <c r="M57" s="39">
        <v>0</v>
      </c>
      <c r="N57" s="40">
        <v>0</v>
      </c>
      <c r="O57" s="29"/>
      <c r="P57" s="66"/>
      <c r="Q57" s="66"/>
      <c r="R57" s="69" t="s">
        <v>48</v>
      </c>
      <c r="S57" s="70">
        <v>488</v>
      </c>
      <c r="T57" s="69" t="s">
        <v>49</v>
      </c>
      <c r="U57" s="71">
        <f>488/725</f>
        <v>0.6731034482758621</v>
      </c>
      <c r="V57" s="66"/>
    </row>
    <row r="58" spans="1:22" ht="27" customHeight="1" x14ac:dyDescent="0.3">
      <c r="A58" s="38" t="s">
        <v>25</v>
      </c>
      <c r="B58" s="77">
        <v>119</v>
      </c>
      <c r="C58" s="39">
        <v>1</v>
      </c>
      <c r="D58" s="39">
        <v>12</v>
      </c>
      <c r="E58" s="39">
        <v>13</v>
      </c>
      <c r="F58" s="40">
        <v>11</v>
      </c>
      <c r="G58" s="78">
        <v>1</v>
      </c>
      <c r="H58" s="39">
        <v>28</v>
      </c>
      <c r="I58" s="39">
        <v>44</v>
      </c>
      <c r="J58" s="79">
        <v>3</v>
      </c>
      <c r="K58" s="80">
        <v>0</v>
      </c>
      <c r="L58" s="39">
        <v>3</v>
      </c>
      <c r="M58" s="39">
        <v>3</v>
      </c>
      <c r="N58" s="40">
        <v>0</v>
      </c>
      <c r="O58" s="29"/>
      <c r="P58" s="66"/>
      <c r="Q58" s="66"/>
      <c r="R58" s="76"/>
      <c r="S58" s="76"/>
      <c r="T58" s="76"/>
      <c r="U58" s="76"/>
      <c r="V58" s="66"/>
    </row>
    <row r="59" spans="1:22" ht="16.5" x14ac:dyDescent="0.25">
      <c r="A59" s="38" t="s">
        <v>26</v>
      </c>
      <c r="B59" s="77">
        <v>136</v>
      </c>
      <c r="C59" s="39">
        <v>3</v>
      </c>
      <c r="D59" s="39">
        <v>10</v>
      </c>
      <c r="E59" s="39">
        <v>10</v>
      </c>
      <c r="F59" s="40">
        <v>9</v>
      </c>
      <c r="G59" s="78">
        <v>1</v>
      </c>
      <c r="H59" s="39">
        <v>42</v>
      </c>
      <c r="I59" s="39">
        <v>42</v>
      </c>
      <c r="J59" s="79">
        <v>9</v>
      </c>
      <c r="K59" s="80">
        <v>0</v>
      </c>
      <c r="L59" s="39">
        <v>9</v>
      </c>
      <c r="M59" s="39">
        <v>1</v>
      </c>
      <c r="N59" s="40">
        <v>0</v>
      </c>
      <c r="O59" s="29"/>
      <c r="P59" s="66"/>
      <c r="Q59" s="66"/>
      <c r="R59" s="9"/>
      <c r="S59" s="9"/>
      <c r="T59" s="9"/>
      <c r="U59" s="9"/>
      <c r="V59" s="66"/>
    </row>
    <row r="60" spans="1:22" ht="16.5" hidden="1" x14ac:dyDescent="0.3">
      <c r="A60" s="38" t="s">
        <v>27</v>
      </c>
      <c r="B60" s="77">
        <v>0</v>
      </c>
      <c r="C60" s="39">
        <v>0</v>
      </c>
      <c r="D60" s="39">
        <v>0</v>
      </c>
      <c r="E60" s="39">
        <v>0</v>
      </c>
      <c r="F60" s="40">
        <v>0</v>
      </c>
      <c r="G60" s="78">
        <v>0</v>
      </c>
      <c r="H60" s="39">
        <v>0</v>
      </c>
      <c r="I60" s="39">
        <v>0</v>
      </c>
      <c r="J60" s="79">
        <v>0</v>
      </c>
      <c r="K60" s="80">
        <v>0</v>
      </c>
      <c r="L60" s="39">
        <v>0</v>
      </c>
      <c r="M60" s="39">
        <v>0</v>
      </c>
      <c r="N60" s="40">
        <v>0</v>
      </c>
      <c r="O60" s="29"/>
      <c r="P60" s="66"/>
      <c r="Q60" s="66"/>
      <c r="R60" s="76"/>
      <c r="S60" s="76"/>
      <c r="T60" s="76"/>
      <c r="U60" s="76"/>
      <c r="V60" s="66"/>
    </row>
    <row r="61" spans="1:22" ht="16.5" hidden="1" x14ac:dyDescent="0.3">
      <c r="A61" s="38" t="s">
        <v>28</v>
      </c>
      <c r="B61" s="77">
        <v>0</v>
      </c>
      <c r="C61" s="39">
        <v>0</v>
      </c>
      <c r="D61" s="39">
        <v>0</v>
      </c>
      <c r="E61" s="39">
        <v>0</v>
      </c>
      <c r="F61" s="40">
        <v>0</v>
      </c>
      <c r="G61" s="78">
        <v>0</v>
      </c>
      <c r="H61" s="39">
        <v>0</v>
      </c>
      <c r="I61" s="39">
        <v>0</v>
      </c>
      <c r="J61" s="79">
        <v>0</v>
      </c>
      <c r="K61" s="80">
        <v>0</v>
      </c>
      <c r="L61" s="39">
        <v>0</v>
      </c>
      <c r="M61" s="39">
        <v>0</v>
      </c>
      <c r="N61" s="40">
        <v>0</v>
      </c>
      <c r="O61" s="29"/>
      <c r="P61" s="66"/>
      <c r="Q61" s="66"/>
      <c r="R61" s="76"/>
      <c r="S61" s="76"/>
      <c r="T61" s="76"/>
      <c r="U61" s="76"/>
      <c r="V61" s="66"/>
    </row>
    <row r="62" spans="1:22" ht="16.5" hidden="1" x14ac:dyDescent="0.3">
      <c r="A62" s="38" t="s">
        <v>29</v>
      </c>
      <c r="B62" s="77">
        <v>0</v>
      </c>
      <c r="C62" s="39">
        <v>0</v>
      </c>
      <c r="D62" s="39">
        <v>0</v>
      </c>
      <c r="E62" s="39">
        <v>0</v>
      </c>
      <c r="F62" s="40">
        <v>0</v>
      </c>
      <c r="G62" s="78">
        <v>0</v>
      </c>
      <c r="H62" s="39">
        <v>0</v>
      </c>
      <c r="I62" s="39">
        <v>0</v>
      </c>
      <c r="J62" s="79">
        <v>0</v>
      </c>
      <c r="K62" s="80">
        <v>0</v>
      </c>
      <c r="L62" s="39">
        <v>0</v>
      </c>
      <c r="M62" s="39">
        <v>0</v>
      </c>
      <c r="N62" s="40">
        <v>0</v>
      </c>
      <c r="O62" s="29"/>
      <c r="P62" s="66"/>
      <c r="Q62" s="66"/>
      <c r="R62" s="76"/>
      <c r="S62" s="76"/>
      <c r="T62" s="76"/>
      <c r="U62" s="76"/>
      <c r="V62" s="66"/>
    </row>
    <row r="63" spans="1:22" ht="16.5" hidden="1" x14ac:dyDescent="0.3">
      <c r="A63" s="38" t="s">
        <v>30</v>
      </c>
      <c r="B63" s="77">
        <v>0</v>
      </c>
      <c r="C63" s="39">
        <v>0</v>
      </c>
      <c r="D63" s="39">
        <v>0</v>
      </c>
      <c r="E63" s="39">
        <v>0</v>
      </c>
      <c r="F63" s="40">
        <v>0</v>
      </c>
      <c r="G63" s="78">
        <v>0</v>
      </c>
      <c r="H63" s="39">
        <v>0</v>
      </c>
      <c r="I63" s="39">
        <v>0</v>
      </c>
      <c r="J63" s="79">
        <v>0</v>
      </c>
      <c r="K63" s="80">
        <v>0</v>
      </c>
      <c r="L63" s="39">
        <v>0</v>
      </c>
      <c r="M63" s="39">
        <v>0</v>
      </c>
      <c r="N63" s="40">
        <v>0</v>
      </c>
      <c r="O63" s="29"/>
      <c r="P63" s="66"/>
      <c r="Q63" s="66"/>
      <c r="R63" s="76"/>
      <c r="S63" s="76"/>
      <c r="T63" s="76"/>
      <c r="U63" s="76"/>
      <c r="V63" s="66"/>
    </row>
    <row r="64" spans="1:22" ht="16.5" hidden="1" x14ac:dyDescent="0.3">
      <c r="A64" s="38" t="s">
        <v>31</v>
      </c>
      <c r="B64" s="77">
        <v>0</v>
      </c>
      <c r="C64" s="39">
        <v>0</v>
      </c>
      <c r="D64" s="39">
        <v>0</v>
      </c>
      <c r="E64" s="39">
        <v>0</v>
      </c>
      <c r="F64" s="40">
        <v>0</v>
      </c>
      <c r="G64" s="78">
        <v>0</v>
      </c>
      <c r="H64" s="39">
        <v>0</v>
      </c>
      <c r="I64" s="39">
        <v>0</v>
      </c>
      <c r="J64" s="79">
        <v>0</v>
      </c>
      <c r="K64" s="80">
        <v>0</v>
      </c>
      <c r="L64" s="39">
        <v>0</v>
      </c>
      <c r="M64" s="39">
        <v>0</v>
      </c>
      <c r="N64" s="40">
        <v>0</v>
      </c>
      <c r="O64" s="29"/>
      <c r="P64" s="66"/>
      <c r="Q64" s="66"/>
      <c r="R64" s="76"/>
      <c r="S64" s="76"/>
      <c r="T64" s="76"/>
      <c r="U64" s="76"/>
      <c r="V64" s="66"/>
    </row>
    <row r="65" spans="1:22" ht="16.5" hidden="1" x14ac:dyDescent="0.3">
      <c r="A65" s="42" t="s">
        <v>32</v>
      </c>
      <c r="B65" s="81">
        <v>0</v>
      </c>
      <c r="C65" s="43">
        <v>0</v>
      </c>
      <c r="D65" s="43">
        <v>0</v>
      </c>
      <c r="E65" s="43">
        <v>0</v>
      </c>
      <c r="F65" s="44">
        <v>0</v>
      </c>
      <c r="G65" s="82">
        <v>0</v>
      </c>
      <c r="H65" s="43">
        <v>0</v>
      </c>
      <c r="I65" s="43">
        <v>0</v>
      </c>
      <c r="J65" s="83">
        <v>0</v>
      </c>
      <c r="K65" s="84">
        <v>0</v>
      </c>
      <c r="L65" s="43">
        <v>0</v>
      </c>
      <c r="M65" s="43">
        <v>0</v>
      </c>
      <c r="N65" s="44">
        <v>0</v>
      </c>
      <c r="O65" s="29"/>
      <c r="P65" s="66"/>
      <c r="Q65" s="66"/>
      <c r="R65" s="85"/>
      <c r="S65" s="85"/>
      <c r="T65" s="85"/>
      <c r="U65" s="85"/>
      <c r="V65" s="66"/>
    </row>
    <row r="66" spans="1:22" ht="16.5" x14ac:dyDescent="0.25">
      <c r="A66" s="86" t="s">
        <v>33</v>
      </c>
      <c r="B66" s="87">
        <v>725</v>
      </c>
      <c r="C66" s="88">
        <v>13</v>
      </c>
      <c r="D66" s="89">
        <v>48</v>
      </c>
      <c r="E66" s="89">
        <v>79</v>
      </c>
      <c r="F66" s="88">
        <v>55</v>
      </c>
      <c r="G66" s="90">
        <v>19</v>
      </c>
      <c r="H66" s="89">
        <v>216</v>
      </c>
      <c r="I66" s="89">
        <v>216</v>
      </c>
      <c r="J66" s="91">
        <v>37</v>
      </c>
      <c r="K66" s="88">
        <v>0</v>
      </c>
      <c r="L66" s="89">
        <v>31</v>
      </c>
      <c r="M66" s="89">
        <v>11</v>
      </c>
      <c r="N66" s="92">
        <v>0</v>
      </c>
      <c r="O66" s="29"/>
      <c r="P66" s="66"/>
      <c r="Q66" s="66"/>
      <c r="R66" s="9"/>
      <c r="S66" s="9"/>
      <c r="T66" s="9"/>
      <c r="U66" s="9"/>
      <c r="V66" s="66"/>
    </row>
    <row r="67" spans="1:22" ht="36.75" customHeight="1" x14ac:dyDescent="0.3">
      <c r="A67" s="93" t="s">
        <v>50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4"/>
      <c r="P67" s="94"/>
      <c r="Q67" s="94"/>
      <c r="R67" s="69" t="s">
        <v>48</v>
      </c>
      <c r="S67" s="70">
        <v>42</v>
      </c>
      <c r="T67" s="69" t="s">
        <v>49</v>
      </c>
      <c r="U67" s="71">
        <f>S67/725</f>
        <v>5.7931034482758624E-2</v>
      </c>
      <c r="V67" s="94"/>
    </row>
    <row r="68" spans="1:22" ht="34.5" customHeight="1" x14ac:dyDescent="0.25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4"/>
      <c r="P68" s="94"/>
      <c r="Q68" s="94"/>
      <c r="R68" s="94"/>
      <c r="S68" s="94"/>
      <c r="T68" s="94"/>
      <c r="U68" s="94"/>
      <c r="V68" s="94"/>
    </row>
    <row r="69" spans="1:22" x14ac:dyDescent="0.25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V69" s="94"/>
    </row>
    <row r="70" spans="1:22" x14ac:dyDescent="0.25">
      <c r="A70" s="95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</row>
    <row r="72" spans="1:22" ht="17.45" customHeight="1" x14ac:dyDescent="0.25">
      <c r="A72" s="26" t="s">
        <v>51</v>
      </c>
      <c r="B72" s="26"/>
      <c r="C72" s="26"/>
      <c r="D72" s="26"/>
      <c r="E72" s="26"/>
      <c r="F72" s="26"/>
      <c r="G72" s="25"/>
      <c r="H72" s="25"/>
      <c r="I72" s="25"/>
      <c r="J72" s="25"/>
      <c r="L72" s="21"/>
      <c r="M72" s="21"/>
      <c r="N72" s="26" t="s">
        <v>52</v>
      </c>
      <c r="O72" s="26"/>
      <c r="P72" s="26"/>
      <c r="Q72" s="26"/>
      <c r="R72" s="26"/>
      <c r="S72" s="26"/>
      <c r="T72" s="26"/>
      <c r="U72" s="26"/>
      <c r="V72" s="21"/>
    </row>
    <row r="73" spans="1:22" ht="48.75" customHeight="1" x14ac:dyDescent="0.25">
      <c r="A73" s="28" t="s">
        <v>53</v>
      </c>
      <c r="B73" s="28"/>
      <c r="C73" s="28"/>
      <c r="D73" s="28"/>
      <c r="E73" s="28"/>
      <c r="F73" s="28"/>
      <c r="G73" s="25"/>
      <c r="H73" s="25"/>
      <c r="I73" s="25"/>
      <c r="J73" s="25"/>
      <c r="K73" s="9"/>
      <c r="L73" s="21"/>
      <c r="M73" s="21"/>
      <c r="N73" s="28" t="s">
        <v>54</v>
      </c>
      <c r="O73" s="28"/>
      <c r="P73" s="28"/>
      <c r="Q73" s="28"/>
      <c r="R73" s="28"/>
      <c r="S73" s="28"/>
      <c r="T73" s="28"/>
      <c r="U73" s="28"/>
      <c r="V73" s="21"/>
    </row>
    <row r="74" spans="1:22" ht="42.75" customHeight="1" x14ac:dyDescent="0.25">
      <c r="A74" s="30" t="s">
        <v>14</v>
      </c>
      <c r="B74" s="31" t="s">
        <v>15</v>
      </c>
      <c r="C74" s="31" t="s">
        <v>55</v>
      </c>
      <c r="D74" s="31" t="s">
        <v>56</v>
      </c>
      <c r="E74" s="31" t="s">
        <v>57</v>
      </c>
      <c r="F74" s="32" t="s">
        <v>58</v>
      </c>
      <c r="G74" s="25"/>
      <c r="H74" s="25"/>
      <c r="I74" s="25"/>
      <c r="J74" s="25"/>
      <c r="K74" s="9"/>
      <c r="L74" s="21"/>
      <c r="M74" s="21"/>
      <c r="N74" s="96" t="s">
        <v>14</v>
      </c>
      <c r="O74" s="97"/>
      <c r="P74" s="31" t="s">
        <v>59</v>
      </c>
      <c r="Q74" s="31" t="s">
        <v>60</v>
      </c>
      <c r="R74" s="98" t="s">
        <v>61</v>
      </c>
      <c r="S74" s="98" t="s">
        <v>62</v>
      </c>
      <c r="T74" s="99" t="s">
        <v>63</v>
      </c>
      <c r="U74" s="100"/>
      <c r="V74" s="21"/>
    </row>
    <row r="75" spans="1:22" ht="33.75" customHeight="1" x14ac:dyDescent="0.25">
      <c r="A75" s="34" t="s">
        <v>21</v>
      </c>
      <c r="B75" s="101">
        <v>138</v>
      </c>
      <c r="C75" s="101">
        <v>14</v>
      </c>
      <c r="D75" s="101">
        <v>63</v>
      </c>
      <c r="E75" s="101">
        <v>44</v>
      </c>
      <c r="F75" s="37">
        <v>17</v>
      </c>
      <c r="G75" s="25"/>
      <c r="H75" s="25"/>
      <c r="I75" s="25"/>
      <c r="J75" s="25"/>
      <c r="K75" s="9"/>
      <c r="L75" s="21"/>
      <c r="M75" s="21"/>
      <c r="N75" s="102" t="s">
        <v>21</v>
      </c>
      <c r="O75" s="103"/>
      <c r="P75" s="101">
        <v>6</v>
      </c>
      <c r="Q75" s="101">
        <v>39</v>
      </c>
      <c r="R75" s="101">
        <v>4</v>
      </c>
      <c r="S75" s="101">
        <v>8</v>
      </c>
      <c r="T75" s="104">
        <v>16</v>
      </c>
      <c r="U75" s="105"/>
      <c r="V75" s="21"/>
    </row>
    <row r="76" spans="1:22" ht="33.75" customHeight="1" x14ac:dyDescent="0.25">
      <c r="A76" s="38" t="s">
        <v>22</v>
      </c>
      <c r="B76" s="106">
        <v>169</v>
      </c>
      <c r="C76" s="106">
        <v>9</v>
      </c>
      <c r="D76" s="106">
        <v>69</v>
      </c>
      <c r="E76" s="106">
        <v>70</v>
      </c>
      <c r="F76" s="41">
        <v>21</v>
      </c>
      <c r="G76" s="25"/>
      <c r="H76" s="25"/>
      <c r="I76" s="25"/>
      <c r="J76" s="25"/>
      <c r="K76" s="9"/>
      <c r="L76" s="21"/>
      <c r="M76" s="21"/>
      <c r="N76" s="107" t="s">
        <v>22</v>
      </c>
      <c r="O76" s="108"/>
      <c r="P76" s="101">
        <v>10</v>
      </c>
      <c r="Q76" s="101">
        <v>45</v>
      </c>
      <c r="R76" s="101">
        <v>2</v>
      </c>
      <c r="S76" s="101">
        <v>10</v>
      </c>
      <c r="T76" s="104">
        <v>12</v>
      </c>
      <c r="U76" s="105"/>
      <c r="V76" s="21"/>
    </row>
    <row r="77" spans="1:22" ht="33.75" customHeight="1" x14ac:dyDescent="0.25">
      <c r="A77" s="38" t="s">
        <v>23</v>
      </c>
      <c r="B77" s="106">
        <v>93</v>
      </c>
      <c r="C77" s="106">
        <v>3</v>
      </c>
      <c r="D77" s="106">
        <v>34</v>
      </c>
      <c r="E77" s="106">
        <v>44</v>
      </c>
      <c r="F77" s="41">
        <v>12</v>
      </c>
      <c r="G77" s="25"/>
      <c r="H77" s="25"/>
      <c r="I77" s="25"/>
      <c r="J77" s="25"/>
      <c r="K77" s="9"/>
      <c r="L77" s="21"/>
      <c r="M77" s="21"/>
      <c r="N77" s="107" t="s">
        <v>23</v>
      </c>
      <c r="O77" s="108"/>
      <c r="P77" s="101">
        <v>5</v>
      </c>
      <c r="Q77" s="101">
        <v>20</v>
      </c>
      <c r="R77" s="101">
        <v>3</v>
      </c>
      <c r="S77" s="101">
        <v>6</v>
      </c>
      <c r="T77" s="104">
        <v>6</v>
      </c>
      <c r="U77" s="105"/>
      <c r="V77" s="21"/>
    </row>
    <row r="78" spans="1:22" ht="33.75" customHeight="1" x14ac:dyDescent="0.25">
      <c r="A78" s="38" t="s">
        <v>24</v>
      </c>
      <c r="B78" s="106">
        <v>70</v>
      </c>
      <c r="C78" s="106">
        <v>0</v>
      </c>
      <c r="D78" s="106">
        <v>25</v>
      </c>
      <c r="E78" s="106">
        <v>35</v>
      </c>
      <c r="F78" s="41">
        <v>10</v>
      </c>
      <c r="G78" s="25"/>
      <c r="H78" s="25"/>
      <c r="I78" s="25"/>
      <c r="J78" s="25"/>
      <c r="K78" s="9"/>
      <c r="L78" s="21"/>
      <c r="M78" s="21"/>
      <c r="N78" s="107" t="s">
        <v>24</v>
      </c>
      <c r="O78" s="108"/>
      <c r="P78" s="101">
        <v>2</v>
      </c>
      <c r="Q78" s="101">
        <v>23</v>
      </c>
      <c r="R78" s="101">
        <v>2</v>
      </c>
      <c r="S78" s="101">
        <v>3</v>
      </c>
      <c r="T78" s="104">
        <v>7</v>
      </c>
      <c r="U78" s="105"/>
      <c r="V78" s="21"/>
    </row>
    <row r="79" spans="1:22" ht="28.9" customHeight="1" x14ac:dyDescent="0.25">
      <c r="A79" s="38" t="s">
        <v>25</v>
      </c>
      <c r="B79" s="106">
        <v>119</v>
      </c>
      <c r="C79" s="106">
        <v>2</v>
      </c>
      <c r="D79" s="106">
        <v>43</v>
      </c>
      <c r="E79" s="106">
        <v>60</v>
      </c>
      <c r="F79" s="41">
        <v>14</v>
      </c>
      <c r="G79" s="25"/>
      <c r="H79" s="25"/>
      <c r="I79" s="25"/>
      <c r="J79" s="25"/>
      <c r="K79" s="9"/>
      <c r="L79" s="21"/>
      <c r="M79" s="21"/>
      <c r="N79" s="107" t="s">
        <v>25</v>
      </c>
      <c r="O79" s="108"/>
      <c r="P79" s="101">
        <v>6</v>
      </c>
      <c r="Q79" s="101">
        <v>36</v>
      </c>
      <c r="R79" s="101">
        <v>4</v>
      </c>
      <c r="S79" s="101">
        <v>6</v>
      </c>
      <c r="T79" s="109">
        <v>5</v>
      </c>
      <c r="U79" s="110"/>
      <c r="V79" s="21"/>
    </row>
    <row r="80" spans="1:22" ht="16.5" x14ac:dyDescent="0.25">
      <c r="A80" s="38" t="s">
        <v>26</v>
      </c>
      <c r="B80" s="106">
        <v>136</v>
      </c>
      <c r="C80" s="106">
        <v>4</v>
      </c>
      <c r="D80" s="106">
        <v>61</v>
      </c>
      <c r="E80" s="106">
        <v>53</v>
      </c>
      <c r="F80" s="41">
        <v>18</v>
      </c>
      <c r="G80" s="25"/>
      <c r="H80" s="25"/>
      <c r="I80" s="25"/>
      <c r="J80" s="25"/>
      <c r="K80" s="9"/>
      <c r="L80" s="21"/>
      <c r="M80" s="21"/>
      <c r="N80" s="107" t="s">
        <v>26</v>
      </c>
      <c r="O80" s="108"/>
      <c r="P80" s="101">
        <v>8</v>
      </c>
      <c r="Q80" s="101">
        <v>32</v>
      </c>
      <c r="R80" s="101">
        <v>5</v>
      </c>
      <c r="S80" s="101">
        <v>10</v>
      </c>
      <c r="T80" s="109">
        <v>7</v>
      </c>
      <c r="U80" s="110"/>
      <c r="V80" s="21"/>
    </row>
    <row r="81" spans="1:22" ht="16.5" hidden="1" x14ac:dyDescent="0.25">
      <c r="A81" s="38" t="s">
        <v>27</v>
      </c>
      <c r="B81" s="106">
        <v>0</v>
      </c>
      <c r="C81" s="106">
        <v>0</v>
      </c>
      <c r="D81" s="106">
        <v>0</v>
      </c>
      <c r="E81" s="106">
        <v>0</v>
      </c>
      <c r="F81" s="41">
        <v>0</v>
      </c>
      <c r="G81" s="25"/>
      <c r="H81" s="25"/>
      <c r="I81" s="25"/>
      <c r="J81" s="25"/>
      <c r="K81" s="9"/>
      <c r="L81" s="21"/>
      <c r="M81" s="21"/>
      <c r="N81" s="107" t="s">
        <v>27</v>
      </c>
      <c r="O81" s="108"/>
      <c r="P81" s="101">
        <v>0</v>
      </c>
      <c r="Q81" s="101">
        <v>0</v>
      </c>
      <c r="R81" s="101">
        <v>0</v>
      </c>
      <c r="S81" s="101">
        <v>0</v>
      </c>
      <c r="T81" s="111"/>
      <c r="U81" s="105"/>
      <c r="V81" s="21"/>
    </row>
    <row r="82" spans="1:22" ht="16.5" hidden="1" x14ac:dyDescent="0.25">
      <c r="A82" s="38" t="s">
        <v>28</v>
      </c>
      <c r="B82" s="106">
        <v>0</v>
      </c>
      <c r="C82" s="106">
        <v>0</v>
      </c>
      <c r="D82" s="106">
        <v>0</v>
      </c>
      <c r="E82" s="106">
        <v>0</v>
      </c>
      <c r="F82" s="41">
        <v>0</v>
      </c>
      <c r="G82" s="25"/>
      <c r="H82" s="25"/>
      <c r="I82" s="25"/>
      <c r="J82" s="25"/>
      <c r="K82" s="9"/>
      <c r="L82" s="21"/>
      <c r="M82" s="21"/>
      <c r="N82" s="107" t="s">
        <v>28</v>
      </c>
      <c r="O82" s="108"/>
      <c r="P82" s="101">
        <v>0</v>
      </c>
      <c r="Q82" s="101">
        <v>0</v>
      </c>
      <c r="R82" s="101">
        <v>0</v>
      </c>
      <c r="S82" s="101">
        <v>0</v>
      </c>
      <c r="T82" s="111"/>
      <c r="U82" s="105"/>
      <c r="V82" s="21"/>
    </row>
    <row r="83" spans="1:22" ht="16.5" hidden="1" x14ac:dyDescent="0.25">
      <c r="A83" s="38" t="s">
        <v>29</v>
      </c>
      <c r="B83" s="106">
        <v>0</v>
      </c>
      <c r="C83" s="106">
        <v>0</v>
      </c>
      <c r="D83" s="106">
        <v>0</v>
      </c>
      <c r="E83" s="106">
        <v>0</v>
      </c>
      <c r="F83" s="41">
        <v>0</v>
      </c>
      <c r="G83" s="25"/>
      <c r="H83" s="25"/>
      <c r="I83" s="25"/>
      <c r="J83" s="25"/>
      <c r="K83" s="9"/>
      <c r="L83" s="21"/>
      <c r="M83" s="21"/>
      <c r="N83" s="107" t="s">
        <v>29</v>
      </c>
      <c r="O83" s="108"/>
      <c r="P83" s="101">
        <v>0</v>
      </c>
      <c r="Q83" s="101">
        <v>0</v>
      </c>
      <c r="R83" s="101">
        <v>0</v>
      </c>
      <c r="S83" s="101">
        <v>0</v>
      </c>
      <c r="T83" s="111"/>
      <c r="U83" s="105"/>
      <c r="V83" s="21"/>
    </row>
    <row r="84" spans="1:22" ht="16.5" hidden="1" x14ac:dyDescent="0.25">
      <c r="A84" s="38" t="s">
        <v>30</v>
      </c>
      <c r="B84" s="106">
        <v>0</v>
      </c>
      <c r="C84" s="106">
        <v>0</v>
      </c>
      <c r="D84" s="106">
        <v>0</v>
      </c>
      <c r="E84" s="106">
        <v>0</v>
      </c>
      <c r="F84" s="41">
        <v>0</v>
      </c>
      <c r="G84" s="25"/>
      <c r="H84" s="25"/>
      <c r="I84" s="25"/>
      <c r="J84" s="25"/>
      <c r="K84" s="9"/>
      <c r="L84" s="21"/>
      <c r="M84" s="21"/>
      <c r="N84" s="107" t="s">
        <v>30</v>
      </c>
      <c r="O84" s="108"/>
      <c r="P84" s="101">
        <v>0</v>
      </c>
      <c r="Q84" s="101">
        <v>0</v>
      </c>
      <c r="R84" s="101">
        <v>0</v>
      </c>
      <c r="S84" s="101">
        <v>0</v>
      </c>
      <c r="T84" s="111"/>
      <c r="U84" s="105"/>
      <c r="V84" s="21"/>
    </row>
    <row r="85" spans="1:22" ht="16.5" hidden="1" x14ac:dyDescent="0.25">
      <c r="A85" s="38" t="s">
        <v>31</v>
      </c>
      <c r="B85" s="106">
        <v>0</v>
      </c>
      <c r="C85" s="106">
        <v>0</v>
      </c>
      <c r="D85" s="106">
        <v>0</v>
      </c>
      <c r="E85" s="106">
        <v>0</v>
      </c>
      <c r="F85" s="41">
        <v>0</v>
      </c>
      <c r="G85" s="25"/>
      <c r="H85" s="25"/>
      <c r="I85" s="25"/>
      <c r="J85" s="25"/>
      <c r="K85" s="9"/>
      <c r="L85" s="21"/>
      <c r="M85" s="21"/>
      <c r="N85" s="107" t="s">
        <v>31</v>
      </c>
      <c r="O85" s="108"/>
      <c r="P85" s="101">
        <v>0</v>
      </c>
      <c r="Q85" s="101">
        <v>0</v>
      </c>
      <c r="R85" s="101">
        <v>0</v>
      </c>
      <c r="S85" s="101">
        <v>0</v>
      </c>
      <c r="T85" s="111"/>
      <c r="U85" s="105"/>
      <c r="V85" s="21"/>
    </row>
    <row r="86" spans="1:22" ht="16.5" hidden="1" x14ac:dyDescent="0.25">
      <c r="A86" s="42" t="s">
        <v>32</v>
      </c>
      <c r="B86" s="112">
        <v>0</v>
      </c>
      <c r="C86" s="112">
        <v>0</v>
      </c>
      <c r="D86" s="112">
        <v>0</v>
      </c>
      <c r="E86" s="112">
        <v>0</v>
      </c>
      <c r="F86" s="45">
        <v>0</v>
      </c>
      <c r="G86" s="25"/>
      <c r="H86" s="25"/>
      <c r="I86" s="25"/>
      <c r="J86" s="25"/>
      <c r="K86" s="9"/>
      <c r="L86" s="21"/>
      <c r="M86" s="21"/>
      <c r="N86" s="113" t="s">
        <v>32</v>
      </c>
      <c r="O86" s="114"/>
      <c r="P86" s="101">
        <v>0</v>
      </c>
      <c r="Q86" s="101">
        <v>0</v>
      </c>
      <c r="R86" s="101">
        <v>0</v>
      </c>
      <c r="S86" s="101">
        <v>0</v>
      </c>
      <c r="T86" s="111"/>
      <c r="U86" s="105"/>
      <c r="V86" s="21"/>
    </row>
    <row r="87" spans="1:22" ht="16.5" x14ac:dyDescent="0.25">
      <c r="A87" s="115" t="s">
        <v>33</v>
      </c>
      <c r="B87" s="116">
        <v>725</v>
      </c>
      <c r="C87" s="116">
        <v>32</v>
      </c>
      <c r="D87" s="116">
        <v>295</v>
      </c>
      <c r="E87" s="116">
        <v>306</v>
      </c>
      <c r="F87" s="117">
        <v>92</v>
      </c>
      <c r="G87" s="25"/>
      <c r="H87" s="25"/>
      <c r="I87" s="25"/>
      <c r="J87" s="25"/>
      <c r="K87" s="9"/>
      <c r="L87" s="21"/>
      <c r="M87" s="21"/>
      <c r="N87" s="118" t="s">
        <v>33</v>
      </c>
      <c r="O87" s="119"/>
      <c r="P87" s="116">
        <v>37</v>
      </c>
      <c r="Q87" s="116">
        <v>195</v>
      </c>
      <c r="R87" s="116">
        <v>20</v>
      </c>
      <c r="S87" s="116">
        <v>43</v>
      </c>
      <c r="T87" s="120">
        <v>53</v>
      </c>
      <c r="U87" s="121"/>
      <c r="V87" s="21"/>
    </row>
    <row r="88" spans="1:22" ht="16.5" x14ac:dyDescent="0.25">
      <c r="A88" s="122" t="s">
        <v>34</v>
      </c>
      <c r="B88" s="123">
        <v>1</v>
      </c>
      <c r="C88" s="124">
        <v>4.4137931034482755E-2</v>
      </c>
      <c r="D88" s="124">
        <v>0.40689655172413791</v>
      </c>
      <c r="E88" s="124">
        <v>0.42206896551724138</v>
      </c>
      <c r="F88" s="124">
        <v>0.12689655172413794</v>
      </c>
      <c r="G88" s="25"/>
      <c r="H88" s="25"/>
      <c r="I88" s="25"/>
      <c r="J88" s="25"/>
      <c r="K88" s="9"/>
      <c r="L88" s="21"/>
      <c r="M88" s="21"/>
      <c r="N88" s="122" t="s">
        <v>34</v>
      </c>
      <c r="O88" s="123"/>
      <c r="P88" s="125">
        <v>5.1034482758620693E-2</v>
      </c>
      <c r="Q88" s="125">
        <v>0.26896551724137929</v>
      </c>
      <c r="R88" s="125">
        <v>2.7586206896551724E-2</v>
      </c>
      <c r="S88" s="125">
        <v>5.9310344827586209E-2</v>
      </c>
      <c r="T88" s="126">
        <v>7.0000000000000007E-2</v>
      </c>
      <c r="U88" s="127"/>
      <c r="V88" s="21"/>
    </row>
    <row r="89" spans="1:22" s="9" customFormat="1" x14ac:dyDescent="0.25">
      <c r="L89" s="21"/>
      <c r="M89" s="21"/>
      <c r="N89" s="128" t="s">
        <v>64</v>
      </c>
      <c r="O89" s="21"/>
      <c r="P89" s="21"/>
      <c r="Q89" s="21"/>
      <c r="R89" s="21"/>
      <c r="S89" s="21"/>
      <c r="T89" s="21"/>
    </row>
    <row r="90" spans="1:22" ht="6.6" customHeight="1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9"/>
      <c r="L90" s="25"/>
      <c r="M90" s="25"/>
      <c r="N90" s="25"/>
      <c r="O90" s="25"/>
      <c r="P90" s="25"/>
      <c r="Q90" s="25"/>
      <c r="R90" s="25"/>
      <c r="S90" s="25"/>
      <c r="T90" s="25"/>
      <c r="U90" s="9"/>
    </row>
    <row r="91" spans="1:22" ht="19.5" x14ac:dyDescent="0.25">
      <c r="A91" s="23" t="s">
        <v>65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</row>
    <row r="92" spans="1:22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9"/>
    </row>
    <row r="93" spans="1:22" x14ac:dyDescent="0.25">
      <c r="A93" s="129" t="s">
        <v>66</v>
      </c>
      <c r="B93" s="129"/>
      <c r="C93" s="129"/>
      <c r="D93" s="129"/>
      <c r="E93" s="129"/>
      <c r="F93" s="129"/>
      <c r="G93" s="129"/>
      <c r="H93" s="129"/>
      <c r="I93" s="21"/>
      <c r="J93" s="21"/>
      <c r="K93" s="21"/>
      <c r="L93" s="21"/>
      <c r="M93" s="21"/>
      <c r="N93" s="21"/>
      <c r="O93" s="21"/>
      <c r="P93" s="21"/>
      <c r="Q93" s="52" t="s">
        <v>67</v>
      </c>
      <c r="R93" s="52"/>
      <c r="S93" s="52"/>
      <c r="T93" s="52"/>
      <c r="U93" s="52"/>
      <c r="V93" s="52"/>
    </row>
    <row r="94" spans="1:22" ht="36" customHeight="1" x14ac:dyDescent="0.25">
      <c r="A94" s="130" t="s">
        <v>68</v>
      </c>
      <c r="B94" s="130"/>
      <c r="C94" s="130"/>
      <c r="D94" s="130"/>
      <c r="E94" s="130"/>
      <c r="F94" s="130"/>
      <c r="G94" s="130"/>
      <c r="H94" s="130"/>
      <c r="I94" s="21"/>
      <c r="J94" s="21"/>
      <c r="K94" s="21"/>
      <c r="L94" s="21"/>
      <c r="M94" s="21"/>
      <c r="N94" s="21"/>
      <c r="O94" s="21"/>
      <c r="P94" s="21"/>
      <c r="Q94" s="28" t="s">
        <v>69</v>
      </c>
      <c r="R94" s="28"/>
      <c r="S94" s="28"/>
      <c r="T94" s="28"/>
      <c r="U94" s="28"/>
      <c r="V94" s="131"/>
    </row>
    <row r="95" spans="1:22" ht="14.45" customHeight="1" x14ac:dyDescent="0.25">
      <c r="A95" s="132" t="s">
        <v>70</v>
      </c>
      <c r="B95" s="133" t="s">
        <v>15</v>
      </c>
      <c r="C95" s="133" t="s">
        <v>71</v>
      </c>
      <c r="D95" s="133"/>
      <c r="E95" s="133" t="s">
        <v>72</v>
      </c>
      <c r="F95" s="133"/>
      <c r="G95" s="133" t="s">
        <v>73</v>
      </c>
      <c r="H95" s="134"/>
      <c r="I95" s="21"/>
      <c r="J95" s="21"/>
      <c r="K95" s="21"/>
      <c r="L95" s="21"/>
      <c r="M95" s="21"/>
      <c r="N95" s="21"/>
      <c r="O95" s="21"/>
      <c r="P95" s="21"/>
      <c r="Q95" s="135" t="s">
        <v>14</v>
      </c>
      <c r="R95" s="136" t="s">
        <v>15</v>
      </c>
      <c r="S95" s="136" t="s">
        <v>74</v>
      </c>
      <c r="T95" s="136" t="s">
        <v>75</v>
      </c>
      <c r="U95" s="137" t="s">
        <v>76</v>
      </c>
    </row>
    <row r="96" spans="1:22" x14ac:dyDescent="0.25">
      <c r="A96" s="138"/>
      <c r="B96" s="139"/>
      <c r="C96" s="139"/>
      <c r="D96" s="139"/>
      <c r="E96" s="139"/>
      <c r="F96" s="139"/>
      <c r="G96" s="139"/>
      <c r="H96" s="140"/>
      <c r="I96" s="21"/>
      <c r="J96" s="21"/>
      <c r="K96" s="21" t="s">
        <v>77</v>
      </c>
      <c r="L96" s="141">
        <v>85</v>
      </c>
      <c r="M96" s="21">
        <v>0.61594202898550721</v>
      </c>
      <c r="N96" s="21"/>
      <c r="O96" s="21"/>
      <c r="P96" s="21"/>
      <c r="Q96" s="142"/>
      <c r="R96" s="143"/>
      <c r="S96" s="143"/>
      <c r="T96" s="143"/>
      <c r="U96" s="144"/>
    </row>
    <row r="97" spans="1:26" ht="16.5" x14ac:dyDescent="0.25">
      <c r="A97" s="145"/>
      <c r="B97" s="146"/>
      <c r="C97" s="147" t="s">
        <v>19</v>
      </c>
      <c r="D97" s="147" t="s">
        <v>20</v>
      </c>
      <c r="E97" s="147" t="s">
        <v>19</v>
      </c>
      <c r="F97" s="147" t="s">
        <v>20</v>
      </c>
      <c r="G97" s="147" t="s">
        <v>19</v>
      </c>
      <c r="H97" s="148" t="s">
        <v>20</v>
      </c>
      <c r="I97" s="21"/>
      <c r="J97" s="21"/>
      <c r="K97" s="21" t="s">
        <v>78</v>
      </c>
      <c r="L97" s="141">
        <v>44</v>
      </c>
      <c r="M97" s="21">
        <v>0.3188405797101449</v>
      </c>
      <c r="N97" s="21"/>
      <c r="O97" s="21"/>
      <c r="P97" s="21"/>
      <c r="Q97" s="149"/>
      <c r="R97" s="150"/>
      <c r="S97" s="150"/>
      <c r="T97" s="150"/>
      <c r="U97" s="151"/>
    </row>
    <row r="98" spans="1:26" ht="26.45" customHeight="1" x14ac:dyDescent="0.25">
      <c r="A98" s="34" t="s">
        <v>21</v>
      </c>
      <c r="B98" s="152">
        <v>138</v>
      </c>
      <c r="C98" s="153">
        <v>2</v>
      </c>
      <c r="D98" s="153">
        <v>83</v>
      </c>
      <c r="E98" s="153">
        <v>12</v>
      </c>
      <c r="F98" s="153">
        <v>32</v>
      </c>
      <c r="G98" s="153">
        <v>1</v>
      </c>
      <c r="H98" s="153">
        <v>8</v>
      </c>
      <c r="I98" s="21"/>
      <c r="J98" s="21"/>
      <c r="K98" s="21" t="s">
        <v>79</v>
      </c>
      <c r="L98" s="141">
        <v>9</v>
      </c>
      <c r="M98" s="21">
        <v>6.5217391304347824E-2</v>
      </c>
      <c r="N98" s="21"/>
      <c r="O98" s="21"/>
      <c r="P98" s="21"/>
      <c r="Q98" s="34" t="s">
        <v>21</v>
      </c>
      <c r="R98" s="154">
        <v>138</v>
      </c>
      <c r="S98" s="101">
        <v>68</v>
      </c>
      <c r="T98" s="101">
        <v>61</v>
      </c>
      <c r="U98" s="37">
        <v>9</v>
      </c>
    </row>
    <row r="99" spans="1:26" ht="26.45" customHeight="1" x14ac:dyDescent="0.25">
      <c r="A99" s="38" t="s">
        <v>22</v>
      </c>
      <c r="B99" s="155">
        <v>169</v>
      </c>
      <c r="C99" s="153">
        <v>6</v>
      </c>
      <c r="D99" s="153">
        <v>95</v>
      </c>
      <c r="E99" s="153">
        <v>24</v>
      </c>
      <c r="F99" s="153">
        <v>31</v>
      </c>
      <c r="G99" s="153">
        <v>0</v>
      </c>
      <c r="H99" s="153">
        <v>13</v>
      </c>
      <c r="I99" s="21"/>
      <c r="J99" s="21"/>
      <c r="K99" s="21"/>
      <c r="L99" s="21"/>
      <c r="M99" s="21"/>
      <c r="N99" s="21"/>
      <c r="O99" s="21"/>
      <c r="P99" s="21"/>
      <c r="Q99" s="38" t="s">
        <v>22</v>
      </c>
      <c r="R99" s="156">
        <v>169</v>
      </c>
      <c r="S99" s="106">
        <v>74</v>
      </c>
      <c r="T99" s="106">
        <v>85</v>
      </c>
      <c r="U99" s="41">
        <v>10</v>
      </c>
    </row>
    <row r="100" spans="1:26" ht="26.45" customHeight="1" x14ac:dyDescent="0.25">
      <c r="A100" s="38" t="s">
        <v>23</v>
      </c>
      <c r="B100" s="155">
        <v>93</v>
      </c>
      <c r="C100" s="153">
        <v>2</v>
      </c>
      <c r="D100" s="153">
        <v>55</v>
      </c>
      <c r="E100" s="153">
        <v>10</v>
      </c>
      <c r="F100" s="153">
        <v>17</v>
      </c>
      <c r="G100" s="153">
        <v>0</v>
      </c>
      <c r="H100" s="153">
        <v>9</v>
      </c>
      <c r="I100" s="21"/>
      <c r="J100" s="21"/>
      <c r="K100" s="21"/>
      <c r="L100" s="21"/>
      <c r="M100" s="21"/>
      <c r="N100" s="21"/>
      <c r="O100" s="21"/>
      <c r="P100" s="21"/>
      <c r="Q100" s="38" t="s">
        <v>23</v>
      </c>
      <c r="R100" s="156">
        <v>93</v>
      </c>
      <c r="S100" s="106">
        <v>53</v>
      </c>
      <c r="T100" s="106">
        <v>35</v>
      </c>
      <c r="U100" s="41">
        <v>5</v>
      </c>
    </row>
    <row r="101" spans="1:26" ht="26.45" customHeight="1" x14ac:dyDescent="0.25">
      <c r="A101" s="38" t="s">
        <v>24</v>
      </c>
      <c r="B101" s="155">
        <v>70</v>
      </c>
      <c r="C101" s="153">
        <v>0</v>
      </c>
      <c r="D101" s="153">
        <v>39</v>
      </c>
      <c r="E101" s="153">
        <v>5</v>
      </c>
      <c r="F101" s="153">
        <v>21</v>
      </c>
      <c r="G101" s="153">
        <v>0</v>
      </c>
      <c r="H101" s="153">
        <v>5</v>
      </c>
      <c r="I101" s="21"/>
      <c r="J101" s="21"/>
      <c r="K101" s="21"/>
      <c r="L101" s="21"/>
      <c r="M101" s="21"/>
      <c r="N101" s="21"/>
      <c r="O101" s="21"/>
      <c r="P101" s="21"/>
      <c r="Q101" s="38" t="s">
        <v>24</v>
      </c>
      <c r="R101" s="156">
        <v>70</v>
      </c>
      <c r="S101" s="106">
        <v>35</v>
      </c>
      <c r="T101" s="106">
        <v>34</v>
      </c>
      <c r="U101" s="41">
        <v>1</v>
      </c>
    </row>
    <row r="102" spans="1:26" ht="26.45" customHeight="1" x14ac:dyDescent="0.25">
      <c r="A102" s="38" t="s">
        <v>25</v>
      </c>
      <c r="B102" s="155">
        <v>119</v>
      </c>
      <c r="C102" s="153">
        <v>1</v>
      </c>
      <c r="D102" s="153">
        <v>64</v>
      </c>
      <c r="E102" s="153">
        <v>14</v>
      </c>
      <c r="F102" s="153">
        <v>34</v>
      </c>
      <c r="G102" s="153">
        <v>0</v>
      </c>
      <c r="H102" s="153">
        <v>6</v>
      </c>
      <c r="I102" s="21"/>
      <c r="J102" s="21"/>
      <c r="K102" s="21"/>
      <c r="L102" s="21"/>
      <c r="M102" s="21"/>
      <c r="N102" s="21"/>
      <c r="O102" s="21"/>
      <c r="P102" s="21"/>
      <c r="Q102" s="38" t="s">
        <v>25</v>
      </c>
      <c r="R102" s="156">
        <v>119</v>
      </c>
      <c r="S102" s="106">
        <v>57</v>
      </c>
      <c r="T102" s="106">
        <v>57</v>
      </c>
      <c r="U102" s="41">
        <v>5</v>
      </c>
    </row>
    <row r="103" spans="1:26" ht="16.5" x14ac:dyDescent="0.25">
      <c r="A103" s="38" t="s">
        <v>26</v>
      </c>
      <c r="B103" s="155">
        <v>136</v>
      </c>
      <c r="C103" s="153">
        <v>3</v>
      </c>
      <c r="D103" s="153">
        <v>62</v>
      </c>
      <c r="E103" s="153">
        <v>17</v>
      </c>
      <c r="F103" s="153">
        <v>35</v>
      </c>
      <c r="G103" s="153">
        <v>1</v>
      </c>
      <c r="H103" s="153">
        <v>18</v>
      </c>
      <c r="I103" s="21"/>
      <c r="J103" s="21"/>
      <c r="K103" s="21"/>
      <c r="L103" s="21"/>
      <c r="M103" s="21"/>
      <c r="N103" s="21"/>
      <c r="O103" s="21"/>
      <c r="P103" s="21"/>
      <c r="Q103" s="38" t="s">
        <v>26</v>
      </c>
      <c r="R103" s="156">
        <v>136</v>
      </c>
      <c r="S103" s="106">
        <v>50</v>
      </c>
      <c r="T103" s="106">
        <v>76</v>
      </c>
      <c r="U103" s="41">
        <v>10</v>
      </c>
    </row>
    <row r="104" spans="1:26" ht="16.5" hidden="1" x14ac:dyDescent="0.25">
      <c r="A104" s="38" t="s">
        <v>27</v>
      </c>
      <c r="B104" s="155">
        <v>0</v>
      </c>
      <c r="C104" s="153">
        <v>0</v>
      </c>
      <c r="D104" s="153">
        <v>0</v>
      </c>
      <c r="E104" s="153">
        <v>0</v>
      </c>
      <c r="F104" s="153">
        <v>0</v>
      </c>
      <c r="G104" s="153">
        <v>0</v>
      </c>
      <c r="H104" s="153">
        <v>0</v>
      </c>
      <c r="I104" s="21"/>
      <c r="J104" s="21"/>
      <c r="K104" s="21"/>
      <c r="L104" s="21"/>
      <c r="M104" s="21"/>
      <c r="N104" s="21"/>
      <c r="O104" s="21"/>
      <c r="P104" s="21"/>
      <c r="Q104" s="38" t="s">
        <v>27</v>
      </c>
      <c r="R104" s="156">
        <v>0</v>
      </c>
      <c r="S104" s="106">
        <v>0</v>
      </c>
      <c r="T104" s="106">
        <v>0</v>
      </c>
      <c r="U104" s="41">
        <v>0</v>
      </c>
    </row>
    <row r="105" spans="1:26" ht="16.5" hidden="1" x14ac:dyDescent="0.25">
      <c r="A105" s="38" t="s">
        <v>28</v>
      </c>
      <c r="B105" s="155">
        <v>0</v>
      </c>
      <c r="C105" s="153">
        <v>0</v>
      </c>
      <c r="D105" s="153">
        <v>0</v>
      </c>
      <c r="E105" s="153">
        <v>0</v>
      </c>
      <c r="F105" s="153">
        <v>0</v>
      </c>
      <c r="G105" s="153">
        <v>0</v>
      </c>
      <c r="H105" s="153">
        <v>0</v>
      </c>
      <c r="I105" s="21"/>
      <c r="J105" s="21"/>
      <c r="K105" s="21"/>
      <c r="L105" s="21"/>
      <c r="M105" s="21"/>
      <c r="N105" s="21"/>
      <c r="O105" s="21"/>
      <c r="P105" s="21"/>
      <c r="Q105" s="38" t="s">
        <v>28</v>
      </c>
      <c r="R105" s="156">
        <v>0</v>
      </c>
      <c r="S105" s="106">
        <v>0</v>
      </c>
      <c r="T105" s="106">
        <v>0</v>
      </c>
      <c r="U105" s="41">
        <v>0</v>
      </c>
    </row>
    <row r="106" spans="1:26" ht="16.5" hidden="1" x14ac:dyDescent="0.25">
      <c r="A106" s="38" t="s">
        <v>29</v>
      </c>
      <c r="B106" s="155">
        <v>0</v>
      </c>
      <c r="C106" s="153">
        <v>0</v>
      </c>
      <c r="D106" s="153">
        <v>0</v>
      </c>
      <c r="E106" s="153">
        <v>0</v>
      </c>
      <c r="F106" s="153">
        <v>0</v>
      </c>
      <c r="G106" s="153">
        <v>0</v>
      </c>
      <c r="H106" s="153">
        <v>0</v>
      </c>
      <c r="I106" s="21"/>
      <c r="J106" s="21"/>
      <c r="K106" s="21"/>
      <c r="L106" s="21"/>
      <c r="M106" s="21"/>
      <c r="N106" s="21"/>
      <c r="O106" s="21"/>
      <c r="P106" s="21"/>
      <c r="Q106" s="38" t="s">
        <v>29</v>
      </c>
      <c r="R106" s="156">
        <v>0</v>
      </c>
      <c r="S106" s="106">
        <v>0</v>
      </c>
      <c r="T106" s="106">
        <v>0</v>
      </c>
      <c r="U106" s="41">
        <v>0</v>
      </c>
    </row>
    <row r="107" spans="1:26" ht="16.5" hidden="1" x14ac:dyDescent="0.25">
      <c r="A107" s="38" t="s">
        <v>30</v>
      </c>
      <c r="B107" s="155">
        <v>0</v>
      </c>
      <c r="C107" s="153">
        <v>0</v>
      </c>
      <c r="D107" s="153">
        <v>0</v>
      </c>
      <c r="E107" s="153">
        <v>0</v>
      </c>
      <c r="F107" s="153">
        <v>0</v>
      </c>
      <c r="G107" s="153">
        <v>0</v>
      </c>
      <c r="H107" s="153">
        <v>0</v>
      </c>
      <c r="I107" s="21"/>
      <c r="J107" s="21"/>
      <c r="K107" s="21"/>
      <c r="L107" s="21"/>
      <c r="M107" s="21"/>
      <c r="N107" s="21"/>
      <c r="O107" s="21"/>
      <c r="P107" s="21"/>
      <c r="Q107" s="38" t="s">
        <v>30</v>
      </c>
      <c r="R107" s="156">
        <v>0</v>
      </c>
      <c r="S107" s="106">
        <v>0</v>
      </c>
      <c r="T107" s="106">
        <v>0</v>
      </c>
      <c r="U107" s="41">
        <v>0</v>
      </c>
    </row>
    <row r="108" spans="1:26" ht="16.5" hidden="1" x14ac:dyDescent="0.25">
      <c r="A108" s="38" t="s">
        <v>31</v>
      </c>
      <c r="B108" s="155">
        <v>0</v>
      </c>
      <c r="C108" s="153">
        <v>0</v>
      </c>
      <c r="D108" s="153">
        <v>0</v>
      </c>
      <c r="E108" s="153">
        <v>0</v>
      </c>
      <c r="F108" s="153">
        <v>0</v>
      </c>
      <c r="G108" s="153">
        <v>0</v>
      </c>
      <c r="H108" s="153">
        <v>0</v>
      </c>
      <c r="I108" s="21"/>
      <c r="J108" s="21"/>
      <c r="K108" s="21"/>
      <c r="L108" s="21"/>
      <c r="M108" s="21"/>
      <c r="N108" s="21"/>
      <c r="O108" s="21"/>
      <c r="P108" s="21"/>
      <c r="Q108" s="38" t="s">
        <v>31</v>
      </c>
      <c r="R108" s="156">
        <v>0</v>
      </c>
      <c r="S108" s="106">
        <v>0</v>
      </c>
      <c r="T108" s="106">
        <v>0</v>
      </c>
      <c r="U108" s="41">
        <v>0</v>
      </c>
      <c r="W108" s="9"/>
      <c r="X108" s="9"/>
      <c r="Y108" s="9"/>
      <c r="Z108" s="9"/>
    </row>
    <row r="109" spans="1:26" ht="12" hidden="1" customHeight="1" x14ac:dyDescent="0.25">
      <c r="A109" s="42" t="s">
        <v>32</v>
      </c>
      <c r="B109" s="157">
        <v>0</v>
      </c>
      <c r="C109" s="153">
        <v>0</v>
      </c>
      <c r="D109" s="153">
        <v>0</v>
      </c>
      <c r="E109" s="153">
        <v>0</v>
      </c>
      <c r="F109" s="153">
        <v>0</v>
      </c>
      <c r="G109" s="153">
        <v>0</v>
      </c>
      <c r="H109" s="153">
        <v>0</v>
      </c>
      <c r="I109" s="21"/>
      <c r="J109" s="21"/>
      <c r="K109" s="21"/>
      <c r="L109" s="21"/>
      <c r="M109" s="21"/>
      <c r="N109" s="21"/>
      <c r="O109" s="21"/>
      <c r="P109" s="21"/>
      <c r="Q109" s="42" t="s">
        <v>32</v>
      </c>
      <c r="R109" s="158">
        <v>0</v>
      </c>
      <c r="S109" s="112">
        <v>0</v>
      </c>
      <c r="T109" s="112">
        <v>0</v>
      </c>
      <c r="U109" s="45">
        <v>0</v>
      </c>
      <c r="W109" s="9"/>
      <c r="X109" s="9"/>
      <c r="Y109" s="9"/>
      <c r="Z109" s="9"/>
    </row>
    <row r="110" spans="1:26" ht="16.5" x14ac:dyDescent="0.25">
      <c r="A110" s="159" t="s">
        <v>33</v>
      </c>
      <c r="B110" s="160">
        <v>725</v>
      </c>
      <c r="C110" s="160">
        <v>14</v>
      </c>
      <c r="D110" s="160">
        <v>398</v>
      </c>
      <c r="E110" s="160">
        <v>82</v>
      </c>
      <c r="F110" s="160">
        <v>170</v>
      </c>
      <c r="G110" s="160">
        <v>2</v>
      </c>
      <c r="H110" s="161">
        <v>59</v>
      </c>
      <c r="I110" s="21"/>
      <c r="J110" s="21"/>
      <c r="K110" s="21"/>
      <c r="L110" s="21"/>
      <c r="M110" s="21"/>
      <c r="N110" s="21"/>
      <c r="O110" s="21"/>
      <c r="P110" s="21"/>
      <c r="Q110" s="162" t="s">
        <v>33</v>
      </c>
      <c r="R110" s="163">
        <v>725</v>
      </c>
      <c r="S110" s="163">
        <v>337</v>
      </c>
      <c r="T110" s="163">
        <v>348</v>
      </c>
      <c r="U110" s="164">
        <v>40</v>
      </c>
      <c r="W110" s="9"/>
      <c r="X110" s="9"/>
      <c r="Y110" s="9"/>
      <c r="Z110" s="9"/>
    </row>
    <row r="111" spans="1:26" ht="16.5" x14ac:dyDescent="0.25">
      <c r="A111" s="165" t="s">
        <v>34</v>
      </c>
      <c r="B111" s="166">
        <v>1</v>
      </c>
      <c r="C111" s="167">
        <v>1.9310344827586208E-2</v>
      </c>
      <c r="D111" s="167">
        <v>0.54896551724137932</v>
      </c>
      <c r="E111" s="167">
        <v>0.11310344827586206</v>
      </c>
      <c r="F111" s="167">
        <v>0.23448275862068965</v>
      </c>
      <c r="G111" s="167">
        <v>2.7586206896551722E-3</v>
      </c>
      <c r="H111" s="167">
        <v>8.137931034482758E-2</v>
      </c>
      <c r="I111" s="21"/>
      <c r="J111" s="21"/>
      <c r="K111" s="21"/>
      <c r="L111" s="21"/>
      <c r="M111" s="21"/>
      <c r="N111" s="21"/>
      <c r="O111" s="21"/>
      <c r="P111" s="21"/>
      <c r="Q111" s="168" t="s">
        <v>34</v>
      </c>
      <c r="R111" s="169">
        <v>1</v>
      </c>
      <c r="S111" s="169">
        <v>0.46482758620689657</v>
      </c>
      <c r="T111" s="169">
        <v>0.48</v>
      </c>
      <c r="U111" s="169">
        <v>5.5172413793103448E-2</v>
      </c>
      <c r="W111" s="9"/>
      <c r="X111" s="9"/>
      <c r="Y111" s="9"/>
      <c r="Z111" s="9"/>
    </row>
    <row r="112" spans="1:26" ht="46.5" customHeight="1" x14ac:dyDescent="0.25">
      <c r="A112" s="170" t="s">
        <v>80</v>
      </c>
      <c r="B112" s="170"/>
      <c r="C112" s="170"/>
      <c r="D112" s="170"/>
      <c r="E112" s="170"/>
      <c r="F112" s="170"/>
      <c r="G112" s="170"/>
      <c r="H112" s="170"/>
      <c r="I112" s="170"/>
      <c r="J112" s="170"/>
      <c r="K112" s="170"/>
      <c r="L112" s="170"/>
      <c r="M112" s="170"/>
      <c r="N112" s="170"/>
      <c r="O112" s="170"/>
      <c r="P112" s="170"/>
      <c r="Q112" s="170"/>
      <c r="R112" s="170"/>
      <c r="S112" s="21"/>
      <c r="T112" s="21"/>
      <c r="U112" s="9"/>
      <c r="W112" s="9"/>
      <c r="X112" s="9"/>
      <c r="Y112" s="9"/>
      <c r="Z112" s="9"/>
    </row>
    <row r="113" spans="1:26" x14ac:dyDescent="0.25">
      <c r="A113" s="171" t="s">
        <v>81</v>
      </c>
      <c r="B113" s="171"/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21"/>
      <c r="T113" s="21"/>
      <c r="U113" s="9"/>
      <c r="W113" s="9"/>
      <c r="X113" s="9"/>
      <c r="Y113" s="9"/>
      <c r="Z113" s="9"/>
    </row>
    <row r="114" spans="1:26" x14ac:dyDescent="0.25">
      <c r="A114" s="172" t="s">
        <v>82</v>
      </c>
      <c r="B114" s="172"/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21"/>
      <c r="T114" s="21"/>
      <c r="U114" s="9"/>
      <c r="W114" s="9"/>
      <c r="X114" s="9"/>
      <c r="Y114" s="9"/>
      <c r="Z114" s="9"/>
    </row>
    <row r="115" spans="1:26" ht="11.2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9"/>
      <c r="W115" s="9"/>
      <c r="X115" s="9"/>
      <c r="Y115" s="9"/>
      <c r="Z115" s="9"/>
    </row>
    <row r="116" spans="1:26" ht="14.45" customHeight="1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9"/>
      <c r="W116" s="9"/>
      <c r="X116" s="9"/>
      <c r="Y116" s="9"/>
      <c r="Z116" s="9"/>
    </row>
    <row r="117" spans="1:26" ht="10.9" customHeight="1" x14ac:dyDescent="0.25">
      <c r="A117" s="173" t="s">
        <v>83</v>
      </c>
      <c r="B117" s="173"/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3"/>
      <c r="P117" s="173"/>
      <c r="Q117" s="173"/>
      <c r="R117" s="173"/>
      <c r="S117" s="173"/>
      <c r="T117" s="173"/>
      <c r="U117" s="173"/>
      <c r="V117" s="173"/>
      <c r="W117" s="9"/>
      <c r="X117" s="9"/>
      <c r="Y117" s="9"/>
      <c r="Z117" s="9"/>
    </row>
    <row r="118" spans="1:26" ht="10.9" customHeight="1" x14ac:dyDescent="0.25">
      <c r="A118" s="174"/>
      <c r="B118" s="174"/>
      <c r="C118" s="174"/>
      <c r="D118" s="174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  <c r="O118" s="174"/>
      <c r="P118" s="174"/>
      <c r="Q118" s="174"/>
      <c r="R118" s="174"/>
      <c r="S118" s="174"/>
      <c r="T118" s="174"/>
      <c r="U118" s="174"/>
      <c r="V118" s="174"/>
      <c r="W118" s="9"/>
      <c r="X118" s="9"/>
      <c r="Y118" s="9"/>
      <c r="Z118" s="9"/>
    </row>
    <row r="119" spans="1:26" s="9" customFormat="1" ht="9.6" customHeight="1" x14ac:dyDescent="0.25">
      <c r="A119" s="175"/>
      <c r="B119" s="175"/>
      <c r="C119" s="175"/>
      <c r="D119" s="175"/>
      <c r="E119" s="175"/>
      <c r="F119" s="175"/>
      <c r="G119" s="175"/>
      <c r="H119" s="175"/>
      <c r="I119" s="175"/>
      <c r="J119" s="175"/>
      <c r="K119" s="175"/>
      <c r="R119" s="175"/>
      <c r="S119" s="175"/>
      <c r="T119" s="175"/>
      <c r="U119" s="175"/>
      <c r="V119" s="175"/>
    </row>
    <row r="120" spans="1:26" s="9" customFormat="1" ht="18" customHeight="1" x14ac:dyDescent="0.25">
      <c r="A120" s="129" t="s">
        <v>84</v>
      </c>
      <c r="B120" s="129"/>
      <c r="C120" s="129"/>
      <c r="D120" s="129"/>
      <c r="E120" s="129"/>
      <c r="F120" s="129"/>
      <c r="G120" s="129"/>
      <c r="H120" s="129"/>
      <c r="I120" s="129"/>
      <c r="J120" s="129"/>
      <c r="K120" s="176"/>
    </row>
    <row r="121" spans="1:26" s="9" customFormat="1" ht="18" customHeight="1" x14ac:dyDescent="0.25">
      <c r="A121" s="177" t="s">
        <v>85</v>
      </c>
      <c r="B121" s="177"/>
      <c r="C121" s="177"/>
      <c r="D121" s="177"/>
      <c r="E121" s="177"/>
      <c r="F121" s="177"/>
      <c r="G121" s="177"/>
      <c r="H121" s="177"/>
      <c r="I121" s="177"/>
      <c r="J121" s="177"/>
      <c r="K121" s="176"/>
    </row>
    <row r="122" spans="1:26" s="9" customFormat="1" ht="5.45" customHeight="1" x14ac:dyDescent="0.25">
      <c r="A122" s="175"/>
      <c r="B122" s="175"/>
      <c r="C122" s="175"/>
      <c r="D122" s="175"/>
      <c r="E122" s="175"/>
      <c r="F122" s="175"/>
      <c r="G122" s="175"/>
      <c r="H122" s="175"/>
      <c r="I122" s="175"/>
      <c r="J122" s="175"/>
      <c r="K122" s="175"/>
      <c r="O122" s="178" t="s">
        <v>70</v>
      </c>
      <c r="P122" s="179" t="s">
        <v>86</v>
      </c>
      <c r="Q122" s="179" t="s">
        <v>87</v>
      </c>
      <c r="R122" s="179" t="s">
        <v>88</v>
      </c>
      <c r="S122" s="179" t="s">
        <v>89</v>
      </c>
      <c r="T122" s="179" t="s">
        <v>90</v>
      </c>
      <c r="U122" s="180" t="s">
        <v>91</v>
      </c>
    </row>
    <row r="123" spans="1:26" s="9" customFormat="1" ht="18" customHeight="1" x14ac:dyDescent="0.25">
      <c r="A123" s="60" t="s">
        <v>92</v>
      </c>
      <c r="B123" s="60"/>
      <c r="C123" s="60"/>
      <c r="D123" s="60"/>
      <c r="E123" s="60"/>
      <c r="F123" s="60" t="s">
        <v>86</v>
      </c>
      <c r="G123" s="60" t="s">
        <v>87</v>
      </c>
      <c r="H123" s="60" t="s">
        <v>88</v>
      </c>
      <c r="I123" s="60" t="s">
        <v>89</v>
      </c>
      <c r="J123" s="60" t="s">
        <v>90</v>
      </c>
      <c r="K123" s="60" t="s">
        <v>91</v>
      </c>
      <c r="O123" s="178"/>
      <c r="P123" s="179"/>
      <c r="Q123" s="179"/>
      <c r="R123" s="179"/>
      <c r="S123" s="179"/>
      <c r="T123" s="179"/>
      <c r="U123" s="180"/>
    </row>
    <row r="124" spans="1:26" s="9" customFormat="1" ht="18" customHeight="1" x14ac:dyDescent="0.25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O124" s="178"/>
      <c r="P124" s="179"/>
      <c r="Q124" s="179"/>
      <c r="R124" s="179"/>
      <c r="S124" s="179"/>
      <c r="T124" s="179"/>
      <c r="U124" s="180"/>
    </row>
    <row r="125" spans="1:26" s="9" customFormat="1" ht="18" customHeight="1" x14ac:dyDescent="0.25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O125" s="181" t="s">
        <v>21</v>
      </c>
      <c r="P125" s="182">
        <v>986</v>
      </c>
      <c r="Q125" s="182">
        <v>122</v>
      </c>
      <c r="R125" s="183">
        <v>484</v>
      </c>
      <c r="S125" s="183">
        <v>275</v>
      </c>
      <c r="T125" s="183">
        <v>105</v>
      </c>
      <c r="U125" s="184">
        <v>0</v>
      </c>
    </row>
    <row r="126" spans="1:26" s="9" customFormat="1" ht="16.5" customHeight="1" x14ac:dyDescent="0.25">
      <c r="A126" s="185" t="s">
        <v>93</v>
      </c>
      <c r="B126" s="186"/>
      <c r="C126" s="186"/>
      <c r="D126" s="186"/>
      <c r="E126" s="186"/>
      <c r="F126" s="152">
        <v>725</v>
      </c>
      <c r="G126" s="153">
        <v>142</v>
      </c>
      <c r="H126" s="153">
        <v>213</v>
      </c>
      <c r="I126" s="153">
        <v>265</v>
      </c>
      <c r="J126" s="153">
        <v>97</v>
      </c>
      <c r="K126" s="187">
        <v>8</v>
      </c>
      <c r="O126" s="188" t="s">
        <v>22</v>
      </c>
      <c r="P126" s="182">
        <v>1116</v>
      </c>
      <c r="Q126" s="189">
        <v>85</v>
      </c>
      <c r="R126" s="190">
        <v>453</v>
      </c>
      <c r="S126" s="190">
        <v>440</v>
      </c>
      <c r="T126" s="190">
        <v>138</v>
      </c>
      <c r="U126" s="191">
        <v>0</v>
      </c>
    </row>
    <row r="127" spans="1:26" s="9" customFormat="1" ht="16.5" customHeight="1" x14ac:dyDescent="0.25">
      <c r="A127" s="192" t="s">
        <v>94</v>
      </c>
      <c r="B127" s="193"/>
      <c r="C127" s="193"/>
      <c r="D127" s="193"/>
      <c r="E127" s="193"/>
      <c r="F127" s="155">
        <v>585</v>
      </c>
      <c r="G127" s="194">
        <v>51</v>
      </c>
      <c r="H127" s="194">
        <v>371</v>
      </c>
      <c r="I127" s="194">
        <v>90</v>
      </c>
      <c r="J127" s="194">
        <v>68</v>
      </c>
      <c r="K127" s="195">
        <v>5</v>
      </c>
      <c r="O127" s="188" t="s">
        <v>23</v>
      </c>
      <c r="P127" s="182">
        <v>592</v>
      </c>
      <c r="Q127" s="189">
        <v>58</v>
      </c>
      <c r="R127" s="190">
        <v>221</v>
      </c>
      <c r="S127" s="190">
        <v>282</v>
      </c>
      <c r="T127" s="190">
        <v>31</v>
      </c>
      <c r="U127" s="191">
        <v>0</v>
      </c>
    </row>
    <row r="128" spans="1:26" s="9" customFormat="1" ht="16.5" customHeight="1" x14ac:dyDescent="0.25">
      <c r="A128" s="192" t="s">
        <v>95</v>
      </c>
      <c r="B128" s="193"/>
      <c r="C128" s="193"/>
      <c r="D128" s="193"/>
      <c r="E128" s="193"/>
      <c r="F128" s="155">
        <v>987</v>
      </c>
      <c r="G128" s="194">
        <v>12</v>
      </c>
      <c r="H128" s="194">
        <v>895</v>
      </c>
      <c r="I128" s="194">
        <v>43</v>
      </c>
      <c r="J128" s="194">
        <v>34</v>
      </c>
      <c r="K128" s="195">
        <v>3</v>
      </c>
      <c r="O128" s="188" t="s">
        <v>24</v>
      </c>
      <c r="P128" s="189">
        <v>1032</v>
      </c>
      <c r="Q128" s="190">
        <v>85</v>
      </c>
      <c r="R128" s="190">
        <v>362</v>
      </c>
      <c r="S128" s="190">
        <v>504</v>
      </c>
      <c r="T128" s="190">
        <v>49</v>
      </c>
      <c r="U128" s="191">
        <v>32</v>
      </c>
    </row>
    <row r="129" spans="1:21" s="9" customFormat="1" ht="16.5" customHeight="1" x14ac:dyDescent="0.25">
      <c r="A129" s="192" t="s">
        <v>96</v>
      </c>
      <c r="B129" s="193"/>
      <c r="C129" s="193"/>
      <c r="D129" s="193"/>
      <c r="E129" s="193"/>
      <c r="F129" s="155">
        <v>1091</v>
      </c>
      <c r="G129" s="194">
        <v>10</v>
      </c>
      <c r="H129" s="194">
        <v>74</v>
      </c>
      <c r="I129" s="194">
        <v>949</v>
      </c>
      <c r="J129" s="194">
        <v>52</v>
      </c>
      <c r="K129" s="195">
        <v>6</v>
      </c>
      <c r="O129" s="188" t="s">
        <v>25</v>
      </c>
      <c r="P129" s="189">
        <v>1461</v>
      </c>
      <c r="Q129" s="190">
        <v>116</v>
      </c>
      <c r="R129" s="190">
        <v>545</v>
      </c>
      <c r="S129" s="190">
        <v>683</v>
      </c>
      <c r="T129" s="190">
        <v>112</v>
      </c>
      <c r="U129" s="191">
        <v>5</v>
      </c>
    </row>
    <row r="130" spans="1:21" s="9" customFormat="1" ht="16.5" customHeight="1" x14ac:dyDescent="0.25">
      <c r="A130" s="192" t="s">
        <v>97</v>
      </c>
      <c r="B130" s="193"/>
      <c r="C130" s="193"/>
      <c r="D130" s="193"/>
      <c r="E130" s="193"/>
      <c r="F130" s="155">
        <v>389</v>
      </c>
      <c r="G130" s="194">
        <v>46</v>
      </c>
      <c r="H130" s="194">
        <v>128</v>
      </c>
      <c r="I130" s="194">
        <v>153</v>
      </c>
      <c r="J130" s="194">
        <v>54</v>
      </c>
      <c r="K130" s="195">
        <v>8</v>
      </c>
      <c r="O130" s="188" t="s">
        <v>26</v>
      </c>
      <c r="P130" s="189">
        <v>1811</v>
      </c>
      <c r="Q130" s="190">
        <v>93</v>
      </c>
      <c r="R130" s="190">
        <v>722</v>
      </c>
      <c r="S130" s="190">
        <v>913</v>
      </c>
      <c r="T130" s="190">
        <v>69</v>
      </c>
      <c r="U130" s="191">
        <v>14</v>
      </c>
    </row>
    <row r="131" spans="1:21" s="9" customFormat="1" ht="16.5" customHeight="1" x14ac:dyDescent="0.25">
      <c r="A131" s="192" t="s">
        <v>98</v>
      </c>
      <c r="B131" s="193"/>
      <c r="C131" s="193"/>
      <c r="D131" s="193"/>
      <c r="E131" s="193"/>
      <c r="F131" s="155">
        <v>36</v>
      </c>
      <c r="G131" s="194">
        <v>7</v>
      </c>
      <c r="H131" s="194">
        <v>6</v>
      </c>
      <c r="I131" s="194">
        <v>19</v>
      </c>
      <c r="J131" s="194">
        <v>4</v>
      </c>
      <c r="K131" s="195">
        <v>0</v>
      </c>
      <c r="O131" s="188" t="s">
        <v>27</v>
      </c>
      <c r="P131" s="189">
        <v>0</v>
      </c>
      <c r="Q131" s="190">
        <v>0</v>
      </c>
      <c r="R131" s="190">
        <v>0</v>
      </c>
      <c r="S131" s="190">
        <v>0</v>
      </c>
      <c r="T131" s="190">
        <v>0</v>
      </c>
      <c r="U131" s="191">
        <v>0</v>
      </c>
    </row>
    <row r="132" spans="1:21" s="9" customFormat="1" ht="16.5" customHeight="1" x14ac:dyDescent="0.25">
      <c r="A132" s="196" t="s">
        <v>99</v>
      </c>
      <c r="B132" s="196"/>
      <c r="C132" s="196"/>
      <c r="D132" s="196"/>
      <c r="E132" s="197"/>
      <c r="F132" s="155">
        <v>263</v>
      </c>
      <c r="G132" s="194">
        <v>18</v>
      </c>
      <c r="H132" s="194">
        <v>37</v>
      </c>
      <c r="I132" s="194">
        <v>175</v>
      </c>
      <c r="J132" s="194">
        <v>31</v>
      </c>
      <c r="K132" s="195">
        <v>2</v>
      </c>
      <c r="O132" s="188" t="s">
        <v>28</v>
      </c>
      <c r="P132" s="189">
        <v>0</v>
      </c>
      <c r="Q132" s="190">
        <v>0</v>
      </c>
      <c r="R132" s="190">
        <v>0</v>
      </c>
      <c r="S132" s="190">
        <v>0</v>
      </c>
      <c r="T132" s="190">
        <v>0</v>
      </c>
      <c r="U132" s="191">
        <v>0</v>
      </c>
    </row>
    <row r="133" spans="1:21" s="9" customFormat="1" ht="16.5" customHeight="1" x14ac:dyDescent="0.25">
      <c r="A133" s="196" t="s">
        <v>100</v>
      </c>
      <c r="B133" s="196"/>
      <c r="C133" s="196"/>
      <c r="D133" s="196"/>
      <c r="E133" s="197"/>
      <c r="F133" s="155">
        <v>299</v>
      </c>
      <c r="G133" s="194">
        <v>39</v>
      </c>
      <c r="H133" s="194">
        <v>68</v>
      </c>
      <c r="I133" s="194">
        <v>151</v>
      </c>
      <c r="J133" s="194">
        <v>38</v>
      </c>
      <c r="K133" s="195">
        <v>3</v>
      </c>
      <c r="O133" s="188" t="s">
        <v>101</v>
      </c>
      <c r="P133" s="189">
        <v>0</v>
      </c>
      <c r="Q133" s="190">
        <v>0</v>
      </c>
      <c r="R133" s="190">
        <v>0</v>
      </c>
      <c r="S133" s="190">
        <v>0</v>
      </c>
      <c r="T133" s="190">
        <v>0</v>
      </c>
      <c r="U133" s="191">
        <v>0</v>
      </c>
    </row>
    <row r="134" spans="1:21" s="9" customFormat="1" ht="16.5" customHeight="1" x14ac:dyDescent="0.25">
      <c r="A134" s="196" t="s">
        <v>102</v>
      </c>
      <c r="B134" s="196"/>
      <c r="C134" s="196"/>
      <c r="D134" s="196"/>
      <c r="E134" s="197"/>
      <c r="F134" s="155">
        <v>40</v>
      </c>
      <c r="G134" s="194">
        <v>13</v>
      </c>
      <c r="H134" s="194">
        <v>5</v>
      </c>
      <c r="I134" s="194">
        <v>22</v>
      </c>
      <c r="J134" s="194">
        <v>0</v>
      </c>
      <c r="K134" s="195">
        <v>0</v>
      </c>
      <c r="O134" s="188" t="s">
        <v>30</v>
      </c>
      <c r="P134" s="189">
        <v>0</v>
      </c>
      <c r="Q134" s="190">
        <v>0</v>
      </c>
      <c r="R134" s="190">
        <v>0</v>
      </c>
      <c r="S134" s="190">
        <v>0</v>
      </c>
      <c r="T134" s="190">
        <v>0</v>
      </c>
      <c r="U134" s="191">
        <v>0</v>
      </c>
    </row>
    <row r="135" spans="1:21" s="9" customFormat="1" ht="16.5" customHeight="1" x14ac:dyDescent="0.25">
      <c r="A135" s="196" t="s">
        <v>103</v>
      </c>
      <c r="B135" s="196"/>
      <c r="C135" s="196"/>
      <c r="D135" s="196"/>
      <c r="E135" s="197"/>
      <c r="F135" s="155">
        <v>96</v>
      </c>
      <c r="G135" s="194">
        <v>7</v>
      </c>
      <c r="H135" s="194">
        <v>58</v>
      </c>
      <c r="I135" s="194">
        <v>26</v>
      </c>
      <c r="J135" s="194">
        <v>5</v>
      </c>
      <c r="K135" s="195">
        <v>0</v>
      </c>
      <c r="O135" s="188" t="s">
        <v>31</v>
      </c>
      <c r="P135" s="189">
        <v>0</v>
      </c>
      <c r="Q135" s="190">
        <v>0</v>
      </c>
      <c r="R135" s="190">
        <v>0</v>
      </c>
      <c r="S135" s="190">
        <v>0</v>
      </c>
      <c r="T135" s="190">
        <v>0</v>
      </c>
      <c r="U135" s="191">
        <v>0</v>
      </c>
    </row>
    <row r="136" spans="1:21" s="9" customFormat="1" ht="16.5" customHeight="1" x14ac:dyDescent="0.25">
      <c r="A136" s="196" t="s">
        <v>104</v>
      </c>
      <c r="B136" s="196"/>
      <c r="C136" s="196"/>
      <c r="D136" s="196"/>
      <c r="E136" s="197"/>
      <c r="F136" s="155">
        <v>46</v>
      </c>
      <c r="G136" s="194">
        <v>6</v>
      </c>
      <c r="H136" s="194">
        <v>20</v>
      </c>
      <c r="I136" s="194">
        <v>12</v>
      </c>
      <c r="J136" s="194">
        <v>8</v>
      </c>
      <c r="K136" s="195">
        <v>0</v>
      </c>
      <c r="O136" s="198" t="s">
        <v>32</v>
      </c>
      <c r="P136" s="199">
        <v>0</v>
      </c>
      <c r="Q136" s="200">
        <v>0</v>
      </c>
      <c r="R136" s="200">
        <v>0</v>
      </c>
      <c r="S136" s="200">
        <v>0</v>
      </c>
      <c r="T136" s="200">
        <v>0</v>
      </c>
      <c r="U136" s="201">
        <v>0</v>
      </c>
    </row>
    <row r="137" spans="1:21" s="9" customFormat="1" ht="16.5" customHeight="1" x14ac:dyDescent="0.25">
      <c r="A137" s="196" t="s">
        <v>105</v>
      </c>
      <c r="B137" s="196"/>
      <c r="C137" s="196"/>
      <c r="D137" s="196"/>
      <c r="E137" s="197"/>
      <c r="F137" s="155">
        <v>31</v>
      </c>
      <c r="G137" s="194">
        <v>7</v>
      </c>
      <c r="H137" s="194">
        <v>17</v>
      </c>
      <c r="I137" s="194">
        <v>5</v>
      </c>
      <c r="J137" s="194">
        <v>1</v>
      </c>
      <c r="K137" s="195">
        <v>1</v>
      </c>
      <c r="O137" s="202" t="s">
        <v>33</v>
      </c>
      <c r="P137" s="203">
        <v>6998</v>
      </c>
      <c r="Q137" s="203">
        <v>559</v>
      </c>
      <c r="R137" s="203">
        <v>2787</v>
      </c>
      <c r="S137" s="203">
        <v>3097</v>
      </c>
      <c r="T137" s="203">
        <v>504</v>
      </c>
      <c r="U137" s="204">
        <v>51</v>
      </c>
    </row>
    <row r="138" spans="1:21" s="9" customFormat="1" ht="16.5" customHeight="1" x14ac:dyDescent="0.25">
      <c r="A138" s="196" t="s">
        <v>106</v>
      </c>
      <c r="B138" s="196"/>
      <c r="C138" s="196"/>
      <c r="D138" s="196"/>
      <c r="E138" s="197"/>
      <c r="F138" s="155">
        <v>10</v>
      </c>
      <c r="G138" s="194">
        <v>1</v>
      </c>
      <c r="H138" s="194">
        <v>1</v>
      </c>
      <c r="I138" s="194">
        <v>7</v>
      </c>
      <c r="J138" s="194">
        <v>1</v>
      </c>
      <c r="K138" s="195">
        <v>0</v>
      </c>
      <c r="O138" s="205" t="s">
        <v>34</v>
      </c>
      <c r="P138" s="206">
        <v>1</v>
      </c>
      <c r="Q138" s="206">
        <v>7.9879965704486994E-2</v>
      </c>
      <c r="R138" s="206">
        <v>0.39825664475564448</v>
      </c>
      <c r="S138" s="206">
        <v>0.44255501571877681</v>
      </c>
      <c r="T138" s="206">
        <v>7.202057730780223E-2</v>
      </c>
      <c r="U138" s="206">
        <v>7.2877965132895116E-3</v>
      </c>
    </row>
    <row r="139" spans="1:21" s="9" customFormat="1" ht="16.5" customHeight="1" x14ac:dyDescent="0.25">
      <c r="A139" s="196" t="s">
        <v>107</v>
      </c>
      <c r="B139" s="196"/>
      <c r="C139" s="196"/>
      <c r="D139" s="196"/>
      <c r="E139" s="197"/>
      <c r="F139" s="155">
        <v>213</v>
      </c>
      <c r="G139" s="194">
        <v>35</v>
      </c>
      <c r="H139" s="194">
        <v>86</v>
      </c>
      <c r="I139" s="194">
        <v>74</v>
      </c>
      <c r="J139" s="194">
        <v>18</v>
      </c>
      <c r="K139" s="195">
        <v>0</v>
      </c>
    </row>
    <row r="140" spans="1:21" s="9" customFormat="1" ht="16.5" customHeight="1" x14ac:dyDescent="0.25">
      <c r="A140" s="196" t="s">
        <v>108</v>
      </c>
      <c r="B140" s="196"/>
      <c r="C140" s="196"/>
      <c r="D140" s="196"/>
      <c r="E140" s="197"/>
      <c r="F140" s="155">
        <v>49</v>
      </c>
      <c r="G140" s="194">
        <v>19</v>
      </c>
      <c r="H140" s="194">
        <v>7</v>
      </c>
      <c r="I140" s="194">
        <v>21</v>
      </c>
      <c r="J140" s="194">
        <v>2</v>
      </c>
      <c r="K140" s="195">
        <v>0</v>
      </c>
    </row>
    <row r="141" spans="1:21" s="9" customFormat="1" ht="16.5" customHeight="1" x14ac:dyDescent="0.25">
      <c r="A141" s="207" t="s">
        <v>109</v>
      </c>
      <c r="B141" s="207"/>
      <c r="C141" s="207"/>
      <c r="D141" s="207"/>
      <c r="E141" s="208"/>
      <c r="F141" s="155">
        <v>76</v>
      </c>
      <c r="G141" s="194">
        <v>0</v>
      </c>
      <c r="H141" s="194">
        <v>76</v>
      </c>
      <c r="I141" s="194">
        <v>0</v>
      </c>
      <c r="J141" s="194">
        <v>0</v>
      </c>
      <c r="K141" s="195">
        <v>0</v>
      </c>
    </row>
    <row r="142" spans="1:21" s="9" customFormat="1" ht="16.5" customHeight="1" x14ac:dyDescent="0.25">
      <c r="A142" s="209" t="s">
        <v>110</v>
      </c>
      <c r="B142" s="209"/>
      <c r="C142" s="209"/>
      <c r="D142" s="209"/>
      <c r="E142" s="192"/>
      <c r="F142" s="155">
        <v>110</v>
      </c>
      <c r="G142" s="194">
        <v>4</v>
      </c>
      <c r="H142" s="194">
        <v>30</v>
      </c>
      <c r="I142" s="194">
        <v>62</v>
      </c>
      <c r="J142" s="194">
        <v>12</v>
      </c>
      <c r="K142" s="195">
        <v>2</v>
      </c>
    </row>
    <row r="143" spans="1:21" s="9" customFormat="1" ht="16.5" customHeight="1" x14ac:dyDescent="0.25">
      <c r="A143" s="207" t="s">
        <v>111</v>
      </c>
      <c r="B143" s="207"/>
      <c r="C143" s="207"/>
      <c r="D143" s="207"/>
      <c r="E143" s="208"/>
      <c r="F143" s="155">
        <v>14</v>
      </c>
      <c r="G143" s="194">
        <v>0</v>
      </c>
      <c r="H143" s="194">
        <v>8</v>
      </c>
      <c r="I143" s="194">
        <v>1</v>
      </c>
      <c r="J143" s="194">
        <v>3</v>
      </c>
      <c r="K143" s="195">
        <v>2</v>
      </c>
    </row>
    <row r="144" spans="1:21" s="9" customFormat="1" ht="16.5" customHeight="1" x14ac:dyDescent="0.25">
      <c r="A144" s="209" t="s">
        <v>112</v>
      </c>
      <c r="B144" s="209"/>
      <c r="C144" s="209"/>
      <c r="D144" s="209"/>
      <c r="E144" s="192"/>
      <c r="F144" s="155">
        <v>5</v>
      </c>
      <c r="G144" s="210">
        <v>0</v>
      </c>
      <c r="H144" s="210">
        <v>3</v>
      </c>
      <c r="I144" s="210">
        <v>2</v>
      </c>
      <c r="J144" s="210">
        <v>0</v>
      </c>
      <c r="K144" s="211">
        <v>0</v>
      </c>
      <c r="N144" s="9" t="s">
        <v>87</v>
      </c>
      <c r="O144" s="212">
        <v>7.9879965704486994E-2</v>
      </c>
    </row>
    <row r="145" spans="1:22" s="9" customFormat="1" ht="33" customHeight="1" x14ac:dyDescent="0.25">
      <c r="A145" s="207" t="s">
        <v>113</v>
      </c>
      <c r="B145" s="207"/>
      <c r="C145" s="207"/>
      <c r="D145" s="207"/>
      <c r="E145" s="208"/>
      <c r="F145" s="155">
        <v>68</v>
      </c>
      <c r="G145" s="210">
        <v>14</v>
      </c>
      <c r="H145" s="210">
        <v>36</v>
      </c>
      <c r="I145" s="210">
        <v>14</v>
      </c>
      <c r="J145" s="210">
        <v>2</v>
      </c>
      <c r="K145" s="211">
        <v>2</v>
      </c>
      <c r="N145" s="9" t="s">
        <v>88</v>
      </c>
      <c r="O145" s="212">
        <v>0.39825664475564448</v>
      </c>
    </row>
    <row r="146" spans="1:22" s="9" customFormat="1" ht="16.5" customHeight="1" x14ac:dyDescent="0.25">
      <c r="A146" s="209" t="s">
        <v>114</v>
      </c>
      <c r="B146" s="209"/>
      <c r="C146" s="209"/>
      <c r="D146" s="209"/>
      <c r="E146" s="192"/>
      <c r="F146" s="155">
        <v>3</v>
      </c>
      <c r="G146" s="210">
        <v>0</v>
      </c>
      <c r="H146" s="210">
        <v>2</v>
      </c>
      <c r="I146" s="210">
        <v>1</v>
      </c>
      <c r="J146" s="210">
        <v>0</v>
      </c>
      <c r="K146" s="211">
        <v>0</v>
      </c>
      <c r="N146" s="9" t="s">
        <v>89</v>
      </c>
      <c r="O146" s="212">
        <v>0.44255501571877681</v>
      </c>
    </row>
    <row r="147" spans="1:22" s="9" customFormat="1" ht="16.5" customHeight="1" x14ac:dyDescent="0.25">
      <c r="A147" s="209" t="s">
        <v>115</v>
      </c>
      <c r="B147" s="209"/>
      <c r="C147" s="209"/>
      <c r="D147" s="209"/>
      <c r="E147" s="192"/>
      <c r="F147" s="155">
        <v>301</v>
      </c>
      <c r="G147" s="210">
        <v>19</v>
      </c>
      <c r="H147" s="210">
        <v>165</v>
      </c>
      <c r="I147" s="210">
        <v>94</v>
      </c>
      <c r="J147" s="210">
        <v>21</v>
      </c>
      <c r="K147" s="211">
        <v>2</v>
      </c>
      <c r="N147" s="9" t="s">
        <v>90</v>
      </c>
      <c r="O147" s="212">
        <v>7.202057730780223E-2</v>
      </c>
    </row>
    <row r="148" spans="1:22" s="9" customFormat="1" ht="16.5" customHeight="1" x14ac:dyDescent="0.25">
      <c r="A148" s="209" t="s">
        <v>116</v>
      </c>
      <c r="B148" s="209"/>
      <c r="C148" s="209"/>
      <c r="D148" s="209"/>
      <c r="E148" s="192"/>
      <c r="F148" s="155">
        <v>284</v>
      </c>
      <c r="G148" s="210">
        <v>23</v>
      </c>
      <c r="H148" s="210">
        <v>142</v>
      </c>
      <c r="I148" s="210">
        <v>111</v>
      </c>
      <c r="J148" s="210">
        <v>8</v>
      </c>
      <c r="K148" s="211">
        <v>0</v>
      </c>
      <c r="N148" s="9" t="s">
        <v>91</v>
      </c>
      <c r="O148" s="212">
        <v>7.2877965132895116E-3</v>
      </c>
    </row>
    <row r="149" spans="1:22" s="9" customFormat="1" ht="16.5" customHeight="1" x14ac:dyDescent="0.25">
      <c r="A149" s="209" t="s">
        <v>117</v>
      </c>
      <c r="B149" s="209"/>
      <c r="C149" s="209"/>
      <c r="D149" s="209"/>
      <c r="E149" s="192"/>
      <c r="F149" s="155">
        <v>0</v>
      </c>
      <c r="G149" s="210">
        <v>0</v>
      </c>
      <c r="H149" s="210">
        <v>0</v>
      </c>
      <c r="I149" s="210">
        <v>0</v>
      </c>
      <c r="J149" s="210">
        <v>0</v>
      </c>
      <c r="K149" s="211">
        <v>0</v>
      </c>
      <c r="O149" s="212"/>
    </row>
    <row r="150" spans="1:22" s="9" customFormat="1" ht="33" customHeight="1" x14ac:dyDescent="0.25">
      <c r="A150" s="207" t="s">
        <v>118</v>
      </c>
      <c r="B150" s="207"/>
      <c r="C150" s="207"/>
      <c r="D150" s="207"/>
      <c r="E150" s="208"/>
      <c r="F150" s="155">
        <v>464</v>
      </c>
      <c r="G150" s="210">
        <v>15</v>
      </c>
      <c r="H150" s="210">
        <v>134</v>
      </c>
      <c r="I150" s="210">
        <v>300</v>
      </c>
      <c r="J150" s="210">
        <v>11</v>
      </c>
      <c r="K150" s="211">
        <v>4</v>
      </c>
      <c r="O150" s="212"/>
    </row>
    <row r="151" spans="1:22" s="9" customFormat="1" ht="16.5" customHeight="1" x14ac:dyDescent="0.25">
      <c r="A151" s="209" t="s">
        <v>119</v>
      </c>
      <c r="B151" s="209"/>
      <c r="C151" s="209"/>
      <c r="D151" s="209"/>
      <c r="E151" s="192"/>
      <c r="F151" s="155">
        <v>75</v>
      </c>
      <c r="G151" s="210">
        <v>15</v>
      </c>
      <c r="H151" s="210">
        <v>23</v>
      </c>
      <c r="I151" s="210">
        <v>32</v>
      </c>
      <c r="J151" s="210">
        <v>5</v>
      </c>
      <c r="K151" s="211">
        <v>0</v>
      </c>
      <c r="O151" s="212"/>
    </row>
    <row r="152" spans="1:22" s="9" customFormat="1" ht="16.5" customHeight="1" x14ac:dyDescent="0.25">
      <c r="A152" s="207" t="s">
        <v>120</v>
      </c>
      <c r="B152" s="207"/>
      <c r="C152" s="207"/>
      <c r="D152" s="207"/>
      <c r="E152" s="208"/>
      <c r="F152" s="155">
        <v>14</v>
      </c>
      <c r="G152" s="194">
        <v>2</v>
      </c>
      <c r="H152" s="194">
        <v>11</v>
      </c>
      <c r="I152" s="194">
        <v>1</v>
      </c>
      <c r="J152" s="194">
        <v>0</v>
      </c>
      <c r="K152" s="195">
        <v>0</v>
      </c>
      <c r="N152" s="9" t="s">
        <v>91</v>
      </c>
      <c r="O152" s="212">
        <v>7.0000000000000001E-3</v>
      </c>
      <c r="R152" s="175"/>
    </row>
    <row r="153" spans="1:22" s="9" customFormat="1" ht="16.5" customHeight="1" x14ac:dyDescent="0.25">
      <c r="A153" s="207" t="s">
        <v>121</v>
      </c>
      <c r="B153" s="207"/>
      <c r="C153" s="207"/>
      <c r="D153" s="207"/>
      <c r="E153" s="208"/>
      <c r="F153" s="155">
        <v>24</v>
      </c>
      <c r="G153" s="194">
        <v>4</v>
      </c>
      <c r="H153" s="194">
        <v>1</v>
      </c>
      <c r="I153" s="194">
        <v>19</v>
      </c>
      <c r="J153" s="194">
        <v>0</v>
      </c>
      <c r="K153" s="195">
        <v>0</v>
      </c>
      <c r="O153" s="212"/>
      <c r="R153" s="175"/>
    </row>
    <row r="154" spans="1:22" s="9" customFormat="1" ht="16.5" customHeight="1" x14ac:dyDescent="0.25">
      <c r="A154" s="207" t="s">
        <v>122</v>
      </c>
      <c r="B154" s="207"/>
      <c r="C154" s="207"/>
      <c r="D154" s="207"/>
      <c r="E154" s="208"/>
      <c r="F154" s="155">
        <v>4</v>
      </c>
      <c r="G154" s="194">
        <v>2</v>
      </c>
      <c r="H154" s="194">
        <v>1</v>
      </c>
      <c r="I154" s="194">
        <v>1</v>
      </c>
      <c r="J154" s="194">
        <v>0</v>
      </c>
      <c r="K154" s="195">
        <v>0</v>
      </c>
      <c r="R154" s="175"/>
      <c r="S154" s="176"/>
      <c r="T154" s="176"/>
      <c r="U154" s="176"/>
      <c r="V154" s="176"/>
    </row>
    <row r="155" spans="1:22" s="9" customFormat="1" ht="16.5" customHeight="1" x14ac:dyDescent="0.25">
      <c r="A155" s="207" t="s">
        <v>123</v>
      </c>
      <c r="B155" s="207"/>
      <c r="C155" s="207"/>
      <c r="D155" s="207"/>
      <c r="E155" s="208"/>
      <c r="F155" s="155">
        <v>0</v>
      </c>
      <c r="G155" s="194">
        <v>0</v>
      </c>
      <c r="H155" s="194">
        <v>0</v>
      </c>
      <c r="I155" s="194">
        <v>0</v>
      </c>
      <c r="J155" s="194">
        <v>0</v>
      </c>
      <c r="K155" s="195">
        <v>0</v>
      </c>
      <c r="R155" s="175"/>
      <c r="S155" s="176"/>
      <c r="T155" s="176"/>
      <c r="U155" s="176"/>
      <c r="V155" s="176"/>
    </row>
    <row r="156" spans="1:22" s="9" customFormat="1" ht="16.5" customHeight="1" x14ac:dyDescent="0.25">
      <c r="A156" s="213" t="s">
        <v>124</v>
      </c>
      <c r="B156" s="213"/>
      <c r="C156" s="213"/>
      <c r="D156" s="213"/>
      <c r="E156" s="214"/>
      <c r="F156" s="157">
        <v>696</v>
      </c>
      <c r="G156" s="210">
        <v>48</v>
      </c>
      <c r="H156" s="210">
        <v>169</v>
      </c>
      <c r="I156" s="210">
        <v>447</v>
      </c>
      <c r="J156" s="210">
        <v>29</v>
      </c>
      <c r="K156" s="211">
        <v>3</v>
      </c>
      <c r="R156" s="175"/>
      <c r="S156" s="176"/>
      <c r="T156" s="176"/>
      <c r="U156" s="176"/>
      <c r="V156" s="176"/>
    </row>
    <row r="157" spans="1:22" s="9" customFormat="1" ht="18" customHeight="1" x14ac:dyDescent="0.25">
      <c r="A157" s="215" t="s">
        <v>33</v>
      </c>
      <c r="B157" s="215"/>
      <c r="C157" s="215"/>
      <c r="D157" s="215"/>
      <c r="E157" s="216"/>
      <c r="F157" s="217">
        <v>6998</v>
      </c>
      <c r="G157" s="217">
        <v>559</v>
      </c>
      <c r="H157" s="217">
        <v>2787</v>
      </c>
      <c r="I157" s="217">
        <v>3097</v>
      </c>
      <c r="J157" s="217">
        <v>504</v>
      </c>
      <c r="K157" s="217">
        <v>51</v>
      </c>
      <c r="R157" s="175"/>
      <c r="S157" s="176"/>
      <c r="T157" s="176"/>
      <c r="U157" s="176"/>
      <c r="V157" s="176"/>
    </row>
    <row r="158" spans="1:22" s="9" customFormat="1" ht="18" customHeight="1" x14ac:dyDescent="0.25">
      <c r="A158" s="218" t="s">
        <v>34</v>
      </c>
      <c r="B158" s="218"/>
      <c r="C158" s="218"/>
      <c r="D158" s="218"/>
      <c r="E158" s="219"/>
      <c r="F158" s="220">
        <v>1</v>
      </c>
      <c r="G158" s="221">
        <v>7.9879965704486994E-2</v>
      </c>
      <c r="H158" s="221">
        <v>0.39825664475564448</v>
      </c>
      <c r="I158" s="221">
        <v>0.44255501571877681</v>
      </c>
      <c r="J158" s="221">
        <v>7.202057730780223E-2</v>
      </c>
      <c r="K158" s="221">
        <v>7.2877965132895116E-3</v>
      </c>
      <c r="R158" s="175"/>
      <c r="S158" s="176"/>
      <c r="T158" s="176"/>
      <c r="U158" s="176"/>
      <c r="V158" s="176"/>
    </row>
    <row r="159" spans="1:22" s="9" customFormat="1" ht="18" customHeight="1" x14ac:dyDescent="0.25">
      <c r="A159" s="175"/>
      <c r="B159" s="175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R159" s="175"/>
      <c r="S159" s="176"/>
      <c r="T159" s="176"/>
      <c r="U159" s="176"/>
      <c r="V159" s="176"/>
    </row>
    <row r="160" spans="1:22" s="9" customFormat="1" ht="10.15" customHeight="1" x14ac:dyDescent="0.25">
      <c r="A160" s="222"/>
      <c r="B160" s="222"/>
      <c r="C160" s="222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  <c r="S160" s="175"/>
      <c r="T160" s="175"/>
      <c r="U160" s="175"/>
      <c r="V160" s="175"/>
    </row>
    <row r="161" spans="1:26" x14ac:dyDescent="0.25">
      <c r="A161" s="222"/>
      <c r="B161" s="222"/>
      <c r="C161" s="222"/>
      <c r="D161" s="129" t="s">
        <v>125</v>
      </c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223"/>
      <c r="T161" s="222"/>
      <c r="U161" s="224"/>
      <c r="W161" s="9"/>
      <c r="X161" s="9"/>
      <c r="Y161" s="9"/>
      <c r="Z161" s="9"/>
    </row>
    <row r="162" spans="1:26" ht="19.899999999999999" customHeight="1" x14ac:dyDescent="0.25">
      <c r="A162" s="222"/>
      <c r="B162" s="222"/>
      <c r="C162" s="222"/>
      <c r="D162" s="225" t="s">
        <v>126</v>
      </c>
      <c r="E162" s="225"/>
      <c r="F162" s="225"/>
      <c r="G162" s="225"/>
      <c r="H162" s="225"/>
      <c r="I162" s="225"/>
      <c r="J162" s="225"/>
      <c r="K162" s="225"/>
      <c r="L162" s="225"/>
      <c r="M162" s="225"/>
      <c r="N162" s="225"/>
      <c r="O162" s="225"/>
      <c r="P162" s="225"/>
      <c r="Q162" s="225"/>
      <c r="R162" s="225"/>
      <c r="S162" s="226"/>
      <c r="T162" s="222"/>
      <c r="U162" s="224"/>
      <c r="W162" s="9"/>
      <c r="X162" s="9"/>
      <c r="Y162" s="9"/>
      <c r="Z162" s="9"/>
    </row>
    <row r="163" spans="1:26" ht="28.15" customHeight="1" x14ac:dyDescent="0.25">
      <c r="A163" s="222"/>
      <c r="B163" s="222"/>
      <c r="C163" s="222"/>
      <c r="D163" s="227" t="s">
        <v>70</v>
      </c>
      <c r="E163" s="228" t="s">
        <v>21</v>
      </c>
      <c r="F163" s="228" t="s">
        <v>22</v>
      </c>
      <c r="G163" s="228" t="s">
        <v>23</v>
      </c>
      <c r="H163" s="228" t="s">
        <v>24</v>
      </c>
      <c r="I163" s="228" t="s">
        <v>25</v>
      </c>
      <c r="J163" s="228" t="s">
        <v>26</v>
      </c>
      <c r="K163" s="228" t="s">
        <v>27</v>
      </c>
      <c r="L163" s="228" t="s">
        <v>28</v>
      </c>
      <c r="M163" s="228" t="s">
        <v>29</v>
      </c>
      <c r="N163" s="228" t="s">
        <v>30</v>
      </c>
      <c r="O163" s="228" t="s">
        <v>31</v>
      </c>
      <c r="P163" s="228" t="s">
        <v>32</v>
      </c>
      <c r="Q163" s="229" t="s">
        <v>33</v>
      </c>
      <c r="R163" s="229" t="s">
        <v>34</v>
      </c>
      <c r="S163" s="21"/>
      <c r="T163" s="25"/>
      <c r="U163" s="9"/>
      <c r="W163" s="9"/>
      <c r="X163" s="9"/>
      <c r="Y163" s="9"/>
      <c r="Z163" s="9"/>
    </row>
    <row r="164" spans="1:26" ht="28.15" customHeight="1" x14ac:dyDescent="0.25">
      <c r="A164" s="222"/>
      <c r="B164" s="222"/>
      <c r="C164" s="222"/>
      <c r="D164" s="230" t="s">
        <v>127</v>
      </c>
      <c r="E164" s="231">
        <v>126</v>
      </c>
      <c r="F164" s="231">
        <v>147</v>
      </c>
      <c r="G164" s="231">
        <v>81</v>
      </c>
      <c r="H164" s="231">
        <v>65</v>
      </c>
      <c r="I164" s="231">
        <v>111</v>
      </c>
      <c r="J164" s="231">
        <v>131</v>
      </c>
      <c r="K164" s="231">
        <v>0</v>
      </c>
      <c r="L164" s="231">
        <v>0</v>
      </c>
      <c r="M164" s="231">
        <v>0</v>
      </c>
      <c r="N164" s="231">
        <v>0</v>
      </c>
      <c r="O164" s="231">
        <v>0</v>
      </c>
      <c r="P164" s="231">
        <v>0</v>
      </c>
      <c r="Q164" s="232">
        <v>661</v>
      </c>
      <c r="R164" s="233">
        <v>0.91</v>
      </c>
      <c r="S164" s="234"/>
      <c r="T164" s="234"/>
      <c r="U164" s="234"/>
      <c r="V164" s="234"/>
      <c r="W164" s="9"/>
      <c r="X164" s="9"/>
      <c r="Y164" s="9"/>
      <c r="Z164" s="9"/>
    </row>
    <row r="165" spans="1:26" ht="28.15" customHeight="1" x14ac:dyDescent="0.25">
      <c r="A165" s="222"/>
      <c r="B165" s="222"/>
      <c r="C165" s="222"/>
      <c r="D165" s="230" t="s">
        <v>128</v>
      </c>
      <c r="E165" s="231">
        <v>109</v>
      </c>
      <c r="F165" s="231">
        <v>130</v>
      </c>
      <c r="G165" s="231">
        <v>76</v>
      </c>
      <c r="H165" s="231">
        <v>61</v>
      </c>
      <c r="I165" s="231">
        <v>105</v>
      </c>
      <c r="J165" s="231">
        <v>122</v>
      </c>
      <c r="K165" s="231">
        <v>0</v>
      </c>
      <c r="L165" s="231">
        <v>0</v>
      </c>
      <c r="M165" s="231">
        <v>0</v>
      </c>
      <c r="N165" s="231">
        <v>0</v>
      </c>
      <c r="O165" s="231">
        <v>0</v>
      </c>
      <c r="P165" s="231">
        <v>0</v>
      </c>
      <c r="Q165" s="232">
        <v>603</v>
      </c>
      <c r="R165" s="233">
        <v>0.83</v>
      </c>
      <c r="S165" s="235"/>
      <c r="T165" s="235"/>
      <c r="U165" s="235"/>
      <c r="V165" s="235"/>
    </row>
    <row r="166" spans="1:26" s="9" customFormat="1" ht="19.5" x14ac:dyDescent="0.25">
      <c r="A166" s="236"/>
      <c r="B166" s="236"/>
      <c r="C166" s="236"/>
      <c r="D166" s="175"/>
      <c r="E166" s="175"/>
      <c r="F166" s="175"/>
      <c r="G166" s="175"/>
      <c r="H166" s="175"/>
      <c r="I166" s="175"/>
      <c r="J166" s="237"/>
      <c r="K166" s="237"/>
      <c r="L166" s="238"/>
      <c r="M166" s="175"/>
      <c r="N166" s="175"/>
      <c r="O166" s="175"/>
      <c r="P166" s="175"/>
      <c r="Q166" s="175"/>
      <c r="R166" s="175"/>
      <c r="S166" s="239"/>
      <c r="T166" s="239"/>
      <c r="U166" s="239"/>
      <c r="V166" s="239"/>
    </row>
    <row r="167" spans="1:26" s="9" customFormat="1" ht="19.5" x14ac:dyDescent="0.25">
      <c r="A167" s="240" t="s">
        <v>129</v>
      </c>
      <c r="B167" s="175"/>
      <c r="C167" s="175"/>
      <c r="D167" s="175"/>
      <c r="E167" s="175"/>
      <c r="F167" s="175"/>
      <c r="G167" s="175"/>
      <c r="H167" s="175"/>
      <c r="I167" s="175"/>
      <c r="J167" s="237"/>
      <c r="K167" s="237"/>
      <c r="L167" s="238"/>
      <c r="M167" s="175"/>
      <c r="N167" s="175"/>
      <c r="O167" s="175"/>
      <c r="P167" s="175"/>
      <c r="Q167" s="175"/>
      <c r="R167" s="175"/>
      <c r="S167" s="239"/>
      <c r="T167" s="239"/>
      <c r="U167" s="239"/>
      <c r="V167" s="239"/>
    </row>
    <row r="168" spans="1:26" s="9" customFormat="1" ht="19.5" customHeight="1" x14ac:dyDescent="0.25">
      <c r="A168" s="240" t="s">
        <v>130</v>
      </c>
      <c r="P168" s="175"/>
      <c r="Q168" s="175"/>
      <c r="R168" s="175"/>
      <c r="S168" s="239"/>
      <c r="T168" s="239"/>
      <c r="U168" s="239"/>
      <c r="V168" s="239"/>
    </row>
    <row r="169" spans="1:26" s="9" customFormat="1" ht="19.5" x14ac:dyDescent="0.25">
      <c r="P169" s="175"/>
      <c r="Q169" s="175"/>
      <c r="R169" s="175"/>
      <c r="S169" s="239"/>
      <c r="T169" s="239"/>
      <c r="U169" s="239"/>
      <c r="V169" s="239"/>
    </row>
  </sheetData>
  <mergeCells count="100">
    <mergeCell ref="D161:R161"/>
    <mergeCell ref="D162:R162"/>
    <mergeCell ref="A153:E153"/>
    <mergeCell ref="A154:E154"/>
    <mergeCell ref="A155:E155"/>
    <mergeCell ref="A156:E156"/>
    <mergeCell ref="A157:E157"/>
    <mergeCell ref="A158:E158"/>
    <mergeCell ref="A147:E147"/>
    <mergeCell ref="A148:E148"/>
    <mergeCell ref="A149:E149"/>
    <mergeCell ref="A150:E150"/>
    <mergeCell ref="A151:E151"/>
    <mergeCell ref="A152:E152"/>
    <mergeCell ref="A141:E141"/>
    <mergeCell ref="A142:E142"/>
    <mergeCell ref="A143:E143"/>
    <mergeCell ref="A144:E144"/>
    <mergeCell ref="A145:E145"/>
    <mergeCell ref="A146:E146"/>
    <mergeCell ref="A126:E126"/>
    <mergeCell ref="A127:E127"/>
    <mergeCell ref="A128:E128"/>
    <mergeCell ref="A129:E129"/>
    <mergeCell ref="A130:E130"/>
    <mergeCell ref="A131:E131"/>
    <mergeCell ref="U122:U124"/>
    <mergeCell ref="A123:E125"/>
    <mergeCell ref="F123:F125"/>
    <mergeCell ref="G123:G125"/>
    <mergeCell ref="H123:H125"/>
    <mergeCell ref="I123:I125"/>
    <mergeCell ref="J123:J125"/>
    <mergeCell ref="K123:K125"/>
    <mergeCell ref="A114:R114"/>
    <mergeCell ref="A117:V118"/>
    <mergeCell ref="A120:J120"/>
    <mergeCell ref="A121:J121"/>
    <mergeCell ref="O122:O124"/>
    <mergeCell ref="P122:P124"/>
    <mergeCell ref="Q122:Q124"/>
    <mergeCell ref="R122:R124"/>
    <mergeCell ref="S122:S124"/>
    <mergeCell ref="T122:T124"/>
    <mergeCell ref="R95:R97"/>
    <mergeCell ref="S95:S97"/>
    <mergeCell ref="T95:T97"/>
    <mergeCell ref="U95:U97"/>
    <mergeCell ref="A112:R112"/>
    <mergeCell ref="A113:R113"/>
    <mergeCell ref="A93:H93"/>
    <mergeCell ref="Q93:V93"/>
    <mergeCell ref="A94:H94"/>
    <mergeCell ref="Q94:U94"/>
    <mergeCell ref="A95:A97"/>
    <mergeCell ref="B95:B97"/>
    <mergeCell ref="C95:D96"/>
    <mergeCell ref="E95:F96"/>
    <mergeCell ref="G95:H96"/>
    <mergeCell ref="Q95:Q97"/>
    <mergeCell ref="N85:O85"/>
    <mergeCell ref="N86:O86"/>
    <mergeCell ref="N87:O87"/>
    <mergeCell ref="T87:U87"/>
    <mergeCell ref="T88:U88"/>
    <mergeCell ref="A91:V91"/>
    <mergeCell ref="N80:O80"/>
    <mergeCell ref="T80:U80"/>
    <mergeCell ref="N81:O81"/>
    <mergeCell ref="N82:O82"/>
    <mergeCell ref="N83:O83"/>
    <mergeCell ref="N84:O84"/>
    <mergeCell ref="N75:O75"/>
    <mergeCell ref="N76:O76"/>
    <mergeCell ref="N77:O77"/>
    <mergeCell ref="N78:O78"/>
    <mergeCell ref="N79:O79"/>
    <mergeCell ref="T79:U79"/>
    <mergeCell ref="A67:N68"/>
    <mergeCell ref="A72:F72"/>
    <mergeCell ref="N72:U72"/>
    <mergeCell ref="A73:F73"/>
    <mergeCell ref="N73:U73"/>
    <mergeCell ref="N74:O74"/>
    <mergeCell ref="T74:U74"/>
    <mergeCell ref="A31:E31"/>
    <mergeCell ref="L31:O31"/>
    <mergeCell ref="A49:N49"/>
    <mergeCell ref="A50:N50"/>
    <mergeCell ref="A52:A53"/>
    <mergeCell ref="B52:B53"/>
    <mergeCell ref="C52:F52"/>
    <mergeCell ref="G52:J52"/>
    <mergeCell ref="K52:N52"/>
    <mergeCell ref="A20:V20"/>
    <mergeCell ref="A22:V22"/>
    <mergeCell ref="A25:V25"/>
    <mergeCell ref="A28:V28"/>
    <mergeCell ref="A30:E30"/>
    <mergeCell ref="L30:O30"/>
  </mergeCells>
  <conditionalFormatting sqref="B66">
    <cfRule type="cellIs" dxfId="8" priority="9" operator="notEqual">
      <formula>$M$46</formula>
    </cfRule>
  </conditionalFormatting>
  <conditionalFormatting sqref="B110">
    <cfRule type="expression" dxfId="7" priority="8">
      <formula>$B$110&lt;&gt;$M$46</formula>
    </cfRule>
  </conditionalFormatting>
  <conditionalFormatting sqref="B46">
    <cfRule type="expression" dxfId="6" priority="7">
      <formula>$B$46&lt;&gt;$M$46</formula>
    </cfRule>
  </conditionalFormatting>
  <conditionalFormatting sqref="B87">
    <cfRule type="expression" dxfId="5" priority="6">
      <formula>$B$87&lt;&gt;$M$46</formula>
    </cfRule>
  </conditionalFormatting>
  <conditionalFormatting sqref="R110">
    <cfRule type="expression" dxfId="4" priority="5">
      <formula>$R$110&lt;&gt;$M$46</formula>
    </cfRule>
  </conditionalFormatting>
  <conditionalFormatting sqref="F126">
    <cfRule type="cellIs" dxfId="3" priority="4" operator="notEqual">
      <formula>$M$46</formula>
    </cfRule>
  </conditionalFormatting>
  <conditionalFormatting sqref="F141:F151 F153:F154">
    <cfRule type="expression" dxfId="2" priority="3">
      <formula>$F$141&lt;&gt;$H$141+$K$141</formula>
    </cfRule>
  </conditionalFormatting>
  <conditionalFormatting sqref="P137">
    <cfRule type="expression" dxfId="1" priority="2">
      <formula>$P$137&lt;&gt;$F$157</formula>
    </cfRule>
  </conditionalFormatting>
  <conditionalFormatting sqref="F152">
    <cfRule type="expression" dxfId="0" priority="1">
      <formula>$F$141&lt;&gt;$H$141+$K$141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16383" man="1"/>
    <brk id="69" max="16383" man="1"/>
    <brk id="115" max="16383" man="1"/>
  </rowBreaks>
  <colBreaks count="1" manualBreakCount="1">
    <brk id="21" max="1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5:AV187"/>
  <sheetViews>
    <sheetView view="pageBreakPreview" zoomScale="50" zoomScaleNormal="60" zoomScaleSheetLayoutView="50" workbookViewId="0">
      <pane ySplit="11" topLeftCell="A58" activePane="bottomLeft" state="frozen"/>
      <selection activeCell="R166" sqref="R166"/>
      <selection pane="bottomLeft" activeCell="R166" sqref="R166"/>
    </sheetView>
  </sheetViews>
  <sheetFormatPr baseColWidth="10" defaultColWidth="11.42578125" defaultRowHeight="16.5" x14ac:dyDescent="0.3"/>
  <cols>
    <col min="1" max="1" width="15.5703125" style="245" customWidth="1"/>
    <col min="2" max="3" width="13.7109375" style="245" customWidth="1"/>
    <col min="4" max="4" width="10.7109375" style="245" customWidth="1"/>
    <col min="5" max="15" width="15.140625" style="245" customWidth="1"/>
    <col min="16" max="16" width="14.28515625" style="245" customWidth="1"/>
    <col min="17" max="18" width="10.7109375" style="245" customWidth="1"/>
    <col min="19" max="19" width="2.85546875" style="245" customWidth="1"/>
    <col min="20" max="20" width="2.42578125" style="244" customWidth="1"/>
    <col min="21" max="21" width="12.5703125" style="245" customWidth="1"/>
    <col min="22" max="23" width="12.140625" style="245" customWidth="1"/>
    <col min="24" max="35" width="12.42578125" style="245" customWidth="1"/>
    <col min="36" max="36" width="10" style="245" customWidth="1"/>
    <col min="37" max="37" width="11.28515625" style="245" customWidth="1"/>
    <col min="38" max="38" width="14.28515625" style="245" customWidth="1"/>
    <col min="39" max="47" width="7.140625" style="245" customWidth="1"/>
    <col min="48" max="16384" width="11.42578125" style="245"/>
  </cols>
  <sheetData>
    <row r="5" spans="1:40" s="246" customFormat="1" ht="26.25" customHeight="1" x14ac:dyDescent="0.35">
      <c r="A5" s="241"/>
      <c r="B5" s="242"/>
      <c r="C5" s="242"/>
      <c r="D5" s="242"/>
      <c r="E5" s="242"/>
      <c r="F5" s="242"/>
      <c r="G5" s="242"/>
      <c r="H5" s="242"/>
      <c r="I5" s="242"/>
      <c r="J5" s="243"/>
      <c r="K5" s="242"/>
      <c r="L5" s="242"/>
      <c r="M5" s="242"/>
      <c r="N5" s="242"/>
      <c r="O5" s="242"/>
      <c r="P5" s="242"/>
      <c r="Q5" s="242"/>
      <c r="R5" s="242"/>
      <c r="S5" s="242"/>
      <c r="T5" s="244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</row>
    <row r="6" spans="1:40" ht="7.5" customHeight="1" x14ac:dyDescent="0.3"/>
    <row r="7" spans="1:40" ht="7.5" customHeight="1" x14ac:dyDescent="0.3">
      <c r="A7" s="247"/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9"/>
    </row>
    <row r="8" spans="1:40" ht="33" customHeight="1" x14ac:dyDescent="0.3">
      <c r="A8" s="250" t="s">
        <v>6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</row>
    <row r="9" spans="1:40" ht="27" customHeight="1" x14ac:dyDescent="0.3">
      <c r="A9" s="252" t="s">
        <v>131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</row>
    <row r="10" spans="1:40" ht="23.25" customHeight="1" x14ac:dyDescent="0.3">
      <c r="A10" s="254" t="s">
        <v>8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</row>
    <row r="11" spans="1:40" ht="7.5" customHeight="1" x14ac:dyDescent="0.3">
      <c r="A11" s="256"/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8"/>
      <c r="O11" s="258"/>
      <c r="P11" s="257"/>
      <c r="Q11" s="257"/>
      <c r="R11" s="257"/>
      <c r="S11" s="257"/>
      <c r="T11" s="249"/>
    </row>
    <row r="12" spans="1:40" ht="20.25" customHeight="1" x14ac:dyDescent="0.3"/>
    <row r="13" spans="1:40" ht="23.25" customHeight="1" thickBot="1" x14ac:dyDescent="0.35">
      <c r="A13" s="259" t="s">
        <v>132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60"/>
      <c r="S13" s="260"/>
    </row>
    <row r="14" spans="1:40" ht="12.75" customHeight="1" x14ac:dyDescent="0.3">
      <c r="A14" s="261"/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44"/>
      <c r="S14" s="244"/>
    </row>
    <row r="15" spans="1:40" ht="22.5" customHeight="1" x14ac:dyDescent="0.3">
      <c r="A15" s="262" t="s">
        <v>133</v>
      </c>
      <c r="B15" s="263" t="s">
        <v>134</v>
      </c>
      <c r="C15" s="264"/>
      <c r="D15" s="265" t="s">
        <v>21</v>
      </c>
      <c r="E15" s="265" t="s">
        <v>22</v>
      </c>
      <c r="F15" s="265" t="s">
        <v>23</v>
      </c>
      <c r="G15" s="265" t="s">
        <v>24</v>
      </c>
      <c r="H15" s="265" t="s">
        <v>25</v>
      </c>
      <c r="I15" s="265" t="s">
        <v>26</v>
      </c>
      <c r="J15" s="265" t="s">
        <v>27</v>
      </c>
      <c r="K15" s="265" t="s">
        <v>28</v>
      </c>
      <c r="L15" s="265" t="s">
        <v>101</v>
      </c>
      <c r="M15" s="265" t="s">
        <v>30</v>
      </c>
      <c r="N15" s="265" t="s">
        <v>31</v>
      </c>
      <c r="O15" s="266" t="s">
        <v>32</v>
      </c>
      <c r="P15" s="267" t="s">
        <v>33</v>
      </c>
      <c r="Q15" s="268" t="s">
        <v>135</v>
      </c>
      <c r="S15" s="269"/>
      <c r="T15" s="269"/>
    </row>
    <row r="16" spans="1:40" ht="23.25" customHeight="1" x14ac:dyDescent="0.3">
      <c r="A16" s="270"/>
      <c r="B16" s="271"/>
      <c r="C16" s="272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4"/>
      <c r="P16" s="275"/>
      <c r="Q16" s="276"/>
      <c r="S16" s="269"/>
      <c r="T16" s="269"/>
    </row>
    <row r="17" spans="1:48" ht="23.25" customHeight="1" x14ac:dyDescent="0.3">
      <c r="A17" s="277">
        <v>1</v>
      </c>
      <c r="B17" s="278" t="s">
        <v>136</v>
      </c>
      <c r="C17" s="279"/>
      <c r="D17" s="280">
        <v>110</v>
      </c>
      <c r="E17" s="280">
        <v>211</v>
      </c>
      <c r="F17" s="280">
        <v>9</v>
      </c>
      <c r="G17" s="280">
        <v>16</v>
      </c>
      <c r="H17" s="280">
        <v>62</v>
      </c>
      <c r="I17" s="280">
        <v>85</v>
      </c>
      <c r="J17" s="280"/>
      <c r="K17" s="280"/>
      <c r="L17" s="280"/>
      <c r="M17" s="280"/>
      <c r="N17" s="280"/>
      <c r="O17" s="281"/>
      <c r="P17" s="282">
        <f t="shared" ref="P17:P79" si="0">SUM(D17:O17)</f>
        <v>493</v>
      </c>
      <c r="Q17" s="283">
        <f t="shared" ref="Q17:Q78" si="1">+P17/$P$79</f>
        <v>2.8982951205173427E-2</v>
      </c>
      <c r="S17" s="284"/>
      <c r="T17" s="285"/>
      <c r="AJ17" s="286"/>
      <c r="AK17" s="286"/>
      <c r="AL17" s="286"/>
      <c r="AM17" s="286"/>
      <c r="AN17" s="286"/>
      <c r="AO17" s="286"/>
      <c r="AP17" s="286"/>
      <c r="AQ17" s="286"/>
      <c r="AR17" s="286"/>
      <c r="AS17" s="286"/>
      <c r="AT17" s="286"/>
      <c r="AU17" s="286"/>
      <c r="AV17" s="286"/>
    </row>
    <row r="18" spans="1:48" ht="23.25" customHeight="1" x14ac:dyDescent="0.3">
      <c r="A18" s="277">
        <v>2</v>
      </c>
      <c r="B18" s="278" t="s">
        <v>137</v>
      </c>
      <c r="C18" s="279"/>
      <c r="D18" s="280">
        <v>38</v>
      </c>
      <c r="E18" s="280">
        <v>74</v>
      </c>
      <c r="F18" s="280">
        <v>0</v>
      </c>
      <c r="G18" s="280">
        <v>39</v>
      </c>
      <c r="H18" s="280">
        <v>36</v>
      </c>
      <c r="I18" s="280">
        <v>13</v>
      </c>
      <c r="J18" s="280"/>
      <c r="K18" s="280"/>
      <c r="L18" s="280"/>
      <c r="M18" s="280"/>
      <c r="N18" s="280"/>
      <c r="O18" s="281"/>
      <c r="P18" s="282">
        <f t="shared" si="0"/>
        <v>200</v>
      </c>
      <c r="Q18" s="283">
        <f t="shared" si="1"/>
        <v>1.1757789535567314E-2</v>
      </c>
      <c r="S18" s="284"/>
      <c r="T18" s="285"/>
      <c r="AJ18" s="286"/>
      <c r="AK18" s="286"/>
      <c r="AL18" s="286"/>
      <c r="AM18" s="286"/>
      <c r="AN18" s="286"/>
      <c r="AO18" s="286"/>
      <c r="AP18" s="286"/>
      <c r="AQ18" s="286"/>
      <c r="AR18" s="286"/>
      <c r="AS18" s="286"/>
      <c r="AT18" s="286"/>
      <c r="AU18" s="286"/>
    </row>
    <row r="19" spans="1:48" ht="23.25" customHeight="1" x14ac:dyDescent="0.3">
      <c r="A19" s="277">
        <v>3</v>
      </c>
      <c r="B19" s="278" t="s">
        <v>138</v>
      </c>
      <c r="C19" s="279"/>
      <c r="D19" s="280">
        <v>8</v>
      </c>
      <c r="E19" s="280">
        <v>23</v>
      </c>
      <c r="F19" s="280">
        <v>199</v>
      </c>
      <c r="G19" s="280">
        <v>9</v>
      </c>
      <c r="H19" s="280">
        <v>26</v>
      </c>
      <c r="I19" s="280">
        <v>25</v>
      </c>
      <c r="J19" s="280"/>
      <c r="K19" s="280"/>
      <c r="L19" s="280"/>
      <c r="M19" s="280"/>
      <c r="N19" s="280"/>
      <c r="O19" s="281"/>
      <c r="P19" s="282">
        <f t="shared" si="0"/>
        <v>290</v>
      </c>
      <c r="Q19" s="283">
        <f t="shared" si="1"/>
        <v>1.7048794826572605E-2</v>
      </c>
      <c r="S19" s="284"/>
      <c r="T19" s="285"/>
      <c r="AJ19" s="286"/>
      <c r="AK19" s="286"/>
      <c r="AL19" s="286"/>
      <c r="AM19" s="286"/>
      <c r="AN19" s="286"/>
      <c r="AO19" s="286"/>
      <c r="AP19" s="286"/>
      <c r="AQ19" s="286"/>
      <c r="AR19" s="286"/>
      <c r="AS19" s="286"/>
      <c r="AT19" s="286"/>
      <c r="AU19" s="286"/>
    </row>
    <row r="20" spans="1:48" ht="23.25" customHeight="1" x14ac:dyDescent="0.3">
      <c r="A20" s="277">
        <v>4</v>
      </c>
      <c r="B20" s="278" t="s">
        <v>139</v>
      </c>
      <c r="C20" s="279"/>
      <c r="D20" s="280">
        <v>86</v>
      </c>
      <c r="E20" s="280">
        <v>71</v>
      </c>
      <c r="F20" s="280">
        <v>0</v>
      </c>
      <c r="G20" s="280">
        <v>26</v>
      </c>
      <c r="H20" s="280">
        <v>20</v>
      </c>
      <c r="I20" s="280">
        <v>64</v>
      </c>
      <c r="J20" s="280"/>
      <c r="K20" s="280"/>
      <c r="L20" s="280"/>
      <c r="M20" s="280"/>
      <c r="N20" s="280"/>
      <c r="O20" s="281"/>
      <c r="P20" s="282">
        <f t="shared" si="0"/>
        <v>267</v>
      </c>
      <c r="Q20" s="283">
        <f t="shared" si="1"/>
        <v>1.5696649029982364E-2</v>
      </c>
      <c r="S20" s="284"/>
      <c r="T20" s="285"/>
      <c r="AJ20" s="286"/>
      <c r="AK20" s="286"/>
      <c r="AL20" s="286"/>
      <c r="AM20" s="286"/>
      <c r="AN20" s="286"/>
      <c r="AO20" s="286"/>
      <c r="AP20" s="286"/>
      <c r="AQ20" s="286"/>
      <c r="AR20" s="286"/>
      <c r="AS20" s="286"/>
      <c r="AT20" s="286"/>
      <c r="AU20" s="286"/>
    </row>
    <row r="21" spans="1:48" ht="23.25" customHeight="1" x14ac:dyDescent="0.3">
      <c r="A21" s="277">
        <v>5</v>
      </c>
      <c r="B21" s="278" t="s">
        <v>140</v>
      </c>
      <c r="C21" s="279"/>
      <c r="D21" s="280">
        <v>58</v>
      </c>
      <c r="E21" s="280">
        <v>79</v>
      </c>
      <c r="F21" s="280">
        <v>60</v>
      </c>
      <c r="G21" s="280">
        <v>14</v>
      </c>
      <c r="H21" s="280">
        <v>21</v>
      </c>
      <c r="I21" s="280">
        <v>43</v>
      </c>
      <c r="J21" s="280"/>
      <c r="K21" s="280"/>
      <c r="L21" s="280"/>
      <c r="M21" s="280"/>
      <c r="N21" s="280"/>
      <c r="O21" s="281"/>
      <c r="P21" s="282">
        <f t="shared" si="0"/>
        <v>275</v>
      </c>
      <c r="Q21" s="283">
        <f t="shared" si="1"/>
        <v>1.6166960611405056E-2</v>
      </c>
      <c r="S21" s="284"/>
      <c r="T21" s="285"/>
      <c r="AJ21" s="286"/>
      <c r="AK21" s="286"/>
      <c r="AL21" s="286"/>
      <c r="AM21" s="286"/>
      <c r="AN21" s="286"/>
      <c r="AO21" s="286"/>
      <c r="AP21" s="286"/>
      <c r="AQ21" s="286"/>
      <c r="AR21" s="286"/>
      <c r="AS21" s="286"/>
      <c r="AT21" s="286"/>
      <c r="AU21" s="286"/>
    </row>
    <row r="22" spans="1:48" ht="23.25" customHeight="1" x14ac:dyDescent="0.3">
      <c r="A22" s="277">
        <v>6</v>
      </c>
      <c r="B22" s="278" t="s">
        <v>141</v>
      </c>
      <c r="C22" s="279"/>
      <c r="D22" s="280">
        <v>57</v>
      </c>
      <c r="E22" s="280">
        <v>71</v>
      </c>
      <c r="F22" s="280">
        <v>28</v>
      </c>
      <c r="G22" s="280">
        <v>48</v>
      </c>
      <c r="H22" s="280">
        <v>36</v>
      </c>
      <c r="I22" s="280">
        <v>44</v>
      </c>
      <c r="J22" s="280"/>
      <c r="K22" s="280"/>
      <c r="L22" s="280"/>
      <c r="M22" s="280"/>
      <c r="N22" s="280"/>
      <c r="O22" s="281"/>
      <c r="P22" s="282">
        <f t="shared" si="0"/>
        <v>284</v>
      </c>
      <c r="Q22" s="283">
        <f t="shared" si="1"/>
        <v>1.6696061140505584E-2</v>
      </c>
      <c r="S22" s="284"/>
      <c r="T22" s="285"/>
      <c r="AJ22" s="286"/>
      <c r="AK22" s="286"/>
      <c r="AL22" s="286"/>
      <c r="AM22" s="286"/>
      <c r="AN22" s="286"/>
      <c r="AO22" s="286"/>
      <c r="AP22" s="286"/>
      <c r="AQ22" s="286"/>
      <c r="AR22" s="286"/>
      <c r="AS22" s="286"/>
      <c r="AT22" s="286"/>
      <c r="AU22" s="286"/>
    </row>
    <row r="23" spans="1:48" ht="23.25" customHeight="1" x14ac:dyDescent="0.3">
      <c r="A23" s="277">
        <v>7</v>
      </c>
      <c r="B23" s="278" t="s">
        <v>142</v>
      </c>
      <c r="C23" s="279"/>
      <c r="D23" s="280">
        <v>80</v>
      </c>
      <c r="E23" s="280">
        <v>96</v>
      </c>
      <c r="F23" s="280">
        <v>0</v>
      </c>
      <c r="G23" s="280">
        <v>10</v>
      </c>
      <c r="H23" s="280">
        <v>47</v>
      </c>
      <c r="I23" s="280">
        <v>58</v>
      </c>
      <c r="J23" s="280"/>
      <c r="K23" s="280"/>
      <c r="L23" s="280"/>
      <c r="M23" s="280"/>
      <c r="N23" s="280"/>
      <c r="O23" s="281"/>
      <c r="P23" s="282">
        <f t="shared" si="0"/>
        <v>291</v>
      </c>
      <c r="Q23" s="283">
        <f t="shared" si="1"/>
        <v>1.7107583774250441E-2</v>
      </c>
      <c r="S23" s="284"/>
      <c r="T23" s="285"/>
      <c r="AJ23" s="286"/>
      <c r="AK23" s="286"/>
      <c r="AL23" s="286"/>
      <c r="AM23" s="286"/>
      <c r="AN23" s="286"/>
      <c r="AO23" s="286"/>
      <c r="AP23" s="286"/>
      <c r="AQ23" s="286"/>
      <c r="AR23" s="286"/>
      <c r="AS23" s="286"/>
      <c r="AT23" s="286"/>
      <c r="AU23" s="286"/>
    </row>
    <row r="24" spans="1:48" ht="23.25" customHeight="1" x14ac:dyDescent="0.3">
      <c r="A24" s="277">
        <v>8</v>
      </c>
      <c r="B24" s="278" t="s">
        <v>143</v>
      </c>
      <c r="C24" s="279"/>
      <c r="D24" s="280">
        <v>169</v>
      </c>
      <c r="E24" s="280">
        <v>241</v>
      </c>
      <c r="F24" s="280">
        <v>411</v>
      </c>
      <c r="G24" s="280">
        <v>11</v>
      </c>
      <c r="H24" s="280">
        <v>88</v>
      </c>
      <c r="I24" s="280">
        <v>36</v>
      </c>
      <c r="J24" s="280"/>
      <c r="K24" s="280"/>
      <c r="L24" s="280"/>
      <c r="M24" s="280"/>
      <c r="N24" s="280"/>
      <c r="O24" s="281"/>
      <c r="P24" s="282">
        <f t="shared" si="0"/>
        <v>956</v>
      </c>
      <c r="Q24" s="283">
        <f t="shared" si="1"/>
        <v>5.6202233980011757E-2</v>
      </c>
      <c r="S24" s="284"/>
      <c r="T24" s="285"/>
      <c r="AJ24" s="286"/>
      <c r="AK24" s="286"/>
      <c r="AL24" s="286"/>
      <c r="AM24" s="286"/>
      <c r="AN24" s="286"/>
      <c r="AO24" s="286"/>
      <c r="AP24" s="286"/>
      <c r="AQ24" s="286"/>
      <c r="AR24" s="286"/>
      <c r="AS24" s="286"/>
      <c r="AT24" s="286"/>
      <c r="AU24" s="286"/>
    </row>
    <row r="25" spans="1:48" ht="23.25" customHeight="1" x14ac:dyDescent="0.3">
      <c r="A25" s="277">
        <v>9</v>
      </c>
      <c r="B25" s="278" t="s">
        <v>144</v>
      </c>
      <c r="C25" s="279"/>
      <c r="D25" s="280">
        <v>82</v>
      </c>
      <c r="E25" s="280">
        <v>32</v>
      </c>
      <c r="F25" s="280">
        <v>133</v>
      </c>
      <c r="G25" s="280">
        <v>38</v>
      </c>
      <c r="H25" s="280">
        <v>92</v>
      </c>
      <c r="I25" s="280">
        <v>47</v>
      </c>
      <c r="J25" s="280"/>
      <c r="K25" s="280"/>
      <c r="L25" s="280"/>
      <c r="M25" s="280"/>
      <c r="N25" s="280"/>
      <c r="O25" s="281"/>
      <c r="P25" s="282">
        <f t="shared" si="0"/>
        <v>424</v>
      </c>
      <c r="Q25" s="283">
        <f t="shared" si="1"/>
        <v>2.4926513815402705E-2</v>
      </c>
      <c r="S25" s="284"/>
      <c r="T25" s="285"/>
      <c r="AJ25" s="286"/>
      <c r="AK25" s="286"/>
      <c r="AL25" s="286"/>
      <c r="AM25" s="286"/>
      <c r="AN25" s="286"/>
      <c r="AO25" s="286"/>
      <c r="AP25" s="286"/>
      <c r="AQ25" s="286"/>
      <c r="AR25" s="286"/>
      <c r="AS25" s="286"/>
      <c r="AT25" s="286"/>
      <c r="AU25" s="286"/>
    </row>
    <row r="26" spans="1:48" ht="23.25" customHeight="1" x14ac:dyDescent="0.3">
      <c r="A26" s="277">
        <v>10</v>
      </c>
      <c r="B26" s="278" t="s">
        <v>145</v>
      </c>
      <c r="C26" s="279"/>
      <c r="D26" s="280">
        <v>45</v>
      </c>
      <c r="E26" s="280">
        <v>62</v>
      </c>
      <c r="F26" s="280">
        <v>135</v>
      </c>
      <c r="G26" s="280">
        <v>7</v>
      </c>
      <c r="H26" s="280">
        <v>18</v>
      </c>
      <c r="I26" s="280">
        <v>35</v>
      </c>
      <c r="J26" s="280"/>
      <c r="K26" s="280"/>
      <c r="L26" s="280"/>
      <c r="M26" s="280"/>
      <c r="N26" s="280"/>
      <c r="O26" s="281"/>
      <c r="P26" s="282">
        <f t="shared" si="0"/>
        <v>302</v>
      </c>
      <c r="Q26" s="283">
        <f t="shared" si="1"/>
        <v>1.7754262198706645E-2</v>
      </c>
      <c r="S26" s="284"/>
      <c r="T26" s="285"/>
      <c r="AB26" s="287"/>
      <c r="AJ26" s="286"/>
      <c r="AK26" s="286"/>
      <c r="AL26" s="286"/>
      <c r="AM26" s="286"/>
      <c r="AN26" s="286"/>
      <c r="AO26" s="286"/>
      <c r="AP26" s="286"/>
      <c r="AQ26" s="286"/>
      <c r="AR26" s="286"/>
      <c r="AS26" s="286"/>
      <c r="AT26" s="286"/>
      <c r="AU26" s="286"/>
    </row>
    <row r="27" spans="1:48" ht="23.25" customHeight="1" x14ac:dyDescent="0.3">
      <c r="A27" s="277">
        <v>11</v>
      </c>
      <c r="B27" s="278" t="s">
        <v>146</v>
      </c>
      <c r="C27" s="279"/>
      <c r="D27" s="280">
        <v>14</v>
      </c>
      <c r="E27" s="280">
        <v>38</v>
      </c>
      <c r="F27" s="280">
        <v>0</v>
      </c>
      <c r="G27" s="280">
        <v>14</v>
      </c>
      <c r="H27" s="280">
        <v>34</v>
      </c>
      <c r="I27" s="280">
        <v>16</v>
      </c>
      <c r="J27" s="280"/>
      <c r="K27" s="280"/>
      <c r="L27" s="280"/>
      <c r="M27" s="280"/>
      <c r="N27" s="280"/>
      <c r="O27" s="281"/>
      <c r="P27" s="282">
        <f t="shared" si="0"/>
        <v>116</v>
      </c>
      <c r="Q27" s="283">
        <f t="shared" si="1"/>
        <v>6.8195179306290415E-3</v>
      </c>
      <c r="S27" s="284"/>
      <c r="T27" s="285"/>
      <c r="AB27" s="287"/>
      <c r="AJ27" s="286"/>
      <c r="AK27" s="286"/>
      <c r="AL27" s="286"/>
      <c r="AM27" s="286"/>
      <c r="AN27" s="286"/>
      <c r="AO27" s="286"/>
      <c r="AP27" s="286"/>
      <c r="AQ27" s="286"/>
      <c r="AR27" s="286"/>
      <c r="AS27" s="286"/>
      <c r="AT27" s="286"/>
      <c r="AU27" s="286"/>
    </row>
    <row r="28" spans="1:48" ht="23.25" customHeight="1" x14ac:dyDescent="0.3">
      <c r="A28" s="277">
        <v>12</v>
      </c>
      <c r="B28" s="278" t="s">
        <v>147</v>
      </c>
      <c r="C28" s="279"/>
      <c r="D28" s="280">
        <v>53</v>
      </c>
      <c r="E28" s="280">
        <v>335</v>
      </c>
      <c r="F28" s="280">
        <v>101</v>
      </c>
      <c r="G28" s="280">
        <v>12</v>
      </c>
      <c r="H28" s="280">
        <v>67</v>
      </c>
      <c r="I28" s="280">
        <v>26</v>
      </c>
      <c r="J28" s="280"/>
      <c r="K28" s="280"/>
      <c r="L28" s="280"/>
      <c r="M28" s="280"/>
      <c r="N28" s="280"/>
      <c r="O28" s="281"/>
      <c r="P28" s="282">
        <f t="shared" si="0"/>
        <v>594</v>
      </c>
      <c r="Q28" s="283">
        <f t="shared" si="1"/>
        <v>3.4920634920634921E-2</v>
      </c>
      <c r="S28" s="284"/>
      <c r="T28" s="285"/>
      <c r="V28" s="288"/>
      <c r="W28" s="288"/>
      <c r="X28" s="288"/>
      <c r="Y28" s="288"/>
      <c r="Z28" s="288"/>
      <c r="AA28" s="288"/>
      <c r="AB28" s="287"/>
      <c r="AJ28" s="286"/>
      <c r="AK28" s="286"/>
      <c r="AL28" s="286"/>
      <c r="AM28" s="286"/>
      <c r="AN28" s="286"/>
      <c r="AO28" s="286"/>
      <c r="AP28" s="286"/>
      <c r="AQ28" s="286"/>
      <c r="AR28" s="286"/>
      <c r="AS28" s="286"/>
      <c r="AT28" s="286"/>
      <c r="AU28" s="286"/>
    </row>
    <row r="29" spans="1:48" ht="23.25" customHeight="1" x14ac:dyDescent="0.3">
      <c r="A29" s="277">
        <v>13</v>
      </c>
      <c r="B29" s="278" t="s">
        <v>148</v>
      </c>
      <c r="C29" s="279"/>
      <c r="D29" s="280">
        <v>49</v>
      </c>
      <c r="E29" s="280">
        <v>112</v>
      </c>
      <c r="F29" s="280">
        <v>255</v>
      </c>
      <c r="G29" s="280">
        <v>19</v>
      </c>
      <c r="H29" s="280">
        <v>76</v>
      </c>
      <c r="I29" s="280">
        <v>64</v>
      </c>
      <c r="J29" s="280"/>
      <c r="K29" s="280"/>
      <c r="L29" s="280"/>
      <c r="M29" s="280"/>
      <c r="N29" s="280"/>
      <c r="O29" s="281"/>
      <c r="P29" s="282">
        <f t="shared" si="0"/>
        <v>575</v>
      </c>
      <c r="Q29" s="283">
        <f t="shared" si="1"/>
        <v>3.3803644914756029E-2</v>
      </c>
      <c r="S29" s="284"/>
      <c r="T29" s="285"/>
      <c r="V29" s="289"/>
      <c r="W29" s="289"/>
      <c r="X29" s="289"/>
      <c r="Y29" s="289"/>
      <c r="Z29" s="288"/>
      <c r="AA29" s="288"/>
      <c r="AB29" s="287"/>
      <c r="AJ29" s="286"/>
      <c r="AK29" s="286"/>
      <c r="AL29" s="286"/>
      <c r="AM29" s="286"/>
      <c r="AN29" s="286"/>
      <c r="AO29" s="286"/>
      <c r="AP29" s="286"/>
      <c r="AQ29" s="286"/>
      <c r="AR29" s="286"/>
      <c r="AS29" s="286"/>
      <c r="AT29" s="286"/>
      <c r="AU29" s="286"/>
    </row>
    <row r="30" spans="1:48" ht="23.25" customHeight="1" x14ac:dyDescent="0.3">
      <c r="A30" s="277">
        <v>14</v>
      </c>
      <c r="B30" s="278" t="s">
        <v>149</v>
      </c>
      <c r="C30" s="279"/>
      <c r="D30" s="280">
        <v>166</v>
      </c>
      <c r="E30" s="280">
        <v>155</v>
      </c>
      <c r="F30" s="280">
        <v>278</v>
      </c>
      <c r="G30" s="280">
        <v>58</v>
      </c>
      <c r="H30" s="280">
        <v>85</v>
      </c>
      <c r="I30" s="280">
        <v>89</v>
      </c>
      <c r="J30" s="280"/>
      <c r="K30" s="280"/>
      <c r="L30" s="280"/>
      <c r="M30" s="280"/>
      <c r="N30" s="280"/>
      <c r="O30" s="281"/>
      <c r="P30" s="282">
        <f t="shared" si="0"/>
        <v>831</v>
      </c>
      <c r="Q30" s="283">
        <f t="shared" si="1"/>
        <v>4.8853615520282188E-2</v>
      </c>
      <c r="S30" s="290"/>
      <c r="T30" s="291"/>
      <c r="U30" s="292"/>
      <c r="V30" s="292"/>
      <c r="W30" s="292"/>
      <c r="X30" s="292"/>
      <c r="Y30" s="292"/>
      <c r="AB30" s="293"/>
      <c r="AJ30" s="286"/>
      <c r="AK30" s="286"/>
      <c r="AL30" s="286"/>
      <c r="AM30" s="286"/>
      <c r="AN30" s="286"/>
      <c r="AO30" s="286"/>
      <c r="AP30" s="286"/>
      <c r="AQ30" s="286"/>
      <c r="AR30" s="286"/>
      <c r="AS30" s="286"/>
      <c r="AT30" s="286"/>
      <c r="AU30" s="286"/>
    </row>
    <row r="31" spans="1:48" ht="23.25" customHeight="1" x14ac:dyDescent="0.3">
      <c r="A31" s="277">
        <v>15</v>
      </c>
      <c r="B31" s="278" t="s">
        <v>150</v>
      </c>
      <c r="C31" s="279"/>
      <c r="D31" s="280">
        <v>65</v>
      </c>
      <c r="E31" s="280">
        <v>107</v>
      </c>
      <c r="F31" s="280">
        <v>187</v>
      </c>
      <c r="G31" s="280">
        <v>41</v>
      </c>
      <c r="H31" s="280">
        <v>42</v>
      </c>
      <c r="I31" s="280">
        <v>32</v>
      </c>
      <c r="J31" s="280"/>
      <c r="K31" s="280"/>
      <c r="L31" s="280"/>
      <c r="M31" s="280"/>
      <c r="N31" s="280"/>
      <c r="O31" s="281"/>
      <c r="P31" s="282">
        <f t="shared" si="0"/>
        <v>474</v>
      </c>
      <c r="Q31" s="283">
        <f t="shared" si="1"/>
        <v>2.7865961199294534E-2</v>
      </c>
      <c r="S31" s="294"/>
      <c r="T31" s="295"/>
      <c r="U31" s="292"/>
      <c r="V31" s="292"/>
      <c r="W31" s="292"/>
      <c r="X31" s="292"/>
      <c r="Y31" s="292"/>
      <c r="AB31" s="296"/>
      <c r="AJ31" s="286"/>
      <c r="AK31" s="286"/>
      <c r="AL31" s="286"/>
      <c r="AM31" s="286"/>
      <c r="AN31" s="286"/>
      <c r="AO31" s="286"/>
      <c r="AP31" s="286"/>
      <c r="AQ31" s="286"/>
      <c r="AR31" s="286"/>
      <c r="AS31" s="286"/>
      <c r="AT31" s="286"/>
      <c r="AU31" s="286"/>
    </row>
    <row r="32" spans="1:48" ht="23.25" customHeight="1" x14ac:dyDescent="0.3">
      <c r="A32" s="277">
        <v>16</v>
      </c>
      <c r="B32" s="278" t="s">
        <v>151</v>
      </c>
      <c r="C32" s="279"/>
      <c r="D32" s="280">
        <v>106</v>
      </c>
      <c r="E32" s="280">
        <v>70</v>
      </c>
      <c r="F32" s="280">
        <v>155</v>
      </c>
      <c r="G32" s="280">
        <v>10</v>
      </c>
      <c r="H32" s="280">
        <v>33</v>
      </c>
      <c r="I32" s="280">
        <v>21</v>
      </c>
      <c r="J32" s="280"/>
      <c r="K32" s="280"/>
      <c r="L32" s="280"/>
      <c r="M32" s="280"/>
      <c r="N32" s="280"/>
      <c r="O32" s="281"/>
      <c r="P32" s="282">
        <f t="shared" si="0"/>
        <v>395</v>
      </c>
      <c r="Q32" s="283">
        <f t="shared" si="1"/>
        <v>2.3221634332745444E-2</v>
      </c>
      <c r="S32" s="244"/>
      <c r="AB32" s="244"/>
      <c r="AJ32" s="286"/>
      <c r="AK32" s="286"/>
      <c r="AL32" s="286"/>
      <c r="AM32" s="286"/>
      <c r="AN32" s="286"/>
      <c r="AO32" s="286"/>
      <c r="AP32" s="286"/>
      <c r="AQ32" s="286"/>
      <c r="AR32" s="286"/>
      <c r="AS32" s="286"/>
      <c r="AT32" s="286"/>
      <c r="AU32" s="286"/>
    </row>
    <row r="33" spans="1:47" ht="23.25" customHeight="1" x14ac:dyDescent="0.3">
      <c r="A33" s="277">
        <v>17</v>
      </c>
      <c r="B33" s="278" t="s">
        <v>152</v>
      </c>
      <c r="C33" s="279"/>
      <c r="D33" s="280">
        <v>19</v>
      </c>
      <c r="E33" s="280">
        <v>27</v>
      </c>
      <c r="F33" s="280">
        <v>0</v>
      </c>
      <c r="G33" s="280">
        <v>0</v>
      </c>
      <c r="H33" s="280">
        <v>28</v>
      </c>
      <c r="I33" s="280">
        <v>46</v>
      </c>
      <c r="J33" s="280"/>
      <c r="K33" s="280"/>
      <c r="L33" s="280"/>
      <c r="M33" s="280"/>
      <c r="N33" s="280"/>
      <c r="O33" s="281"/>
      <c r="P33" s="282">
        <f t="shared" si="0"/>
        <v>120</v>
      </c>
      <c r="Q33" s="283">
        <f t="shared" si="1"/>
        <v>7.0546737213403876E-3</v>
      </c>
      <c r="S33" s="244"/>
      <c r="AB33" s="244"/>
      <c r="AJ33" s="286"/>
      <c r="AK33" s="286"/>
      <c r="AL33" s="286"/>
      <c r="AM33" s="286"/>
      <c r="AN33" s="286"/>
      <c r="AO33" s="286"/>
      <c r="AP33" s="286"/>
      <c r="AQ33" s="286"/>
      <c r="AR33" s="286"/>
      <c r="AS33" s="286"/>
      <c r="AT33" s="286"/>
      <c r="AU33" s="286"/>
    </row>
    <row r="34" spans="1:47" ht="23.25" customHeight="1" x14ac:dyDescent="0.3">
      <c r="A34" s="277">
        <v>18</v>
      </c>
      <c r="B34" s="278" t="s">
        <v>153</v>
      </c>
      <c r="C34" s="279"/>
      <c r="D34" s="280">
        <v>52</v>
      </c>
      <c r="E34" s="280">
        <v>57</v>
      </c>
      <c r="F34" s="280">
        <v>225</v>
      </c>
      <c r="G34" s="280">
        <v>19</v>
      </c>
      <c r="H34" s="280">
        <v>46</v>
      </c>
      <c r="I34" s="280">
        <v>38</v>
      </c>
      <c r="J34" s="280"/>
      <c r="K34" s="280"/>
      <c r="L34" s="280"/>
      <c r="M34" s="280"/>
      <c r="N34" s="280"/>
      <c r="O34" s="281"/>
      <c r="P34" s="282">
        <f t="shared" si="0"/>
        <v>437</v>
      </c>
      <c r="Q34" s="283">
        <f t="shared" si="1"/>
        <v>2.5690770135214581E-2</v>
      </c>
      <c r="AJ34" s="286"/>
      <c r="AK34" s="286"/>
      <c r="AL34" s="286"/>
      <c r="AM34" s="286"/>
      <c r="AN34" s="286"/>
      <c r="AO34" s="286"/>
      <c r="AP34" s="286"/>
      <c r="AQ34" s="286"/>
      <c r="AR34" s="286"/>
      <c r="AS34" s="286"/>
      <c r="AT34" s="286"/>
      <c r="AU34" s="286"/>
    </row>
    <row r="35" spans="1:47" ht="23.25" customHeight="1" x14ac:dyDescent="0.3">
      <c r="A35" s="277">
        <v>19</v>
      </c>
      <c r="B35" s="278" t="s">
        <v>154</v>
      </c>
      <c r="C35" s="279"/>
      <c r="D35" s="280">
        <v>49</v>
      </c>
      <c r="E35" s="280">
        <v>286</v>
      </c>
      <c r="F35" s="280">
        <v>154</v>
      </c>
      <c r="G35" s="280">
        <v>18</v>
      </c>
      <c r="H35" s="280">
        <v>70</v>
      </c>
      <c r="I35" s="280">
        <v>23</v>
      </c>
      <c r="J35" s="280"/>
      <c r="K35" s="280"/>
      <c r="L35" s="280"/>
      <c r="M35" s="280"/>
      <c r="N35" s="280"/>
      <c r="O35" s="281"/>
      <c r="P35" s="282">
        <f t="shared" si="0"/>
        <v>600</v>
      </c>
      <c r="Q35" s="283">
        <f t="shared" si="1"/>
        <v>3.5273368606701938E-2</v>
      </c>
      <c r="AJ35" s="286"/>
      <c r="AK35" s="286"/>
      <c r="AL35" s="286"/>
      <c r="AM35" s="286"/>
      <c r="AN35" s="286"/>
      <c r="AO35" s="286"/>
      <c r="AP35" s="286"/>
      <c r="AQ35" s="286"/>
      <c r="AR35" s="286"/>
      <c r="AS35" s="286"/>
      <c r="AT35" s="286"/>
      <c r="AU35" s="286"/>
    </row>
    <row r="36" spans="1:47" ht="23.25" customHeight="1" x14ac:dyDescent="0.3">
      <c r="A36" s="277">
        <v>20</v>
      </c>
      <c r="B36" s="278" t="s">
        <v>155</v>
      </c>
      <c r="C36" s="279"/>
      <c r="D36" s="280">
        <v>25</v>
      </c>
      <c r="E36" s="280">
        <v>35</v>
      </c>
      <c r="F36" s="280">
        <v>208</v>
      </c>
      <c r="G36" s="280">
        <v>28</v>
      </c>
      <c r="H36" s="280">
        <v>52</v>
      </c>
      <c r="I36" s="280">
        <v>19</v>
      </c>
      <c r="J36" s="280"/>
      <c r="K36" s="280"/>
      <c r="L36" s="280"/>
      <c r="M36" s="280"/>
      <c r="N36" s="280"/>
      <c r="O36" s="281"/>
      <c r="P36" s="282">
        <f t="shared" si="0"/>
        <v>367</v>
      </c>
      <c r="Q36" s="283">
        <f t="shared" si="1"/>
        <v>2.1575543797766019E-2</v>
      </c>
      <c r="AJ36" s="286"/>
      <c r="AK36" s="286"/>
      <c r="AL36" s="286"/>
      <c r="AM36" s="286"/>
      <c r="AN36" s="286"/>
      <c r="AO36" s="286"/>
      <c r="AP36" s="286"/>
      <c r="AQ36" s="286"/>
      <c r="AR36" s="286"/>
      <c r="AS36" s="286"/>
      <c r="AT36" s="286"/>
      <c r="AU36" s="286"/>
    </row>
    <row r="37" spans="1:47" ht="23.25" customHeight="1" x14ac:dyDescent="0.3">
      <c r="A37" s="277">
        <v>21</v>
      </c>
      <c r="B37" s="278" t="s">
        <v>156</v>
      </c>
      <c r="C37" s="279"/>
      <c r="D37" s="280">
        <v>86</v>
      </c>
      <c r="E37" s="280">
        <v>89</v>
      </c>
      <c r="F37" s="280">
        <v>152</v>
      </c>
      <c r="G37" s="280">
        <v>14</v>
      </c>
      <c r="H37" s="280">
        <v>26</v>
      </c>
      <c r="I37" s="280">
        <v>152</v>
      </c>
      <c r="J37" s="280"/>
      <c r="K37" s="280"/>
      <c r="L37" s="280"/>
      <c r="M37" s="280"/>
      <c r="N37" s="280"/>
      <c r="O37" s="281"/>
      <c r="P37" s="282">
        <f t="shared" si="0"/>
        <v>519</v>
      </c>
      <c r="Q37" s="283">
        <f t="shared" si="1"/>
        <v>3.0511463844797179E-2</v>
      </c>
      <c r="AJ37" s="286"/>
      <c r="AK37" s="286"/>
      <c r="AL37" s="286"/>
      <c r="AM37" s="286"/>
      <c r="AN37" s="286"/>
      <c r="AO37" s="286"/>
      <c r="AP37" s="286"/>
      <c r="AQ37" s="286"/>
      <c r="AR37" s="286"/>
      <c r="AS37" s="286"/>
      <c r="AT37" s="286"/>
      <c r="AU37" s="286"/>
    </row>
    <row r="38" spans="1:47" ht="23.25" customHeight="1" x14ac:dyDescent="0.3">
      <c r="A38" s="277">
        <v>22</v>
      </c>
      <c r="B38" s="278" t="s">
        <v>157</v>
      </c>
      <c r="C38" s="279"/>
      <c r="D38" s="280">
        <v>7</v>
      </c>
      <c r="E38" s="280">
        <v>13</v>
      </c>
      <c r="F38" s="280">
        <v>0</v>
      </c>
      <c r="G38" s="280">
        <v>4</v>
      </c>
      <c r="H38" s="280">
        <v>47</v>
      </c>
      <c r="I38" s="280">
        <v>32</v>
      </c>
      <c r="J38" s="280"/>
      <c r="K38" s="280"/>
      <c r="L38" s="280"/>
      <c r="M38" s="280"/>
      <c r="N38" s="280"/>
      <c r="O38" s="281"/>
      <c r="P38" s="282">
        <f t="shared" si="0"/>
        <v>103</v>
      </c>
      <c r="Q38" s="283">
        <f t="shared" si="1"/>
        <v>6.0552616108171661E-3</v>
      </c>
      <c r="AJ38" s="286"/>
      <c r="AK38" s="286"/>
      <c r="AL38" s="286"/>
      <c r="AM38" s="286"/>
      <c r="AN38" s="286"/>
      <c r="AO38" s="286"/>
      <c r="AP38" s="286"/>
      <c r="AQ38" s="286"/>
      <c r="AR38" s="286"/>
      <c r="AS38" s="286"/>
      <c r="AT38" s="286"/>
      <c r="AU38" s="286"/>
    </row>
    <row r="39" spans="1:47" ht="23.25" customHeight="1" x14ac:dyDescent="0.3">
      <c r="A39" s="277">
        <v>23</v>
      </c>
      <c r="B39" s="278" t="s">
        <v>158</v>
      </c>
      <c r="C39" s="279"/>
      <c r="D39" s="280">
        <v>35</v>
      </c>
      <c r="E39" s="280">
        <v>141</v>
      </c>
      <c r="F39" s="280">
        <v>67</v>
      </c>
      <c r="G39" s="280">
        <v>4</v>
      </c>
      <c r="H39" s="280">
        <v>38</v>
      </c>
      <c r="I39" s="280">
        <v>17</v>
      </c>
      <c r="J39" s="280"/>
      <c r="K39" s="280"/>
      <c r="L39" s="280"/>
      <c r="M39" s="297"/>
      <c r="N39" s="280"/>
      <c r="O39" s="281"/>
      <c r="P39" s="282">
        <f t="shared" si="0"/>
        <v>302</v>
      </c>
      <c r="Q39" s="283">
        <f t="shared" si="1"/>
        <v>1.7754262198706645E-2</v>
      </c>
      <c r="AJ39" s="286"/>
      <c r="AK39" s="286"/>
      <c r="AL39" s="286"/>
      <c r="AM39" s="286"/>
      <c r="AN39" s="286"/>
      <c r="AO39" s="286"/>
      <c r="AP39" s="286"/>
      <c r="AQ39" s="286"/>
      <c r="AR39" s="286"/>
      <c r="AS39" s="286"/>
      <c r="AT39" s="286"/>
      <c r="AU39" s="286"/>
    </row>
    <row r="40" spans="1:47" ht="23.25" customHeight="1" x14ac:dyDescent="0.3">
      <c r="A40" s="277">
        <v>24</v>
      </c>
      <c r="B40" s="278" t="s">
        <v>159</v>
      </c>
      <c r="C40" s="279"/>
      <c r="D40" s="280">
        <v>22</v>
      </c>
      <c r="E40" s="280">
        <v>120</v>
      </c>
      <c r="F40" s="280">
        <v>105</v>
      </c>
      <c r="G40" s="280">
        <v>4</v>
      </c>
      <c r="H40" s="280">
        <v>89</v>
      </c>
      <c r="I40" s="280">
        <v>38</v>
      </c>
      <c r="J40" s="280"/>
      <c r="K40" s="280"/>
      <c r="L40" s="280"/>
      <c r="M40" s="280"/>
      <c r="N40" s="280"/>
      <c r="O40" s="281"/>
      <c r="P40" s="282">
        <f t="shared" si="0"/>
        <v>378</v>
      </c>
      <c r="Q40" s="283">
        <f t="shared" si="1"/>
        <v>2.2222222222222223E-2</v>
      </c>
      <c r="AJ40" s="286"/>
      <c r="AK40" s="286"/>
      <c r="AL40" s="286"/>
      <c r="AM40" s="286"/>
      <c r="AN40" s="286"/>
      <c r="AO40" s="286"/>
      <c r="AP40" s="286"/>
      <c r="AQ40" s="286"/>
      <c r="AR40" s="286"/>
      <c r="AS40" s="286"/>
      <c r="AT40" s="286"/>
      <c r="AU40" s="286"/>
    </row>
    <row r="41" spans="1:47" ht="23.25" customHeight="1" x14ac:dyDescent="0.3">
      <c r="A41" s="277">
        <v>25</v>
      </c>
      <c r="B41" s="278" t="s">
        <v>160</v>
      </c>
      <c r="C41" s="279"/>
      <c r="D41" s="280">
        <v>30</v>
      </c>
      <c r="E41" s="280">
        <v>184</v>
      </c>
      <c r="F41" s="280">
        <v>78</v>
      </c>
      <c r="G41" s="280">
        <v>8</v>
      </c>
      <c r="H41" s="280">
        <v>46</v>
      </c>
      <c r="I41" s="280">
        <v>23</v>
      </c>
      <c r="J41" s="280"/>
      <c r="K41" s="280"/>
      <c r="L41" s="280"/>
      <c r="M41" s="280"/>
      <c r="N41" s="280"/>
      <c r="O41" s="281"/>
      <c r="P41" s="282">
        <f t="shared" si="0"/>
        <v>369</v>
      </c>
      <c r="Q41" s="283">
        <f t="shared" si="1"/>
        <v>2.1693121693121695E-2</v>
      </c>
      <c r="AJ41" s="286"/>
      <c r="AK41" s="286"/>
      <c r="AL41" s="286"/>
      <c r="AM41" s="286"/>
      <c r="AN41" s="286"/>
      <c r="AO41" s="286"/>
      <c r="AP41" s="286"/>
      <c r="AQ41" s="286"/>
      <c r="AR41" s="286"/>
      <c r="AS41" s="286"/>
      <c r="AT41" s="286"/>
      <c r="AU41" s="286"/>
    </row>
    <row r="42" spans="1:47" ht="23.25" customHeight="1" x14ac:dyDescent="0.3">
      <c r="A42" s="277">
        <v>26</v>
      </c>
      <c r="B42" s="278" t="s">
        <v>161</v>
      </c>
      <c r="C42" s="279"/>
      <c r="D42" s="280">
        <v>54</v>
      </c>
      <c r="E42" s="280">
        <v>78</v>
      </c>
      <c r="F42" s="280">
        <v>101</v>
      </c>
      <c r="G42" s="280">
        <v>5</v>
      </c>
      <c r="H42" s="280">
        <v>56</v>
      </c>
      <c r="I42" s="280">
        <v>20</v>
      </c>
      <c r="J42" s="280"/>
      <c r="K42" s="280"/>
      <c r="L42" s="280"/>
      <c r="M42" s="280"/>
      <c r="N42" s="280"/>
      <c r="O42" s="281"/>
      <c r="P42" s="282">
        <f t="shared" si="0"/>
        <v>314</v>
      </c>
      <c r="Q42" s="283">
        <f t="shared" si="1"/>
        <v>1.8459729570840681E-2</v>
      </c>
      <c r="AJ42" s="286"/>
      <c r="AK42" s="286"/>
      <c r="AL42" s="286"/>
      <c r="AM42" s="286"/>
      <c r="AN42" s="286"/>
      <c r="AO42" s="286"/>
      <c r="AP42" s="286"/>
      <c r="AQ42" s="286"/>
      <c r="AR42" s="286"/>
      <c r="AS42" s="286"/>
      <c r="AT42" s="286"/>
      <c r="AU42" s="286"/>
    </row>
    <row r="43" spans="1:47" ht="23.25" customHeight="1" x14ac:dyDescent="0.3">
      <c r="A43" s="277">
        <v>27</v>
      </c>
      <c r="B43" s="278" t="s">
        <v>162</v>
      </c>
      <c r="C43" s="279"/>
      <c r="D43" s="280">
        <v>0</v>
      </c>
      <c r="E43" s="280">
        <v>72</v>
      </c>
      <c r="F43" s="280">
        <v>10</v>
      </c>
      <c r="G43" s="280">
        <v>4</v>
      </c>
      <c r="H43" s="280">
        <v>14</v>
      </c>
      <c r="I43" s="280">
        <v>14</v>
      </c>
      <c r="J43" s="280"/>
      <c r="K43" s="280"/>
      <c r="L43" s="280"/>
      <c r="M43" s="280"/>
      <c r="N43" s="280"/>
      <c r="O43" s="281"/>
      <c r="P43" s="282">
        <f t="shared" si="0"/>
        <v>114</v>
      </c>
      <c r="Q43" s="283">
        <f t="shared" si="1"/>
        <v>6.7019400352733684E-3</v>
      </c>
      <c r="AJ43" s="286"/>
      <c r="AK43" s="286"/>
      <c r="AL43" s="286"/>
      <c r="AM43" s="286"/>
      <c r="AN43" s="286"/>
      <c r="AO43" s="286"/>
      <c r="AP43" s="286"/>
      <c r="AQ43" s="286"/>
      <c r="AR43" s="286"/>
      <c r="AS43" s="286"/>
      <c r="AT43" s="286"/>
      <c r="AU43" s="286"/>
    </row>
    <row r="44" spans="1:47" ht="23.25" customHeight="1" x14ac:dyDescent="0.3">
      <c r="A44" s="277">
        <v>28</v>
      </c>
      <c r="B44" s="278" t="s">
        <v>163</v>
      </c>
      <c r="C44" s="279"/>
      <c r="D44" s="280">
        <v>43</v>
      </c>
      <c r="E44" s="280">
        <v>46</v>
      </c>
      <c r="F44" s="280">
        <v>136</v>
      </c>
      <c r="G44" s="280">
        <v>8</v>
      </c>
      <c r="H44" s="280">
        <v>24</v>
      </c>
      <c r="I44" s="280">
        <v>0</v>
      </c>
      <c r="J44" s="280"/>
      <c r="K44" s="280"/>
      <c r="L44" s="280"/>
      <c r="M44" s="280"/>
      <c r="N44" s="280"/>
      <c r="O44" s="281"/>
      <c r="P44" s="282">
        <f t="shared" si="0"/>
        <v>257</v>
      </c>
      <c r="Q44" s="283">
        <f t="shared" si="1"/>
        <v>1.5108759553203998E-2</v>
      </c>
      <c r="AJ44" s="286"/>
      <c r="AK44" s="286"/>
      <c r="AL44" s="286"/>
      <c r="AM44" s="286"/>
      <c r="AN44" s="286"/>
      <c r="AO44" s="286"/>
      <c r="AP44" s="286"/>
      <c r="AQ44" s="286"/>
      <c r="AR44" s="286"/>
      <c r="AS44" s="286"/>
      <c r="AT44" s="286"/>
      <c r="AU44" s="286"/>
    </row>
    <row r="45" spans="1:47" ht="23.25" customHeight="1" x14ac:dyDescent="0.3">
      <c r="A45" s="277">
        <v>29</v>
      </c>
      <c r="B45" s="278" t="s">
        <v>164</v>
      </c>
      <c r="C45" s="279"/>
      <c r="D45" s="280">
        <v>44</v>
      </c>
      <c r="E45" s="280">
        <v>227</v>
      </c>
      <c r="F45" s="280">
        <v>87</v>
      </c>
      <c r="G45" s="280">
        <v>17</v>
      </c>
      <c r="H45" s="280">
        <v>27</v>
      </c>
      <c r="I45" s="280">
        <v>22</v>
      </c>
      <c r="J45" s="280"/>
      <c r="K45" s="280"/>
      <c r="L45" s="280"/>
      <c r="M45" s="280"/>
      <c r="N45" s="280"/>
      <c r="O45" s="281"/>
      <c r="P45" s="282">
        <f t="shared" si="0"/>
        <v>424</v>
      </c>
      <c r="Q45" s="283">
        <f t="shared" si="1"/>
        <v>2.4926513815402705E-2</v>
      </c>
      <c r="AJ45" s="286"/>
      <c r="AK45" s="286"/>
      <c r="AL45" s="286"/>
      <c r="AM45" s="286"/>
      <c r="AN45" s="286"/>
      <c r="AO45" s="286"/>
      <c r="AP45" s="286"/>
      <c r="AQ45" s="286"/>
      <c r="AR45" s="286"/>
      <c r="AS45" s="286"/>
      <c r="AT45" s="286"/>
      <c r="AU45" s="286"/>
    </row>
    <row r="46" spans="1:47" ht="23.25" customHeight="1" x14ac:dyDescent="0.3">
      <c r="A46" s="277">
        <v>30</v>
      </c>
      <c r="B46" s="278" t="s">
        <v>165</v>
      </c>
      <c r="C46" s="279"/>
      <c r="D46" s="280">
        <v>0</v>
      </c>
      <c r="E46" s="280">
        <v>0</v>
      </c>
      <c r="F46" s="280">
        <v>0</v>
      </c>
      <c r="G46" s="280">
        <v>0</v>
      </c>
      <c r="H46" s="280">
        <v>0</v>
      </c>
      <c r="I46" s="280">
        <v>28</v>
      </c>
      <c r="J46" s="280"/>
      <c r="K46" s="280"/>
      <c r="L46" s="280"/>
      <c r="M46" s="280"/>
      <c r="N46" s="280"/>
      <c r="O46" s="281"/>
      <c r="P46" s="282">
        <f t="shared" si="0"/>
        <v>28</v>
      </c>
      <c r="Q46" s="283">
        <f t="shared" si="1"/>
        <v>1.6460905349794238E-3</v>
      </c>
      <c r="AJ46" s="286"/>
      <c r="AK46" s="286"/>
      <c r="AL46" s="286"/>
      <c r="AM46" s="286"/>
      <c r="AN46" s="286"/>
      <c r="AO46" s="286"/>
      <c r="AP46" s="286"/>
      <c r="AQ46" s="286"/>
      <c r="AR46" s="286"/>
      <c r="AS46" s="286"/>
      <c r="AT46" s="286"/>
      <c r="AU46" s="286"/>
    </row>
    <row r="47" spans="1:47" ht="23.25" customHeight="1" x14ac:dyDescent="0.3">
      <c r="A47" s="277">
        <v>31</v>
      </c>
      <c r="B47" s="278" t="s">
        <v>166</v>
      </c>
      <c r="C47" s="279"/>
      <c r="D47" s="280">
        <v>4</v>
      </c>
      <c r="E47" s="280">
        <v>46</v>
      </c>
      <c r="F47" s="280">
        <v>115</v>
      </c>
      <c r="G47" s="280">
        <v>5</v>
      </c>
      <c r="H47" s="280">
        <v>14</v>
      </c>
      <c r="I47" s="280">
        <v>25</v>
      </c>
      <c r="J47" s="280"/>
      <c r="K47" s="280"/>
      <c r="L47" s="280"/>
      <c r="M47" s="280"/>
      <c r="N47" s="280"/>
      <c r="O47" s="281"/>
      <c r="P47" s="282">
        <f t="shared" si="0"/>
        <v>209</v>
      </c>
      <c r="Q47" s="283">
        <f t="shared" si="1"/>
        <v>1.2286890064667842E-2</v>
      </c>
      <c r="AJ47" s="286"/>
      <c r="AK47" s="286"/>
      <c r="AL47" s="286"/>
      <c r="AM47" s="286"/>
      <c r="AN47" s="286"/>
      <c r="AO47" s="286"/>
      <c r="AP47" s="286"/>
      <c r="AQ47" s="286"/>
      <c r="AR47" s="286"/>
      <c r="AS47" s="286"/>
      <c r="AT47" s="286"/>
      <c r="AU47" s="286"/>
    </row>
    <row r="48" spans="1:47" ht="23.25" customHeight="1" x14ac:dyDescent="0.3">
      <c r="A48" s="277">
        <v>32</v>
      </c>
      <c r="B48" s="278" t="s">
        <v>167</v>
      </c>
      <c r="C48" s="279"/>
      <c r="D48" s="280">
        <v>0</v>
      </c>
      <c r="E48" s="280">
        <v>0</v>
      </c>
      <c r="F48" s="280">
        <v>0</v>
      </c>
      <c r="G48" s="280">
        <v>0</v>
      </c>
      <c r="H48" s="280">
        <v>0</v>
      </c>
      <c r="I48" s="280">
        <v>0</v>
      </c>
      <c r="J48" s="280"/>
      <c r="K48" s="280"/>
      <c r="L48" s="280"/>
      <c r="M48" s="280"/>
      <c r="N48" s="280"/>
      <c r="O48" s="281"/>
      <c r="P48" s="282">
        <f t="shared" si="0"/>
        <v>0</v>
      </c>
      <c r="Q48" s="283">
        <f t="shared" si="1"/>
        <v>0</v>
      </c>
      <c r="AJ48" s="286"/>
      <c r="AK48" s="286"/>
      <c r="AL48" s="286"/>
      <c r="AM48" s="286"/>
      <c r="AN48" s="286"/>
      <c r="AO48" s="286"/>
      <c r="AP48" s="286"/>
      <c r="AQ48" s="286"/>
      <c r="AR48" s="286"/>
      <c r="AS48" s="286"/>
      <c r="AT48" s="286"/>
      <c r="AU48" s="286"/>
    </row>
    <row r="49" spans="1:47" ht="23.25" customHeight="1" x14ac:dyDescent="0.3">
      <c r="A49" s="277">
        <v>33</v>
      </c>
      <c r="B49" s="278" t="s">
        <v>168</v>
      </c>
      <c r="C49" s="279"/>
      <c r="D49" s="280">
        <v>23</v>
      </c>
      <c r="E49" s="280">
        <v>89</v>
      </c>
      <c r="F49" s="280">
        <v>150</v>
      </c>
      <c r="G49" s="280">
        <v>8</v>
      </c>
      <c r="H49" s="280">
        <v>29</v>
      </c>
      <c r="I49" s="280">
        <v>24</v>
      </c>
      <c r="J49" s="280"/>
      <c r="K49" s="280"/>
      <c r="L49" s="280"/>
      <c r="M49" s="280"/>
      <c r="N49" s="280"/>
      <c r="O49" s="281"/>
      <c r="P49" s="282">
        <f t="shared" si="0"/>
        <v>323</v>
      </c>
      <c r="Q49" s="283">
        <f t="shared" si="1"/>
        <v>1.898883009994121E-2</v>
      </c>
      <c r="AJ49" s="286"/>
      <c r="AK49" s="286"/>
      <c r="AL49" s="286"/>
      <c r="AM49" s="286"/>
      <c r="AN49" s="286"/>
      <c r="AO49" s="286"/>
      <c r="AP49" s="286"/>
      <c r="AQ49" s="286"/>
      <c r="AR49" s="286"/>
      <c r="AS49" s="286"/>
      <c r="AT49" s="286"/>
      <c r="AU49" s="286"/>
    </row>
    <row r="50" spans="1:47" ht="23.25" customHeight="1" x14ac:dyDescent="0.3">
      <c r="A50" s="277">
        <v>34</v>
      </c>
      <c r="B50" s="278" t="s">
        <v>169</v>
      </c>
      <c r="C50" s="279"/>
      <c r="D50" s="280">
        <v>13</v>
      </c>
      <c r="E50" s="280">
        <v>123</v>
      </c>
      <c r="F50" s="280">
        <v>202</v>
      </c>
      <c r="G50" s="280">
        <v>11</v>
      </c>
      <c r="H50" s="280">
        <v>3</v>
      </c>
      <c r="I50" s="280">
        <v>55</v>
      </c>
      <c r="J50" s="280"/>
      <c r="K50" s="280"/>
      <c r="L50" s="280"/>
      <c r="M50" s="280"/>
      <c r="N50" s="280"/>
      <c r="O50" s="281"/>
      <c r="P50" s="282">
        <f t="shared" si="0"/>
        <v>407</v>
      </c>
      <c r="Q50" s="283">
        <f t="shared" si="1"/>
        <v>2.3927101704879484E-2</v>
      </c>
      <c r="AJ50" s="286"/>
      <c r="AK50" s="286"/>
      <c r="AL50" s="286"/>
      <c r="AM50" s="286"/>
      <c r="AN50" s="286"/>
      <c r="AO50" s="286"/>
      <c r="AP50" s="286"/>
      <c r="AQ50" s="286"/>
      <c r="AR50" s="286"/>
      <c r="AS50" s="286"/>
      <c r="AT50" s="286"/>
      <c r="AU50" s="286"/>
    </row>
    <row r="51" spans="1:47" ht="23.25" customHeight="1" x14ac:dyDescent="0.3">
      <c r="A51" s="277">
        <v>35</v>
      </c>
      <c r="B51" s="278" t="s">
        <v>170</v>
      </c>
      <c r="C51" s="279"/>
      <c r="D51" s="280">
        <v>11</v>
      </c>
      <c r="E51" s="280">
        <v>13</v>
      </c>
      <c r="F51" s="280">
        <v>0</v>
      </c>
      <c r="G51" s="280">
        <v>4</v>
      </c>
      <c r="H51" s="280">
        <v>6</v>
      </c>
      <c r="I51" s="280">
        <v>81</v>
      </c>
      <c r="J51" s="280"/>
      <c r="K51" s="280"/>
      <c r="L51" s="280"/>
      <c r="M51" s="280"/>
      <c r="N51" s="280"/>
      <c r="O51" s="281"/>
      <c r="P51" s="282">
        <f t="shared" si="0"/>
        <v>115</v>
      </c>
      <c r="Q51" s="283">
        <f t="shared" si="1"/>
        <v>6.7607289829512054E-3</v>
      </c>
      <c r="AJ51" s="286"/>
      <c r="AK51" s="286"/>
      <c r="AL51" s="286"/>
      <c r="AM51" s="286"/>
      <c r="AN51" s="286"/>
      <c r="AO51" s="286"/>
      <c r="AP51" s="286"/>
      <c r="AQ51" s="286"/>
      <c r="AR51" s="286"/>
      <c r="AS51" s="286"/>
      <c r="AT51" s="286"/>
      <c r="AU51" s="286"/>
    </row>
    <row r="52" spans="1:47" ht="23.25" customHeight="1" x14ac:dyDescent="0.3">
      <c r="A52" s="277">
        <v>36</v>
      </c>
      <c r="B52" s="278" t="s">
        <v>171</v>
      </c>
      <c r="C52" s="279"/>
      <c r="D52" s="280">
        <v>10</v>
      </c>
      <c r="E52" s="280">
        <v>58</v>
      </c>
      <c r="F52" s="280">
        <v>331</v>
      </c>
      <c r="G52" s="280">
        <v>3</v>
      </c>
      <c r="H52" s="280">
        <v>43</v>
      </c>
      <c r="I52" s="280">
        <v>58</v>
      </c>
      <c r="J52" s="280"/>
      <c r="K52" s="280"/>
      <c r="L52" s="280"/>
      <c r="M52" s="280"/>
      <c r="N52" s="280"/>
      <c r="O52" s="281"/>
      <c r="P52" s="282">
        <f t="shared" si="0"/>
        <v>503</v>
      </c>
      <c r="Q52" s="283">
        <f t="shared" si="1"/>
        <v>2.9570840681951795E-2</v>
      </c>
      <c r="AJ52" s="286"/>
      <c r="AK52" s="286"/>
      <c r="AL52" s="286"/>
      <c r="AM52" s="286"/>
      <c r="AN52" s="286"/>
      <c r="AO52" s="286"/>
      <c r="AP52" s="286"/>
      <c r="AQ52" s="286"/>
      <c r="AR52" s="286"/>
      <c r="AS52" s="286"/>
      <c r="AT52" s="286"/>
      <c r="AU52" s="286"/>
    </row>
    <row r="53" spans="1:47" ht="23.25" customHeight="1" x14ac:dyDescent="0.3">
      <c r="A53" s="277">
        <v>37</v>
      </c>
      <c r="B53" s="278" t="s">
        <v>172</v>
      </c>
      <c r="C53" s="279"/>
      <c r="D53" s="280">
        <v>96</v>
      </c>
      <c r="E53" s="280">
        <v>20</v>
      </c>
      <c r="F53" s="280">
        <v>80</v>
      </c>
      <c r="G53" s="280">
        <v>6</v>
      </c>
      <c r="H53" s="280">
        <v>56</v>
      </c>
      <c r="I53" s="280">
        <v>34</v>
      </c>
      <c r="J53" s="280"/>
      <c r="K53" s="280"/>
      <c r="L53" s="280"/>
      <c r="M53" s="280"/>
      <c r="N53" s="280"/>
      <c r="O53" s="281"/>
      <c r="P53" s="282">
        <f t="shared" si="0"/>
        <v>292</v>
      </c>
      <c r="Q53" s="283">
        <f t="shared" si="1"/>
        <v>1.7166372721928277E-2</v>
      </c>
      <c r="AJ53" s="286"/>
      <c r="AK53" s="286"/>
      <c r="AL53" s="286"/>
      <c r="AM53" s="286"/>
      <c r="AN53" s="286"/>
      <c r="AO53" s="286"/>
      <c r="AP53" s="286"/>
      <c r="AQ53" s="286"/>
      <c r="AR53" s="286"/>
      <c r="AS53" s="286"/>
      <c r="AT53" s="286"/>
      <c r="AU53" s="286"/>
    </row>
    <row r="54" spans="1:47" ht="23.25" customHeight="1" x14ac:dyDescent="0.3">
      <c r="A54" s="277">
        <v>38</v>
      </c>
      <c r="B54" s="278" t="s">
        <v>173</v>
      </c>
      <c r="C54" s="279"/>
      <c r="D54" s="280">
        <v>105</v>
      </c>
      <c r="E54" s="280">
        <v>119</v>
      </c>
      <c r="F54" s="280">
        <v>163</v>
      </c>
      <c r="G54" s="280">
        <v>41</v>
      </c>
      <c r="H54" s="280">
        <v>36</v>
      </c>
      <c r="I54" s="280">
        <v>18</v>
      </c>
      <c r="J54" s="280"/>
      <c r="K54" s="280"/>
      <c r="L54" s="280"/>
      <c r="M54" s="280"/>
      <c r="N54" s="280"/>
      <c r="O54" s="281"/>
      <c r="P54" s="282">
        <f t="shared" si="0"/>
        <v>482</v>
      </c>
      <c r="Q54" s="283">
        <f t="shared" si="1"/>
        <v>2.8336272780717226E-2</v>
      </c>
      <c r="AJ54" s="286"/>
      <c r="AK54" s="286"/>
      <c r="AL54" s="286"/>
      <c r="AM54" s="286"/>
      <c r="AN54" s="286"/>
      <c r="AO54" s="286"/>
      <c r="AP54" s="286"/>
      <c r="AQ54" s="286"/>
      <c r="AR54" s="286"/>
      <c r="AS54" s="286"/>
      <c r="AT54" s="286"/>
      <c r="AU54" s="286"/>
    </row>
    <row r="55" spans="1:47" ht="21" customHeight="1" x14ac:dyDescent="0.3">
      <c r="A55" s="277">
        <v>39</v>
      </c>
      <c r="B55" s="278" t="s">
        <v>174</v>
      </c>
      <c r="C55" s="279"/>
      <c r="D55" s="280">
        <v>11</v>
      </c>
      <c r="E55" s="280">
        <v>121</v>
      </c>
      <c r="F55" s="280">
        <v>123</v>
      </c>
      <c r="G55" s="280">
        <v>22</v>
      </c>
      <c r="H55" s="280">
        <v>19</v>
      </c>
      <c r="I55" s="280">
        <v>30</v>
      </c>
      <c r="J55" s="280"/>
      <c r="K55" s="280"/>
      <c r="L55" s="280"/>
      <c r="M55" s="280"/>
      <c r="N55" s="280"/>
      <c r="O55" s="281"/>
      <c r="P55" s="282">
        <f t="shared" si="0"/>
        <v>326</v>
      </c>
      <c r="Q55" s="283">
        <f t="shared" si="1"/>
        <v>1.9165196942974722E-2</v>
      </c>
      <c r="AJ55" s="286"/>
      <c r="AK55" s="286"/>
      <c r="AL55" s="286"/>
      <c r="AM55" s="286"/>
      <c r="AN55" s="286"/>
      <c r="AO55" s="286"/>
      <c r="AP55" s="286"/>
      <c r="AQ55" s="286"/>
      <c r="AR55" s="286"/>
      <c r="AS55" s="286"/>
      <c r="AT55" s="286"/>
      <c r="AU55" s="286"/>
    </row>
    <row r="56" spans="1:47" ht="21" customHeight="1" x14ac:dyDescent="0.3">
      <c r="A56" s="277">
        <v>40</v>
      </c>
      <c r="B56" s="278" t="s">
        <v>175</v>
      </c>
      <c r="C56" s="279"/>
      <c r="D56" s="280">
        <v>21</v>
      </c>
      <c r="E56" s="280">
        <v>132</v>
      </c>
      <c r="F56" s="280">
        <v>0</v>
      </c>
      <c r="G56" s="280">
        <v>0</v>
      </c>
      <c r="H56" s="280">
        <v>54</v>
      </c>
      <c r="I56" s="280">
        <v>64</v>
      </c>
      <c r="J56" s="280"/>
      <c r="K56" s="280"/>
      <c r="L56" s="280"/>
      <c r="M56" s="280"/>
      <c r="N56" s="280"/>
      <c r="O56" s="281"/>
      <c r="P56" s="282">
        <f t="shared" si="0"/>
        <v>271</v>
      </c>
      <c r="Q56" s="283">
        <f t="shared" si="1"/>
        <v>1.5931804820693708E-2</v>
      </c>
      <c r="AJ56" s="286"/>
      <c r="AK56" s="286"/>
      <c r="AL56" s="286"/>
      <c r="AM56" s="286"/>
      <c r="AN56" s="286"/>
      <c r="AO56" s="286"/>
      <c r="AP56" s="286"/>
      <c r="AQ56" s="286"/>
      <c r="AR56" s="286"/>
      <c r="AS56" s="286"/>
      <c r="AT56" s="286"/>
      <c r="AU56" s="286"/>
    </row>
    <row r="57" spans="1:47" ht="21" customHeight="1" x14ac:dyDescent="0.3">
      <c r="A57" s="277">
        <v>41</v>
      </c>
      <c r="B57" s="278" t="s">
        <v>176</v>
      </c>
      <c r="C57" s="279"/>
      <c r="D57" s="280">
        <v>111</v>
      </c>
      <c r="E57" s="280">
        <v>76</v>
      </c>
      <c r="F57" s="280">
        <v>94</v>
      </c>
      <c r="G57" s="280">
        <v>26</v>
      </c>
      <c r="H57" s="280">
        <v>48</v>
      </c>
      <c r="I57" s="280">
        <v>0</v>
      </c>
      <c r="J57" s="280"/>
      <c r="K57" s="280"/>
      <c r="L57" s="280"/>
      <c r="M57" s="280"/>
      <c r="N57" s="280"/>
      <c r="O57" s="281"/>
      <c r="P57" s="282">
        <f t="shared" si="0"/>
        <v>355</v>
      </c>
      <c r="Q57" s="283">
        <f t="shared" si="1"/>
        <v>2.0870076425631982E-2</v>
      </c>
      <c r="AJ57" s="286"/>
      <c r="AK57" s="286"/>
      <c r="AL57" s="286"/>
      <c r="AM57" s="286"/>
      <c r="AN57" s="286"/>
      <c r="AO57" s="286"/>
      <c r="AP57" s="286"/>
      <c r="AQ57" s="286"/>
      <c r="AR57" s="286"/>
      <c r="AS57" s="286"/>
      <c r="AT57" s="286"/>
      <c r="AU57" s="286"/>
    </row>
    <row r="58" spans="1:47" ht="21" customHeight="1" x14ac:dyDescent="0.3">
      <c r="A58" s="277">
        <v>42</v>
      </c>
      <c r="B58" s="278" t="s">
        <v>177</v>
      </c>
      <c r="C58" s="279"/>
      <c r="D58" s="280">
        <v>40</v>
      </c>
      <c r="E58" s="280">
        <v>87</v>
      </c>
      <c r="F58" s="280">
        <v>40</v>
      </c>
      <c r="G58" s="280">
        <v>10</v>
      </c>
      <c r="H58" s="280">
        <v>32</v>
      </c>
      <c r="I58" s="280">
        <v>3</v>
      </c>
      <c r="J58" s="280"/>
      <c r="K58" s="280"/>
      <c r="L58" s="280"/>
      <c r="M58" s="280"/>
      <c r="N58" s="280"/>
      <c r="O58" s="281"/>
      <c r="P58" s="282">
        <f t="shared" si="0"/>
        <v>212</v>
      </c>
      <c r="Q58" s="283">
        <f t="shared" si="1"/>
        <v>1.2463256907701352E-2</v>
      </c>
      <c r="AJ58" s="286"/>
      <c r="AK58" s="286"/>
      <c r="AL58" s="286"/>
      <c r="AM58" s="286"/>
      <c r="AN58" s="286"/>
      <c r="AO58" s="286"/>
      <c r="AP58" s="286"/>
      <c r="AQ58" s="286"/>
      <c r="AR58" s="286"/>
      <c r="AS58" s="286"/>
      <c r="AT58" s="286"/>
      <c r="AU58" s="286"/>
    </row>
    <row r="59" spans="1:47" ht="21" customHeight="1" x14ac:dyDescent="0.3">
      <c r="A59" s="277">
        <v>43</v>
      </c>
      <c r="B59" s="278" t="s">
        <v>178</v>
      </c>
      <c r="C59" s="279"/>
      <c r="D59" s="280">
        <v>71</v>
      </c>
      <c r="E59" s="280">
        <v>117</v>
      </c>
      <c r="F59" s="280">
        <v>117</v>
      </c>
      <c r="G59" s="280">
        <v>14</v>
      </c>
      <c r="H59" s="280">
        <v>92</v>
      </c>
      <c r="I59" s="280">
        <v>77</v>
      </c>
      <c r="J59" s="280"/>
      <c r="K59" s="280"/>
      <c r="L59" s="280"/>
      <c r="M59" s="280"/>
      <c r="N59" s="280"/>
      <c r="O59" s="281"/>
      <c r="P59" s="282">
        <f t="shared" si="0"/>
        <v>488</v>
      </c>
      <c r="Q59" s="283">
        <f t="shared" si="1"/>
        <v>2.8689006466784246E-2</v>
      </c>
      <c r="AJ59" s="286"/>
      <c r="AK59" s="286"/>
      <c r="AL59" s="286"/>
      <c r="AM59" s="286"/>
      <c r="AN59" s="286"/>
      <c r="AO59" s="286"/>
      <c r="AP59" s="286"/>
      <c r="AQ59" s="286"/>
      <c r="AR59" s="286"/>
      <c r="AS59" s="286"/>
      <c r="AT59" s="286"/>
      <c r="AU59" s="286"/>
    </row>
    <row r="60" spans="1:47" ht="21" customHeight="1" x14ac:dyDescent="0.3">
      <c r="A60" s="277">
        <v>44</v>
      </c>
      <c r="B60" s="278" t="s">
        <v>179</v>
      </c>
      <c r="C60" s="279"/>
      <c r="D60" s="280">
        <v>81</v>
      </c>
      <c r="E60" s="280">
        <v>114</v>
      </c>
      <c r="F60" s="280">
        <v>179</v>
      </c>
      <c r="G60" s="280">
        <v>6</v>
      </c>
      <c r="H60" s="280">
        <v>13</v>
      </c>
      <c r="I60" s="280">
        <v>3</v>
      </c>
      <c r="J60" s="280"/>
      <c r="K60" s="280"/>
      <c r="L60" s="280"/>
      <c r="M60" s="280"/>
      <c r="N60" s="280"/>
      <c r="O60" s="281"/>
      <c r="P60" s="282">
        <f t="shared" si="0"/>
        <v>396</v>
      </c>
      <c r="Q60" s="283">
        <f t="shared" si="1"/>
        <v>2.328042328042328E-2</v>
      </c>
      <c r="AJ60" s="286"/>
      <c r="AK60" s="286"/>
      <c r="AL60" s="286"/>
      <c r="AM60" s="286"/>
      <c r="AN60" s="286"/>
      <c r="AO60" s="286"/>
      <c r="AP60" s="286"/>
      <c r="AQ60" s="286"/>
      <c r="AR60" s="286"/>
      <c r="AS60" s="286"/>
      <c r="AT60" s="286"/>
      <c r="AU60" s="286"/>
    </row>
    <row r="61" spans="1:47" ht="21" customHeight="1" x14ac:dyDescent="0.3">
      <c r="A61" s="277">
        <v>45</v>
      </c>
      <c r="B61" s="278" t="s">
        <v>180</v>
      </c>
      <c r="C61" s="279"/>
      <c r="D61" s="280">
        <v>69</v>
      </c>
      <c r="E61" s="280">
        <v>188</v>
      </c>
      <c r="F61" s="280">
        <v>228</v>
      </c>
      <c r="G61" s="280">
        <v>32</v>
      </c>
      <c r="H61" s="280">
        <v>81</v>
      </c>
      <c r="I61" s="280">
        <v>115</v>
      </c>
      <c r="J61" s="280"/>
      <c r="K61" s="280"/>
      <c r="L61" s="280"/>
      <c r="M61" s="280"/>
      <c r="N61" s="280"/>
      <c r="O61" s="281"/>
      <c r="P61" s="282">
        <f t="shared" si="0"/>
        <v>713</v>
      </c>
      <c r="Q61" s="283">
        <f t="shared" si="1"/>
        <v>4.1916519694297473E-2</v>
      </c>
      <c r="AJ61" s="286"/>
      <c r="AK61" s="286"/>
      <c r="AL61" s="286"/>
      <c r="AM61" s="286"/>
      <c r="AN61" s="286"/>
      <c r="AO61" s="286"/>
      <c r="AP61" s="286"/>
      <c r="AQ61" s="286"/>
      <c r="AR61" s="286"/>
      <c r="AS61" s="286"/>
      <c r="AT61" s="286"/>
      <c r="AU61" s="286"/>
    </row>
    <row r="62" spans="1:47" ht="21" customHeight="1" x14ac:dyDescent="0.3">
      <c r="A62" s="277">
        <v>46</v>
      </c>
      <c r="B62" s="278" t="s">
        <v>181</v>
      </c>
      <c r="C62" s="279"/>
      <c r="D62" s="280">
        <v>28</v>
      </c>
      <c r="E62" s="280">
        <v>15</v>
      </c>
      <c r="F62" s="280">
        <v>1</v>
      </c>
      <c r="G62" s="280">
        <v>11</v>
      </c>
      <c r="H62" s="280">
        <v>44</v>
      </c>
      <c r="I62" s="280">
        <v>12</v>
      </c>
      <c r="J62" s="280"/>
      <c r="K62" s="280"/>
      <c r="L62" s="280"/>
      <c r="M62" s="280"/>
      <c r="N62" s="280"/>
      <c r="O62" s="281"/>
      <c r="P62" s="282">
        <f t="shared" si="0"/>
        <v>111</v>
      </c>
      <c r="Q62" s="283">
        <f t="shared" si="1"/>
        <v>6.5255731922398592E-3</v>
      </c>
      <c r="AJ62" s="286"/>
      <c r="AK62" s="286"/>
      <c r="AL62" s="286"/>
      <c r="AM62" s="286"/>
      <c r="AN62" s="286"/>
      <c r="AO62" s="286"/>
      <c r="AP62" s="286"/>
      <c r="AQ62" s="286"/>
      <c r="AR62" s="286"/>
      <c r="AS62" s="286"/>
      <c r="AT62" s="286"/>
      <c r="AU62" s="286"/>
    </row>
    <row r="63" spans="1:47" ht="21" customHeight="1" x14ac:dyDescent="0.3">
      <c r="A63" s="277">
        <v>47</v>
      </c>
      <c r="B63" s="278" t="s">
        <v>182</v>
      </c>
      <c r="C63" s="279"/>
      <c r="D63" s="280">
        <v>11</v>
      </c>
      <c r="E63" s="280">
        <v>113</v>
      </c>
      <c r="F63" s="280">
        <v>0</v>
      </c>
      <c r="G63" s="280">
        <v>2</v>
      </c>
      <c r="H63" s="280">
        <v>22</v>
      </c>
      <c r="I63" s="280">
        <v>11</v>
      </c>
      <c r="J63" s="280"/>
      <c r="K63" s="280"/>
      <c r="L63" s="280"/>
      <c r="M63" s="280"/>
      <c r="N63" s="280"/>
      <c r="O63" s="281"/>
      <c r="P63" s="282">
        <f t="shared" si="0"/>
        <v>159</v>
      </c>
      <c r="Q63" s="283">
        <f t="shared" si="1"/>
        <v>9.3474426807760146E-3</v>
      </c>
      <c r="AJ63" s="286"/>
      <c r="AK63" s="286"/>
      <c r="AL63" s="286"/>
      <c r="AM63" s="286"/>
      <c r="AN63" s="286"/>
      <c r="AO63" s="286"/>
      <c r="AP63" s="286"/>
      <c r="AQ63" s="286"/>
      <c r="AR63" s="286"/>
      <c r="AS63" s="286"/>
      <c r="AT63" s="286"/>
      <c r="AU63" s="286"/>
    </row>
    <row r="64" spans="1:47" ht="21" customHeight="1" x14ac:dyDescent="0.3">
      <c r="A64" s="277">
        <v>48</v>
      </c>
      <c r="B64" s="278" t="s">
        <v>183</v>
      </c>
      <c r="C64" s="279"/>
      <c r="D64" s="280">
        <v>30</v>
      </c>
      <c r="E64" s="280">
        <v>211</v>
      </c>
      <c r="F64" s="280">
        <v>174</v>
      </c>
      <c r="G64" s="280">
        <v>8</v>
      </c>
      <c r="H64" s="280">
        <v>27</v>
      </c>
      <c r="I64" s="280">
        <v>32</v>
      </c>
      <c r="J64" s="280"/>
      <c r="K64" s="280"/>
      <c r="L64" s="280"/>
      <c r="M64" s="280"/>
      <c r="N64" s="280"/>
      <c r="O64" s="281"/>
      <c r="P64" s="282">
        <f t="shared" si="0"/>
        <v>482</v>
      </c>
      <c r="Q64" s="283">
        <f t="shared" si="1"/>
        <v>2.8336272780717226E-2</v>
      </c>
      <c r="AJ64" s="286"/>
      <c r="AK64" s="286"/>
      <c r="AL64" s="286"/>
      <c r="AM64" s="286"/>
      <c r="AN64" s="286"/>
      <c r="AO64" s="286"/>
      <c r="AP64" s="286"/>
      <c r="AQ64" s="286"/>
      <c r="AR64" s="286"/>
      <c r="AS64" s="286"/>
      <c r="AT64" s="286"/>
      <c r="AU64" s="286"/>
    </row>
    <row r="65" spans="1:47" ht="21" hidden="1" customHeight="1" x14ac:dyDescent="0.3">
      <c r="A65" s="277"/>
      <c r="B65" s="278"/>
      <c r="C65" s="279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1"/>
      <c r="P65" s="282">
        <f t="shared" si="0"/>
        <v>0</v>
      </c>
      <c r="Q65" s="283">
        <f t="shared" si="1"/>
        <v>0</v>
      </c>
      <c r="AJ65" s="286"/>
      <c r="AK65" s="286"/>
      <c r="AL65" s="286"/>
      <c r="AM65" s="286"/>
      <c r="AN65" s="286"/>
      <c r="AO65" s="286"/>
      <c r="AP65" s="286"/>
      <c r="AQ65" s="286"/>
      <c r="AR65" s="286"/>
      <c r="AS65" s="286"/>
      <c r="AT65" s="286"/>
      <c r="AU65" s="286"/>
    </row>
    <row r="66" spans="1:47" ht="21" hidden="1" customHeight="1" x14ac:dyDescent="0.3">
      <c r="A66" s="277"/>
      <c r="B66" s="278"/>
      <c r="C66" s="279"/>
      <c r="D66" s="280"/>
      <c r="E66" s="280"/>
      <c r="F66" s="280"/>
      <c r="G66" s="280"/>
      <c r="H66" s="280"/>
      <c r="I66" s="280"/>
      <c r="J66" s="280"/>
      <c r="K66" s="280"/>
      <c r="L66" s="280"/>
      <c r="M66" s="280"/>
      <c r="N66" s="280"/>
      <c r="O66" s="281"/>
      <c r="P66" s="282">
        <f t="shared" si="0"/>
        <v>0</v>
      </c>
      <c r="Q66" s="283">
        <f t="shared" si="1"/>
        <v>0</v>
      </c>
      <c r="AJ66" s="286"/>
      <c r="AK66" s="286"/>
      <c r="AL66" s="286"/>
      <c r="AM66" s="286"/>
      <c r="AN66" s="286"/>
      <c r="AO66" s="286"/>
      <c r="AP66" s="286"/>
      <c r="AQ66" s="286"/>
      <c r="AR66" s="286"/>
      <c r="AS66" s="286"/>
      <c r="AT66" s="286"/>
      <c r="AU66" s="286"/>
    </row>
    <row r="67" spans="1:47" ht="21" hidden="1" customHeight="1" x14ac:dyDescent="0.3">
      <c r="A67" s="277"/>
      <c r="B67" s="278"/>
      <c r="C67" s="279"/>
      <c r="D67" s="280"/>
      <c r="E67" s="280"/>
      <c r="F67" s="280"/>
      <c r="G67" s="280"/>
      <c r="H67" s="280"/>
      <c r="I67" s="280"/>
      <c r="J67" s="280"/>
      <c r="K67" s="280"/>
      <c r="L67" s="280"/>
      <c r="M67" s="280"/>
      <c r="N67" s="280"/>
      <c r="O67" s="281"/>
      <c r="P67" s="282">
        <f t="shared" si="0"/>
        <v>0</v>
      </c>
      <c r="Q67" s="283">
        <f t="shared" si="1"/>
        <v>0</v>
      </c>
      <c r="AJ67" s="286"/>
      <c r="AK67" s="286"/>
      <c r="AL67" s="286"/>
      <c r="AM67" s="286"/>
      <c r="AN67" s="286"/>
      <c r="AO67" s="286"/>
      <c r="AP67" s="286"/>
      <c r="AQ67" s="286"/>
      <c r="AR67" s="286"/>
      <c r="AS67" s="286"/>
      <c r="AT67" s="286"/>
      <c r="AU67" s="286"/>
    </row>
    <row r="68" spans="1:47" ht="21" hidden="1" customHeight="1" x14ac:dyDescent="0.3">
      <c r="A68" s="277"/>
      <c r="B68" s="278"/>
      <c r="C68" s="279"/>
      <c r="D68" s="280"/>
      <c r="E68" s="280"/>
      <c r="F68" s="280"/>
      <c r="G68" s="280"/>
      <c r="H68" s="280"/>
      <c r="I68" s="280"/>
      <c r="J68" s="280"/>
      <c r="K68" s="280"/>
      <c r="L68" s="280"/>
      <c r="M68" s="280"/>
      <c r="N68" s="280"/>
      <c r="O68" s="281"/>
      <c r="P68" s="282">
        <f t="shared" si="0"/>
        <v>0</v>
      </c>
      <c r="Q68" s="283">
        <f t="shared" si="1"/>
        <v>0</v>
      </c>
      <c r="AJ68" s="286"/>
      <c r="AK68" s="286"/>
      <c r="AL68" s="286"/>
      <c r="AM68" s="286"/>
      <c r="AN68" s="286"/>
      <c r="AO68" s="286"/>
      <c r="AP68" s="286"/>
      <c r="AQ68" s="286"/>
      <c r="AR68" s="286"/>
      <c r="AS68" s="286"/>
      <c r="AT68" s="286"/>
      <c r="AU68" s="286"/>
    </row>
    <row r="69" spans="1:47" ht="21" hidden="1" customHeight="1" x14ac:dyDescent="0.3">
      <c r="A69" s="277"/>
      <c r="B69" s="278"/>
      <c r="C69" s="279"/>
      <c r="D69" s="280"/>
      <c r="E69" s="280"/>
      <c r="F69" s="280"/>
      <c r="G69" s="280"/>
      <c r="H69" s="280"/>
      <c r="I69" s="280"/>
      <c r="J69" s="280"/>
      <c r="K69" s="280"/>
      <c r="L69" s="280"/>
      <c r="M69" s="280"/>
      <c r="N69" s="280"/>
      <c r="O69" s="281"/>
      <c r="P69" s="282">
        <f t="shared" si="0"/>
        <v>0</v>
      </c>
      <c r="Q69" s="283">
        <f t="shared" si="1"/>
        <v>0</v>
      </c>
      <c r="AJ69" s="286"/>
      <c r="AK69" s="286"/>
      <c r="AL69" s="286"/>
      <c r="AM69" s="286"/>
      <c r="AN69" s="286"/>
      <c r="AO69" s="286"/>
      <c r="AP69" s="286"/>
      <c r="AQ69" s="286"/>
      <c r="AR69" s="286"/>
      <c r="AS69" s="286"/>
      <c r="AT69" s="286"/>
      <c r="AU69" s="286"/>
    </row>
    <row r="70" spans="1:47" ht="21" hidden="1" customHeight="1" x14ac:dyDescent="0.3">
      <c r="A70" s="277"/>
      <c r="B70" s="278"/>
      <c r="C70" s="279"/>
      <c r="D70" s="280"/>
      <c r="E70" s="280"/>
      <c r="F70" s="280"/>
      <c r="G70" s="280"/>
      <c r="H70" s="280"/>
      <c r="I70" s="280"/>
      <c r="J70" s="280"/>
      <c r="K70" s="280"/>
      <c r="L70" s="280"/>
      <c r="M70" s="280"/>
      <c r="N70" s="280"/>
      <c r="O70" s="281"/>
      <c r="P70" s="282">
        <f t="shared" si="0"/>
        <v>0</v>
      </c>
      <c r="Q70" s="283">
        <f t="shared" si="1"/>
        <v>0</v>
      </c>
      <c r="AJ70" s="286"/>
      <c r="AK70" s="286"/>
      <c r="AL70" s="286"/>
      <c r="AM70" s="286"/>
      <c r="AN70" s="286"/>
      <c r="AO70" s="286"/>
      <c r="AP70" s="286"/>
      <c r="AQ70" s="286"/>
      <c r="AR70" s="286"/>
      <c r="AS70" s="286"/>
      <c r="AT70" s="286"/>
      <c r="AU70" s="286"/>
    </row>
    <row r="71" spans="1:47" ht="21" hidden="1" customHeight="1" x14ac:dyDescent="0.3">
      <c r="A71" s="277"/>
      <c r="B71" s="278"/>
      <c r="C71" s="279"/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1"/>
      <c r="P71" s="282">
        <f t="shared" si="0"/>
        <v>0</v>
      </c>
      <c r="Q71" s="283">
        <f t="shared" si="1"/>
        <v>0</v>
      </c>
      <c r="AJ71" s="286"/>
      <c r="AK71" s="286"/>
      <c r="AL71" s="286"/>
      <c r="AM71" s="286"/>
      <c r="AN71" s="286"/>
      <c r="AO71" s="286"/>
      <c r="AP71" s="286"/>
      <c r="AQ71" s="286"/>
      <c r="AR71" s="286"/>
      <c r="AS71" s="286"/>
      <c r="AT71" s="286"/>
      <c r="AU71" s="286"/>
    </row>
    <row r="72" spans="1:47" ht="21" hidden="1" customHeight="1" x14ac:dyDescent="0.3">
      <c r="A72" s="277"/>
      <c r="B72" s="278"/>
      <c r="C72" s="279"/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1"/>
      <c r="P72" s="282">
        <f t="shared" si="0"/>
        <v>0</v>
      </c>
      <c r="Q72" s="283">
        <f t="shared" si="1"/>
        <v>0</v>
      </c>
      <c r="AJ72" s="286"/>
      <c r="AK72" s="286"/>
      <c r="AL72" s="286"/>
      <c r="AM72" s="286"/>
      <c r="AN72" s="286"/>
      <c r="AO72" s="286"/>
      <c r="AP72" s="286"/>
      <c r="AQ72" s="286"/>
      <c r="AR72" s="286"/>
      <c r="AS72" s="286"/>
      <c r="AT72" s="286"/>
      <c r="AU72" s="286"/>
    </row>
    <row r="73" spans="1:47" ht="21" hidden="1" customHeight="1" x14ac:dyDescent="0.3">
      <c r="A73" s="277"/>
      <c r="B73" s="278"/>
      <c r="C73" s="279"/>
      <c r="D73" s="280"/>
      <c r="E73" s="280"/>
      <c r="F73" s="280"/>
      <c r="G73" s="280"/>
      <c r="H73" s="280"/>
      <c r="I73" s="280"/>
      <c r="J73" s="280"/>
      <c r="K73" s="280"/>
      <c r="L73" s="280"/>
      <c r="M73" s="280"/>
      <c r="N73" s="280"/>
      <c r="O73" s="281"/>
      <c r="P73" s="282">
        <f t="shared" si="0"/>
        <v>0</v>
      </c>
      <c r="Q73" s="283">
        <f t="shared" si="1"/>
        <v>0</v>
      </c>
      <c r="AJ73" s="286"/>
      <c r="AK73" s="286"/>
      <c r="AL73" s="286"/>
      <c r="AM73" s="286"/>
      <c r="AN73" s="286"/>
      <c r="AO73" s="286"/>
      <c r="AP73" s="286"/>
      <c r="AQ73" s="286"/>
      <c r="AR73" s="286"/>
      <c r="AS73" s="286"/>
      <c r="AT73" s="286"/>
      <c r="AU73" s="286"/>
    </row>
    <row r="74" spans="1:47" ht="21" hidden="1" customHeight="1" x14ac:dyDescent="0.3">
      <c r="A74" s="277"/>
      <c r="B74" s="278"/>
      <c r="C74" s="279"/>
      <c r="D74" s="280"/>
      <c r="E74" s="280"/>
      <c r="F74" s="280"/>
      <c r="G74" s="280"/>
      <c r="H74" s="280"/>
      <c r="I74" s="280"/>
      <c r="J74" s="280"/>
      <c r="K74" s="280"/>
      <c r="L74" s="280"/>
      <c r="M74" s="280"/>
      <c r="N74" s="280"/>
      <c r="O74" s="281"/>
      <c r="P74" s="282">
        <f t="shared" si="0"/>
        <v>0</v>
      </c>
      <c r="Q74" s="283">
        <f t="shared" si="1"/>
        <v>0</v>
      </c>
      <c r="AJ74" s="286"/>
      <c r="AK74" s="286"/>
      <c r="AL74" s="286"/>
      <c r="AM74" s="286"/>
      <c r="AN74" s="286"/>
      <c r="AO74" s="286"/>
      <c r="AP74" s="286"/>
      <c r="AQ74" s="286"/>
      <c r="AR74" s="286"/>
      <c r="AS74" s="286"/>
      <c r="AT74" s="286"/>
      <c r="AU74" s="286"/>
    </row>
    <row r="75" spans="1:47" ht="21" customHeight="1" x14ac:dyDescent="0.3">
      <c r="A75" s="277">
        <v>49</v>
      </c>
      <c r="B75" s="278" t="s">
        <v>184</v>
      </c>
      <c r="C75" s="279"/>
      <c r="D75" s="280" t="s">
        <v>185</v>
      </c>
      <c r="E75" s="280" t="s">
        <v>185</v>
      </c>
      <c r="F75" s="280" t="s">
        <v>185</v>
      </c>
      <c r="G75" s="280">
        <v>5</v>
      </c>
      <c r="H75" s="280">
        <v>3</v>
      </c>
      <c r="I75" s="280">
        <v>0</v>
      </c>
      <c r="J75" s="280"/>
      <c r="K75" s="280"/>
      <c r="L75" s="280"/>
      <c r="M75" s="280"/>
      <c r="N75" s="280"/>
      <c r="O75" s="281"/>
      <c r="P75" s="282">
        <f t="shared" si="0"/>
        <v>8</v>
      </c>
      <c r="Q75" s="283">
        <f t="shared" si="1"/>
        <v>4.7031158142269255E-4</v>
      </c>
      <c r="AJ75" s="286"/>
      <c r="AK75" s="286"/>
      <c r="AL75" s="286"/>
      <c r="AM75" s="286"/>
      <c r="AN75" s="286"/>
      <c r="AO75" s="286"/>
      <c r="AP75" s="286"/>
      <c r="AQ75" s="286"/>
      <c r="AR75" s="286"/>
      <c r="AS75" s="286"/>
      <c r="AT75" s="286"/>
      <c r="AU75" s="286"/>
    </row>
    <row r="76" spans="1:47" ht="21" customHeight="1" x14ac:dyDescent="0.3">
      <c r="A76" s="277">
        <v>50</v>
      </c>
      <c r="B76" s="278" t="s">
        <v>186</v>
      </c>
      <c r="C76" s="279"/>
      <c r="D76" s="280" t="s">
        <v>185</v>
      </c>
      <c r="E76" s="280" t="s">
        <v>185</v>
      </c>
      <c r="F76" s="280" t="s">
        <v>185</v>
      </c>
      <c r="G76" s="280">
        <v>3</v>
      </c>
      <c r="H76" s="280">
        <v>4</v>
      </c>
      <c r="I76" s="280">
        <v>15</v>
      </c>
      <c r="J76" s="280"/>
      <c r="K76" s="280"/>
      <c r="L76" s="280"/>
      <c r="M76" s="280"/>
      <c r="N76" s="280"/>
      <c r="O76" s="281"/>
      <c r="P76" s="282">
        <f t="shared" si="0"/>
        <v>22</v>
      </c>
      <c r="Q76" s="283">
        <f t="shared" si="1"/>
        <v>1.2933568489124044E-3</v>
      </c>
      <c r="AJ76" s="286"/>
      <c r="AK76" s="286"/>
      <c r="AL76" s="286"/>
      <c r="AM76" s="286"/>
      <c r="AN76" s="286"/>
      <c r="AO76" s="286"/>
      <c r="AP76" s="286"/>
      <c r="AQ76" s="286"/>
      <c r="AR76" s="286"/>
      <c r="AS76" s="286"/>
      <c r="AT76" s="286"/>
      <c r="AU76" s="286"/>
    </row>
    <row r="77" spans="1:47" ht="21" customHeight="1" x14ac:dyDescent="0.3">
      <c r="A77" s="277">
        <v>51</v>
      </c>
      <c r="B77" s="278" t="s">
        <v>187</v>
      </c>
      <c r="C77" s="279"/>
      <c r="D77" s="280" t="s">
        <v>185</v>
      </c>
      <c r="E77" s="280" t="s">
        <v>185</v>
      </c>
      <c r="F77" s="280" t="s">
        <v>185</v>
      </c>
      <c r="G77" s="280">
        <v>1</v>
      </c>
      <c r="H77" s="280">
        <v>2</v>
      </c>
      <c r="I77" s="280">
        <v>0</v>
      </c>
      <c r="J77" s="280"/>
      <c r="K77" s="280"/>
      <c r="L77" s="280"/>
      <c r="M77" s="280"/>
      <c r="N77" s="280"/>
      <c r="O77" s="281"/>
      <c r="P77" s="282">
        <f t="shared" si="0"/>
        <v>3</v>
      </c>
      <c r="Q77" s="283">
        <f t="shared" si="1"/>
        <v>1.7636684303350971E-4</v>
      </c>
      <c r="AJ77" s="286"/>
      <c r="AK77" s="286"/>
      <c r="AL77" s="286"/>
      <c r="AM77" s="286"/>
      <c r="AN77" s="286"/>
      <c r="AO77" s="286"/>
      <c r="AP77" s="286"/>
      <c r="AQ77" s="286"/>
      <c r="AR77" s="286"/>
      <c r="AS77" s="286"/>
      <c r="AT77" s="286"/>
      <c r="AU77" s="286"/>
    </row>
    <row r="78" spans="1:47" ht="21" customHeight="1" x14ac:dyDescent="0.3">
      <c r="A78" s="277">
        <v>52</v>
      </c>
      <c r="B78" s="278" t="s">
        <v>188</v>
      </c>
      <c r="C78" s="279"/>
      <c r="D78" s="280" t="s">
        <v>185</v>
      </c>
      <c r="E78" s="280" t="s">
        <v>185</v>
      </c>
      <c r="F78" s="280" t="s">
        <v>185</v>
      </c>
      <c r="G78" s="280">
        <v>12</v>
      </c>
      <c r="H78" s="280">
        <v>14</v>
      </c>
      <c r="I78" s="280">
        <v>8</v>
      </c>
      <c r="J78" s="280"/>
      <c r="K78" s="280"/>
      <c r="L78" s="280"/>
      <c r="M78" s="280"/>
      <c r="N78" s="280"/>
      <c r="O78" s="281"/>
      <c r="P78" s="282">
        <f t="shared" si="0"/>
        <v>34</v>
      </c>
      <c r="Q78" s="283">
        <f t="shared" si="1"/>
        <v>1.9988242210464435E-3</v>
      </c>
      <c r="AJ78" s="286"/>
      <c r="AK78" s="286"/>
      <c r="AL78" s="286"/>
      <c r="AM78" s="286"/>
      <c r="AN78" s="286"/>
      <c r="AO78" s="286"/>
      <c r="AP78" s="286"/>
      <c r="AQ78" s="286"/>
      <c r="AR78" s="286"/>
      <c r="AS78" s="286"/>
      <c r="AT78" s="286"/>
      <c r="AU78" s="286"/>
    </row>
    <row r="79" spans="1:47" ht="21" customHeight="1" x14ac:dyDescent="0.3">
      <c r="A79" s="298" t="s">
        <v>33</v>
      </c>
      <c r="B79" s="299"/>
      <c r="C79" s="299"/>
      <c r="D79" s="300">
        <f t="shared" ref="D79:O79" si="2">+SUM(D17:D78)</f>
        <v>2387</v>
      </c>
      <c r="E79" s="300">
        <f t="shared" si="2"/>
        <v>4794</v>
      </c>
      <c r="F79" s="300">
        <f t="shared" si="2"/>
        <v>5271</v>
      </c>
      <c r="G79" s="300">
        <f t="shared" si="2"/>
        <v>735</v>
      </c>
      <c r="H79" s="300">
        <f t="shared" si="2"/>
        <v>1988</v>
      </c>
      <c r="I79" s="300">
        <f t="shared" si="2"/>
        <v>1835</v>
      </c>
      <c r="J79" s="300">
        <f t="shared" si="2"/>
        <v>0</v>
      </c>
      <c r="K79" s="300">
        <f t="shared" si="2"/>
        <v>0</v>
      </c>
      <c r="L79" s="300">
        <f t="shared" si="2"/>
        <v>0</v>
      </c>
      <c r="M79" s="300">
        <f t="shared" si="2"/>
        <v>0</v>
      </c>
      <c r="N79" s="300">
        <f t="shared" si="2"/>
        <v>0</v>
      </c>
      <c r="O79" s="300">
        <f t="shared" si="2"/>
        <v>0</v>
      </c>
      <c r="P79" s="301">
        <f t="shared" si="0"/>
        <v>17010</v>
      </c>
      <c r="Q79" s="302">
        <v>1</v>
      </c>
    </row>
    <row r="80" spans="1:47" ht="3.75" customHeight="1" x14ac:dyDescent="0.3">
      <c r="A80" s="303"/>
      <c r="B80" s="303"/>
      <c r="C80" s="303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5"/>
    </row>
    <row r="81" spans="1:17" ht="21" customHeight="1" x14ac:dyDescent="0.3">
      <c r="A81" s="306" t="s">
        <v>189</v>
      </c>
      <c r="B81" s="303"/>
      <c r="C81" s="303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5"/>
    </row>
    <row r="82" spans="1:17" ht="21" customHeight="1" x14ac:dyDescent="0.3">
      <c r="A82" s="307"/>
      <c r="B82" s="303"/>
      <c r="C82" s="303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5"/>
    </row>
    <row r="83" spans="1:17" ht="21" customHeight="1" x14ac:dyDescent="0.3">
      <c r="A83" s="307"/>
      <c r="B83" s="303"/>
      <c r="C83" s="303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5"/>
    </row>
    <row r="84" spans="1:17" ht="21" customHeight="1" x14ac:dyDescent="0.3">
      <c r="J84" s="304"/>
      <c r="K84" s="304"/>
      <c r="L84" s="304"/>
      <c r="M84" s="304"/>
      <c r="N84" s="304"/>
      <c r="O84" s="304"/>
      <c r="P84" s="304"/>
      <c r="Q84" s="305"/>
    </row>
    <row r="85" spans="1:17" ht="21" customHeight="1" thickBot="1" x14ac:dyDescent="0.35">
      <c r="A85" s="308" t="s">
        <v>190</v>
      </c>
      <c r="B85" s="308"/>
      <c r="C85" s="308"/>
      <c r="D85" s="308"/>
      <c r="E85" s="308"/>
      <c r="F85" s="308"/>
      <c r="G85" s="308"/>
      <c r="J85" s="304"/>
      <c r="K85" s="304"/>
      <c r="L85" s="304"/>
      <c r="M85" s="304"/>
      <c r="N85" s="304"/>
      <c r="O85" s="304"/>
      <c r="P85" s="304"/>
      <c r="Q85" s="305"/>
    </row>
    <row r="86" spans="1:17" ht="4.5" customHeight="1" x14ac:dyDescent="0.3">
      <c r="A86" s="261"/>
      <c r="J86" s="304"/>
      <c r="K86" s="304"/>
      <c r="L86" s="304"/>
      <c r="M86" s="304"/>
      <c r="N86" s="304"/>
      <c r="O86" s="304"/>
      <c r="P86" s="304"/>
      <c r="Q86" s="305"/>
    </row>
    <row r="87" spans="1:17" ht="21" customHeight="1" x14ac:dyDescent="0.3">
      <c r="A87" s="309" t="s">
        <v>191</v>
      </c>
      <c r="B87" s="310"/>
      <c r="C87" s="310"/>
      <c r="D87" s="310" t="s">
        <v>192</v>
      </c>
      <c r="E87" s="310"/>
      <c r="F87" s="310" t="s">
        <v>135</v>
      </c>
      <c r="G87" s="311"/>
      <c r="H87" s="269"/>
      <c r="J87" s="304"/>
      <c r="K87" s="304"/>
      <c r="L87" s="304"/>
      <c r="M87" s="304"/>
      <c r="N87" s="304"/>
      <c r="O87" s="304"/>
      <c r="P87" s="304"/>
      <c r="Q87" s="305"/>
    </row>
    <row r="88" spans="1:17" ht="21" customHeight="1" x14ac:dyDescent="0.3">
      <c r="A88" s="312"/>
      <c r="B88" s="313"/>
      <c r="C88" s="313"/>
      <c r="D88" s="314"/>
      <c r="E88" s="314"/>
      <c r="F88" s="314"/>
      <c r="G88" s="315"/>
      <c r="H88" s="269"/>
      <c r="J88" s="304"/>
      <c r="K88" s="304"/>
      <c r="L88" s="304"/>
      <c r="M88" s="304"/>
      <c r="N88" s="304"/>
      <c r="O88" s="304"/>
      <c r="P88" s="304"/>
      <c r="Q88" s="305"/>
    </row>
    <row r="89" spans="1:17" ht="21" customHeight="1" x14ac:dyDescent="0.3">
      <c r="A89" s="316" t="s">
        <v>193</v>
      </c>
      <c r="B89" s="317"/>
      <c r="C89" s="318" t="s">
        <v>194</v>
      </c>
      <c r="D89" s="319">
        <v>51</v>
      </c>
      <c r="E89" s="320"/>
      <c r="F89" s="321">
        <f t="shared" ref="F89:F96" si="3">+D89/$D$97</f>
        <v>2.998236331569665E-3</v>
      </c>
      <c r="G89" s="322"/>
      <c r="H89" s="287"/>
      <c r="J89" s="304"/>
      <c r="K89" s="304"/>
      <c r="L89" s="304"/>
      <c r="M89" s="304"/>
      <c r="N89" s="304"/>
      <c r="O89" s="304"/>
      <c r="P89" s="304"/>
      <c r="Q89" s="305"/>
    </row>
    <row r="90" spans="1:17" ht="21" customHeight="1" x14ac:dyDescent="0.3">
      <c r="A90" s="316" t="s">
        <v>195</v>
      </c>
      <c r="B90" s="317"/>
      <c r="C90" s="318" t="s">
        <v>196</v>
      </c>
      <c r="D90" s="323">
        <v>831</v>
      </c>
      <c r="E90" s="324"/>
      <c r="F90" s="321">
        <f t="shared" si="3"/>
        <v>4.8853615520282188E-2</v>
      </c>
      <c r="G90" s="322"/>
      <c r="H90" s="287"/>
      <c r="J90" s="304"/>
      <c r="K90" s="304"/>
      <c r="L90" s="304"/>
      <c r="M90" s="304"/>
      <c r="N90" s="304"/>
      <c r="O90" s="304"/>
      <c r="P90" s="304"/>
      <c r="Q90" s="305"/>
    </row>
    <row r="91" spans="1:17" ht="21" customHeight="1" x14ac:dyDescent="0.3">
      <c r="A91" s="316" t="s">
        <v>197</v>
      </c>
      <c r="B91" s="317"/>
      <c r="C91" s="318" t="s">
        <v>198</v>
      </c>
      <c r="D91" s="323">
        <v>309</v>
      </c>
      <c r="E91" s="324"/>
      <c r="F91" s="321">
        <f t="shared" si="3"/>
        <v>1.8165784832451497E-2</v>
      </c>
      <c r="G91" s="322"/>
      <c r="H91" s="287"/>
      <c r="J91" s="304"/>
      <c r="K91" s="304"/>
      <c r="L91" s="304"/>
      <c r="M91" s="304"/>
      <c r="N91" s="304"/>
      <c r="O91" s="304"/>
      <c r="P91" s="304"/>
      <c r="Q91" s="305"/>
    </row>
    <row r="92" spans="1:17" ht="21" customHeight="1" x14ac:dyDescent="0.3">
      <c r="A92" s="316" t="s">
        <v>199</v>
      </c>
      <c r="B92" s="317"/>
      <c r="C92" s="318" t="s">
        <v>200</v>
      </c>
      <c r="D92" s="323">
        <v>191</v>
      </c>
      <c r="E92" s="324"/>
      <c r="F92" s="321">
        <f t="shared" si="3"/>
        <v>1.1228689006466784E-2</v>
      </c>
      <c r="G92" s="322"/>
      <c r="H92" s="287"/>
      <c r="J92" s="304"/>
      <c r="K92" s="304"/>
      <c r="L92" s="304"/>
      <c r="M92" s="304"/>
      <c r="N92" s="304"/>
      <c r="O92" s="304"/>
      <c r="P92" s="304"/>
      <c r="Q92" s="305"/>
    </row>
    <row r="93" spans="1:17" ht="21" customHeight="1" x14ac:dyDescent="0.3">
      <c r="A93" s="316" t="s">
        <v>201</v>
      </c>
      <c r="B93" s="317"/>
      <c r="C93" s="318" t="s">
        <v>202</v>
      </c>
      <c r="D93" s="323">
        <v>3202</v>
      </c>
      <c r="E93" s="324"/>
      <c r="F93" s="321">
        <f t="shared" si="3"/>
        <v>0.18824221046443268</v>
      </c>
      <c r="G93" s="322"/>
      <c r="H93" s="287"/>
      <c r="J93" s="304"/>
      <c r="K93" s="304"/>
      <c r="L93" s="304"/>
      <c r="M93" s="304"/>
      <c r="N93" s="304"/>
      <c r="O93" s="304"/>
      <c r="P93" s="304"/>
      <c r="Q93" s="305"/>
    </row>
    <row r="94" spans="1:17" ht="21" customHeight="1" x14ac:dyDescent="0.3">
      <c r="A94" s="316" t="s">
        <v>203</v>
      </c>
      <c r="B94" s="317"/>
      <c r="C94" s="318" t="s">
        <v>204</v>
      </c>
      <c r="D94" s="323">
        <v>10054</v>
      </c>
      <c r="E94" s="324"/>
      <c r="F94" s="321">
        <f t="shared" si="3"/>
        <v>0.59106407995296883</v>
      </c>
      <c r="G94" s="322"/>
      <c r="H94" s="287"/>
      <c r="J94" s="304"/>
      <c r="K94" s="304"/>
      <c r="L94" s="304"/>
      <c r="M94" s="304"/>
      <c r="N94" s="304"/>
      <c r="O94" s="304"/>
      <c r="P94" s="304"/>
      <c r="Q94" s="305"/>
    </row>
    <row r="95" spans="1:17" ht="21" customHeight="1" x14ac:dyDescent="0.3">
      <c r="A95" s="316" t="s">
        <v>205</v>
      </c>
      <c r="B95" s="317"/>
      <c r="C95" s="318" t="s">
        <v>206</v>
      </c>
      <c r="D95" s="323">
        <v>2092</v>
      </c>
      <c r="E95" s="324"/>
      <c r="F95" s="321">
        <f t="shared" si="3"/>
        <v>0.12298647854203409</v>
      </c>
      <c r="G95" s="322"/>
      <c r="H95" s="287"/>
      <c r="I95" s="304"/>
      <c r="J95" s="304"/>
      <c r="K95" s="304"/>
      <c r="L95" s="304"/>
      <c r="M95" s="304"/>
      <c r="N95" s="304"/>
      <c r="O95" s="304"/>
      <c r="P95" s="304"/>
      <c r="Q95" s="305"/>
    </row>
    <row r="96" spans="1:17" ht="21" customHeight="1" x14ac:dyDescent="0.3">
      <c r="A96" s="316" t="s">
        <v>207</v>
      </c>
      <c r="B96" s="317"/>
      <c r="C96" s="325"/>
      <c r="D96" s="323">
        <v>280</v>
      </c>
      <c r="E96" s="324"/>
      <c r="F96" s="321">
        <f t="shared" si="3"/>
        <v>1.646090534979424E-2</v>
      </c>
      <c r="G96" s="322"/>
      <c r="H96" s="287"/>
      <c r="I96" s="304"/>
      <c r="J96" s="304"/>
      <c r="K96" s="304"/>
      <c r="L96" s="304"/>
      <c r="M96" s="304"/>
      <c r="N96" s="304"/>
      <c r="O96" s="304"/>
      <c r="P96" s="304"/>
      <c r="Q96" s="305"/>
    </row>
    <row r="97" spans="1:18" ht="21" customHeight="1" x14ac:dyDescent="0.3">
      <c r="A97" s="326" t="s">
        <v>33</v>
      </c>
      <c r="B97" s="326"/>
      <c r="C97" s="327"/>
      <c r="D97" s="328">
        <f>+SUM(D89:D96)</f>
        <v>17010</v>
      </c>
      <c r="E97" s="329"/>
      <c r="F97" s="330">
        <v>1</v>
      </c>
      <c r="G97" s="331"/>
      <c r="H97" s="287"/>
      <c r="I97" s="304"/>
      <c r="J97" s="304"/>
      <c r="K97" s="304"/>
      <c r="L97" s="304"/>
      <c r="M97" s="304"/>
      <c r="N97" s="304"/>
      <c r="O97" s="304"/>
      <c r="P97" s="304"/>
      <c r="Q97" s="305"/>
    </row>
    <row r="98" spans="1:18" ht="21" customHeight="1" x14ac:dyDescent="0.3">
      <c r="A98" s="307"/>
      <c r="B98" s="303"/>
      <c r="C98" s="303"/>
      <c r="D98" s="304"/>
      <c r="E98" s="304"/>
      <c r="F98" s="304"/>
      <c r="G98" s="304"/>
      <c r="H98" s="304"/>
      <c r="I98" s="304"/>
      <c r="J98" s="304"/>
      <c r="K98" s="304"/>
      <c r="L98" s="304"/>
      <c r="M98" s="304"/>
      <c r="N98" s="304"/>
      <c r="O98" s="304"/>
      <c r="P98" s="304"/>
      <c r="Q98" s="305"/>
    </row>
    <row r="99" spans="1:18" ht="21" customHeight="1" x14ac:dyDescent="0.3">
      <c r="L99" s="332"/>
      <c r="M99" s="332"/>
    </row>
    <row r="100" spans="1:18" ht="21" customHeight="1" x14ac:dyDescent="0.3">
      <c r="L100" s="332"/>
      <c r="M100" s="332"/>
    </row>
    <row r="101" spans="1:18" ht="21" customHeight="1" x14ac:dyDescent="0.3">
      <c r="L101" s="332"/>
      <c r="M101" s="332"/>
    </row>
    <row r="102" spans="1:18" ht="21" customHeight="1" x14ac:dyDescent="0.3">
      <c r="L102" s="332"/>
      <c r="M102" s="332"/>
    </row>
    <row r="103" spans="1:18" ht="21" customHeight="1" x14ac:dyDescent="0.3">
      <c r="L103" s="332"/>
      <c r="M103" s="332"/>
    </row>
    <row r="104" spans="1:18" ht="27" customHeight="1" thickBot="1" x14ac:dyDescent="0.35">
      <c r="A104" s="333" t="s">
        <v>208</v>
      </c>
      <c r="B104" s="333"/>
      <c r="C104" s="333"/>
      <c r="D104" s="333"/>
      <c r="E104" s="333"/>
      <c r="F104" s="333"/>
      <c r="G104" s="333"/>
      <c r="H104" s="333"/>
      <c r="I104" s="333"/>
      <c r="J104" s="333"/>
      <c r="K104" s="333"/>
      <c r="M104" s="334" t="s">
        <v>209</v>
      </c>
      <c r="N104" s="335"/>
      <c r="O104" s="335"/>
      <c r="P104" s="335"/>
      <c r="Q104" s="335"/>
      <c r="R104" s="335"/>
    </row>
    <row r="105" spans="1:18" ht="11.25" customHeight="1" x14ac:dyDescent="0.3">
      <c r="A105" s="336"/>
      <c r="B105" s="336"/>
      <c r="C105" s="336"/>
      <c r="D105" s="336"/>
      <c r="E105" s="336"/>
      <c r="F105" s="336"/>
      <c r="G105" s="336"/>
      <c r="H105" s="336"/>
    </row>
    <row r="106" spans="1:18" ht="27" customHeight="1" x14ac:dyDescent="0.3">
      <c r="A106" s="337" t="s">
        <v>14</v>
      </c>
      <c r="B106" s="310" t="s">
        <v>33</v>
      </c>
      <c r="C106" s="310" t="s">
        <v>210</v>
      </c>
      <c r="D106" s="310"/>
      <c r="E106" s="310"/>
      <c r="F106" s="310" t="s">
        <v>211</v>
      </c>
      <c r="G106" s="310"/>
      <c r="H106" s="310"/>
      <c r="I106" s="314" t="s">
        <v>212</v>
      </c>
      <c r="J106" s="314"/>
      <c r="K106" s="338"/>
      <c r="L106" s="339"/>
      <c r="M106" s="340" t="s">
        <v>14</v>
      </c>
      <c r="N106" s="314" t="s">
        <v>33</v>
      </c>
      <c r="O106" s="314" t="s">
        <v>213</v>
      </c>
      <c r="P106" s="314"/>
      <c r="Q106" s="314" t="s">
        <v>20</v>
      </c>
      <c r="R106" s="338"/>
    </row>
    <row r="107" spans="1:18" ht="57.75" customHeight="1" x14ac:dyDescent="0.3">
      <c r="A107" s="340"/>
      <c r="B107" s="314"/>
      <c r="C107" s="314"/>
      <c r="D107" s="314"/>
      <c r="E107" s="314"/>
      <c r="F107" s="314"/>
      <c r="G107" s="314"/>
      <c r="H107" s="314"/>
      <c r="I107" s="314"/>
      <c r="J107" s="314"/>
      <c r="K107" s="338"/>
      <c r="L107" s="339"/>
      <c r="M107" s="340"/>
      <c r="N107" s="314"/>
      <c r="O107" s="314"/>
      <c r="P107" s="314"/>
      <c r="Q107" s="314"/>
      <c r="R107" s="338"/>
    </row>
    <row r="108" spans="1:18" ht="23.25" customHeight="1" x14ac:dyDescent="0.3">
      <c r="A108" s="341" t="s">
        <v>21</v>
      </c>
      <c r="B108" s="342">
        <f t="shared" ref="B108:B119" si="4">+SUM(C108:J108)</f>
        <v>2387</v>
      </c>
      <c r="C108" s="343">
        <v>731</v>
      </c>
      <c r="D108" s="343"/>
      <c r="E108" s="343"/>
      <c r="F108" s="343">
        <v>437</v>
      </c>
      <c r="G108" s="343"/>
      <c r="H108" s="343"/>
      <c r="I108" s="343">
        <v>1219</v>
      </c>
      <c r="J108" s="343"/>
      <c r="K108" s="319"/>
      <c r="L108" s="339"/>
      <c r="M108" s="341" t="s">
        <v>21</v>
      </c>
      <c r="N108" s="342">
        <f t="shared" ref="N108:N119" si="5">+O108+Q108</f>
        <v>2387</v>
      </c>
      <c r="O108" s="319">
        <v>1181</v>
      </c>
      <c r="P108" s="320"/>
      <c r="Q108" s="319">
        <v>1206</v>
      </c>
      <c r="R108" s="344"/>
    </row>
    <row r="109" spans="1:18" ht="23.25" customHeight="1" x14ac:dyDescent="0.3">
      <c r="A109" s="345" t="s">
        <v>22</v>
      </c>
      <c r="B109" s="346">
        <f t="shared" si="4"/>
        <v>4794</v>
      </c>
      <c r="C109" s="347">
        <v>1121</v>
      </c>
      <c r="D109" s="347"/>
      <c r="E109" s="347"/>
      <c r="F109" s="347">
        <v>764</v>
      </c>
      <c r="G109" s="347"/>
      <c r="H109" s="347"/>
      <c r="I109" s="347">
        <v>2909</v>
      </c>
      <c r="J109" s="347"/>
      <c r="K109" s="323"/>
      <c r="L109" s="339"/>
      <c r="M109" s="345" t="s">
        <v>22</v>
      </c>
      <c r="N109" s="342">
        <f t="shared" si="5"/>
        <v>4794</v>
      </c>
      <c r="O109" s="323">
        <v>2764</v>
      </c>
      <c r="P109" s="324"/>
      <c r="Q109" s="348">
        <v>2030</v>
      </c>
      <c r="R109" s="349"/>
    </row>
    <row r="110" spans="1:18" ht="23.25" customHeight="1" x14ac:dyDescent="0.3">
      <c r="A110" s="345" t="s">
        <v>23</v>
      </c>
      <c r="B110" s="346">
        <f t="shared" si="4"/>
        <v>5271</v>
      </c>
      <c r="C110" s="347">
        <v>431</v>
      </c>
      <c r="D110" s="347"/>
      <c r="E110" s="347"/>
      <c r="F110" s="347">
        <v>401</v>
      </c>
      <c r="G110" s="347"/>
      <c r="H110" s="347"/>
      <c r="I110" s="347">
        <v>4439</v>
      </c>
      <c r="J110" s="347"/>
      <c r="K110" s="323"/>
      <c r="L110" s="339"/>
      <c r="M110" s="345" t="s">
        <v>23</v>
      </c>
      <c r="N110" s="342">
        <f t="shared" si="5"/>
        <v>5271</v>
      </c>
      <c r="O110" s="348">
        <v>3860</v>
      </c>
      <c r="P110" s="350"/>
      <c r="Q110" s="348">
        <v>1411</v>
      </c>
      <c r="R110" s="349"/>
    </row>
    <row r="111" spans="1:18" ht="23.25" customHeight="1" x14ac:dyDescent="0.3">
      <c r="A111" s="345" t="s">
        <v>24</v>
      </c>
      <c r="B111" s="346">
        <f t="shared" si="4"/>
        <v>735</v>
      </c>
      <c r="C111" s="347">
        <v>338</v>
      </c>
      <c r="D111" s="347"/>
      <c r="E111" s="347"/>
      <c r="F111" s="347">
        <v>85</v>
      </c>
      <c r="G111" s="347"/>
      <c r="H111" s="347"/>
      <c r="I111" s="347">
        <v>312</v>
      </c>
      <c r="J111" s="347"/>
      <c r="K111" s="323"/>
      <c r="L111" s="339"/>
      <c r="M111" s="345" t="s">
        <v>24</v>
      </c>
      <c r="N111" s="342">
        <f t="shared" si="5"/>
        <v>735</v>
      </c>
      <c r="O111" s="348">
        <v>464</v>
      </c>
      <c r="P111" s="350"/>
      <c r="Q111" s="348">
        <v>271</v>
      </c>
      <c r="R111" s="349"/>
    </row>
    <row r="112" spans="1:18" ht="23.25" customHeight="1" x14ac:dyDescent="0.3">
      <c r="A112" s="345" t="s">
        <v>25</v>
      </c>
      <c r="B112" s="346">
        <f t="shared" si="4"/>
        <v>1988</v>
      </c>
      <c r="C112" s="347">
        <v>415</v>
      </c>
      <c r="D112" s="347"/>
      <c r="E112" s="347"/>
      <c r="F112" s="347">
        <v>1481</v>
      </c>
      <c r="G112" s="347"/>
      <c r="H112" s="347"/>
      <c r="I112" s="347">
        <v>92</v>
      </c>
      <c r="J112" s="347"/>
      <c r="K112" s="323"/>
      <c r="L112" s="339"/>
      <c r="M112" s="345" t="s">
        <v>25</v>
      </c>
      <c r="N112" s="342">
        <f t="shared" si="5"/>
        <v>1988</v>
      </c>
      <c r="O112" s="348">
        <v>1030</v>
      </c>
      <c r="P112" s="350"/>
      <c r="Q112" s="348">
        <v>958</v>
      </c>
      <c r="R112" s="349"/>
    </row>
    <row r="113" spans="1:26" ht="23.25" customHeight="1" x14ac:dyDescent="0.3">
      <c r="A113" s="345" t="s">
        <v>26</v>
      </c>
      <c r="B113" s="346">
        <f t="shared" si="4"/>
        <v>1835</v>
      </c>
      <c r="C113" s="347">
        <v>497</v>
      </c>
      <c r="D113" s="347"/>
      <c r="E113" s="347"/>
      <c r="F113" s="347">
        <v>1137</v>
      </c>
      <c r="G113" s="347"/>
      <c r="H113" s="347"/>
      <c r="I113" s="347">
        <v>201</v>
      </c>
      <c r="J113" s="347"/>
      <c r="K113" s="323"/>
      <c r="L113" s="339"/>
      <c r="M113" s="345" t="s">
        <v>26</v>
      </c>
      <c r="N113" s="342">
        <f t="shared" si="5"/>
        <v>1835</v>
      </c>
      <c r="O113" s="348">
        <v>1028</v>
      </c>
      <c r="P113" s="350"/>
      <c r="Q113" s="348">
        <v>807</v>
      </c>
      <c r="R113" s="349"/>
    </row>
    <row r="114" spans="1:26" ht="23.25" hidden="1" customHeight="1" x14ac:dyDescent="0.3">
      <c r="A114" s="345" t="s">
        <v>27</v>
      </c>
      <c r="B114" s="346">
        <f t="shared" si="4"/>
        <v>0</v>
      </c>
      <c r="C114" s="347"/>
      <c r="D114" s="347"/>
      <c r="E114" s="347"/>
      <c r="F114" s="347"/>
      <c r="G114" s="347"/>
      <c r="H114" s="347"/>
      <c r="I114" s="347"/>
      <c r="J114" s="347"/>
      <c r="K114" s="323"/>
      <c r="L114" s="339"/>
      <c r="M114" s="345" t="s">
        <v>27</v>
      </c>
      <c r="N114" s="342">
        <f t="shared" si="5"/>
        <v>0</v>
      </c>
      <c r="O114" s="348"/>
      <c r="P114" s="350"/>
      <c r="Q114" s="348"/>
      <c r="R114" s="349"/>
    </row>
    <row r="115" spans="1:26" ht="23.25" hidden="1" customHeight="1" x14ac:dyDescent="0.3">
      <c r="A115" s="345" t="s">
        <v>28</v>
      </c>
      <c r="B115" s="346">
        <f t="shared" si="4"/>
        <v>0</v>
      </c>
      <c r="C115" s="347"/>
      <c r="D115" s="347"/>
      <c r="E115" s="347"/>
      <c r="F115" s="347"/>
      <c r="G115" s="347"/>
      <c r="H115" s="347"/>
      <c r="I115" s="347"/>
      <c r="J115" s="347"/>
      <c r="K115" s="323"/>
      <c r="L115" s="339"/>
      <c r="M115" s="345" t="s">
        <v>28</v>
      </c>
      <c r="N115" s="342">
        <f t="shared" si="5"/>
        <v>0</v>
      </c>
      <c r="O115" s="348"/>
      <c r="P115" s="350"/>
      <c r="Q115" s="348"/>
      <c r="R115" s="349"/>
    </row>
    <row r="116" spans="1:26" ht="23.25" hidden="1" customHeight="1" x14ac:dyDescent="0.3">
      <c r="A116" s="345" t="s">
        <v>29</v>
      </c>
      <c r="B116" s="346">
        <f t="shared" si="4"/>
        <v>0</v>
      </c>
      <c r="C116" s="347"/>
      <c r="D116" s="347"/>
      <c r="E116" s="347"/>
      <c r="F116" s="347"/>
      <c r="G116" s="347"/>
      <c r="H116" s="347"/>
      <c r="I116" s="347"/>
      <c r="J116" s="347"/>
      <c r="K116" s="323"/>
      <c r="L116" s="339"/>
      <c r="M116" s="345" t="s">
        <v>29</v>
      </c>
      <c r="N116" s="342">
        <f t="shared" si="5"/>
        <v>0</v>
      </c>
      <c r="O116" s="348"/>
      <c r="P116" s="350"/>
      <c r="Q116" s="348"/>
      <c r="R116" s="349"/>
    </row>
    <row r="117" spans="1:26" ht="23.25" hidden="1" customHeight="1" x14ac:dyDescent="0.3">
      <c r="A117" s="345" t="s">
        <v>30</v>
      </c>
      <c r="B117" s="346">
        <f t="shared" si="4"/>
        <v>0</v>
      </c>
      <c r="C117" s="347"/>
      <c r="D117" s="347"/>
      <c r="E117" s="347"/>
      <c r="F117" s="347"/>
      <c r="G117" s="347"/>
      <c r="H117" s="347"/>
      <c r="I117" s="347"/>
      <c r="J117" s="347"/>
      <c r="K117" s="323"/>
      <c r="L117" s="339"/>
      <c r="M117" s="345" t="s">
        <v>30</v>
      </c>
      <c r="N117" s="342">
        <f t="shared" si="5"/>
        <v>0</v>
      </c>
      <c r="O117" s="348"/>
      <c r="P117" s="350"/>
      <c r="Q117" s="348"/>
      <c r="R117" s="349"/>
    </row>
    <row r="118" spans="1:26" ht="23.25" hidden="1" customHeight="1" x14ac:dyDescent="0.3">
      <c r="A118" s="345" t="s">
        <v>31</v>
      </c>
      <c r="B118" s="346">
        <f t="shared" si="4"/>
        <v>0</v>
      </c>
      <c r="C118" s="347"/>
      <c r="D118" s="347"/>
      <c r="E118" s="347"/>
      <c r="F118" s="347"/>
      <c r="G118" s="347"/>
      <c r="H118" s="347"/>
      <c r="I118" s="347"/>
      <c r="J118" s="347"/>
      <c r="K118" s="323"/>
      <c r="L118" s="339"/>
      <c r="M118" s="345" t="s">
        <v>31</v>
      </c>
      <c r="N118" s="342">
        <f t="shared" si="5"/>
        <v>0</v>
      </c>
      <c r="O118" s="348"/>
      <c r="P118" s="350"/>
      <c r="Q118" s="348"/>
      <c r="R118" s="349"/>
    </row>
    <row r="119" spans="1:26" ht="23.25" hidden="1" customHeight="1" x14ac:dyDescent="0.3">
      <c r="A119" s="345" t="s">
        <v>32</v>
      </c>
      <c r="B119" s="346">
        <f t="shared" si="4"/>
        <v>0</v>
      </c>
      <c r="C119" s="347"/>
      <c r="D119" s="347"/>
      <c r="E119" s="347"/>
      <c r="F119" s="347"/>
      <c r="G119" s="347"/>
      <c r="H119" s="347"/>
      <c r="I119" s="347"/>
      <c r="J119" s="347"/>
      <c r="K119" s="323"/>
      <c r="L119" s="339"/>
      <c r="M119" s="351" t="s">
        <v>32</v>
      </c>
      <c r="N119" s="342">
        <f t="shared" si="5"/>
        <v>0</v>
      </c>
      <c r="O119" s="348"/>
      <c r="P119" s="350"/>
      <c r="Q119" s="348"/>
      <c r="R119" s="349"/>
    </row>
    <row r="120" spans="1:26" ht="23.25" customHeight="1" x14ac:dyDescent="0.3">
      <c r="A120" s="352" t="s">
        <v>33</v>
      </c>
      <c r="B120" s="353">
        <f>+SUM(B108:B119)</f>
        <v>17010</v>
      </c>
      <c r="C120" s="354">
        <f>+SUM(C108:C119)</f>
        <v>3533</v>
      </c>
      <c r="D120" s="354"/>
      <c r="E120" s="354"/>
      <c r="F120" s="354">
        <f>+SUM(F108:F119)</f>
        <v>4305</v>
      </c>
      <c r="G120" s="354"/>
      <c r="H120" s="354"/>
      <c r="I120" s="354">
        <f>+SUM(I108:I119)</f>
        <v>9172</v>
      </c>
      <c r="J120" s="354"/>
      <c r="K120" s="355"/>
      <c r="L120" s="339"/>
      <c r="M120" s="352" t="s">
        <v>33</v>
      </c>
      <c r="N120" s="353">
        <f>+SUM(N108:N119)</f>
        <v>17010</v>
      </c>
      <c r="O120" s="355">
        <f>+SUM(O108:O119)</f>
        <v>10327</v>
      </c>
      <c r="P120" s="356"/>
      <c r="Q120" s="355">
        <f>+SUM(Q108:Q119)</f>
        <v>6683</v>
      </c>
      <c r="R120" s="357"/>
      <c r="W120" s="358"/>
      <c r="X120" s="358"/>
    </row>
    <row r="121" spans="1:26" s="363" customFormat="1" ht="15.75" customHeight="1" x14ac:dyDescent="0.3">
      <c r="A121" s="359" t="s">
        <v>214</v>
      </c>
      <c r="B121" s="360">
        <v>1</v>
      </c>
      <c r="C121" s="361">
        <f>+C120/B120</f>
        <v>0.2077013521457966</v>
      </c>
      <c r="D121" s="361"/>
      <c r="E121" s="361"/>
      <c r="F121" s="361">
        <f>+F120/B120</f>
        <v>0.25308641975308643</v>
      </c>
      <c r="G121" s="361"/>
      <c r="H121" s="361"/>
      <c r="I121" s="361">
        <f>+I120/B120</f>
        <v>0.53921222810111702</v>
      </c>
      <c r="J121" s="361"/>
      <c r="K121" s="362"/>
      <c r="M121" s="359" t="s">
        <v>215</v>
      </c>
      <c r="N121" s="360">
        <v>1</v>
      </c>
      <c r="O121" s="362">
        <f>+O120/N120</f>
        <v>0.60711346266901822</v>
      </c>
      <c r="P121" s="364"/>
      <c r="Q121" s="362">
        <f>+Q120/N120</f>
        <v>0.39288653733098178</v>
      </c>
      <c r="R121" s="365"/>
      <c r="T121" s="366"/>
    </row>
    <row r="122" spans="1:26" ht="23.25" customHeight="1" x14ac:dyDescent="0.3">
      <c r="A122" s="367"/>
      <c r="B122" s="358"/>
      <c r="C122" s="358"/>
      <c r="D122" s="358"/>
      <c r="E122" s="358"/>
      <c r="F122" s="358"/>
      <c r="I122" s="358"/>
      <c r="J122" s="358"/>
      <c r="K122" s="332"/>
      <c r="L122" s="332"/>
      <c r="U122" s="367"/>
      <c r="V122" s="358"/>
      <c r="W122" s="358"/>
      <c r="X122" s="358"/>
      <c r="Y122" s="358"/>
      <c r="Z122" s="358"/>
    </row>
    <row r="123" spans="1:26" ht="23.25" customHeight="1" x14ac:dyDescent="0.3">
      <c r="A123" s="367"/>
      <c r="B123" s="358"/>
      <c r="C123" s="358"/>
      <c r="D123" s="358"/>
      <c r="E123" s="358"/>
      <c r="F123" s="358"/>
      <c r="I123" s="358"/>
      <c r="J123" s="358"/>
      <c r="K123" s="332"/>
      <c r="L123" s="332"/>
      <c r="U123" s="367"/>
      <c r="V123" s="358"/>
      <c r="W123" s="358"/>
      <c r="X123" s="358"/>
      <c r="Y123" s="358"/>
      <c r="Z123" s="358"/>
    </row>
    <row r="124" spans="1:26" ht="23.25" customHeight="1" x14ac:dyDescent="0.3">
      <c r="A124" s="367"/>
      <c r="B124" s="358"/>
      <c r="C124" s="358"/>
      <c r="D124" s="358"/>
      <c r="E124" s="358"/>
      <c r="F124" s="358"/>
      <c r="I124" s="358"/>
      <c r="J124" s="358"/>
      <c r="K124" s="332"/>
      <c r="L124" s="332"/>
      <c r="U124" s="367"/>
      <c r="V124" s="358"/>
      <c r="W124" s="358"/>
      <c r="X124" s="358"/>
      <c r="Y124" s="358"/>
      <c r="Z124" s="358"/>
    </row>
    <row r="125" spans="1:26" ht="23.25" customHeight="1" x14ac:dyDescent="0.3">
      <c r="A125" s="367"/>
      <c r="B125" s="358"/>
      <c r="C125" s="358"/>
      <c r="D125" s="358"/>
      <c r="E125" s="358"/>
      <c r="F125" s="358"/>
      <c r="I125" s="358"/>
      <c r="J125" s="358"/>
      <c r="K125" s="332"/>
      <c r="L125" s="332"/>
      <c r="U125" s="367"/>
      <c r="V125" s="358"/>
      <c r="W125" s="358"/>
      <c r="X125" s="358"/>
      <c r="Y125" s="358"/>
      <c r="Z125" s="358"/>
    </row>
    <row r="126" spans="1:26" ht="23.25" customHeight="1" x14ac:dyDescent="0.3">
      <c r="A126" s="367"/>
      <c r="B126" s="358"/>
      <c r="C126" s="358"/>
      <c r="D126" s="358"/>
      <c r="E126" s="358"/>
      <c r="F126" s="358"/>
      <c r="I126" s="358"/>
      <c r="J126" s="358"/>
      <c r="K126" s="332"/>
      <c r="L126" s="332"/>
      <c r="U126" s="367"/>
      <c r="V126" s="358"/>
      <c r="W126" s="358"/>
      <c r="X126" s="358"/>
      <c r="Y126" s="358"/>
      <c r="Z126" s="358"/>
    </row>
    <row r="127" spans="1:26" ht="23.25" customHeight="1" x14ac:dyDescent="0.3">
      <c r="A127" s="367"/>
      <c r="B127" s="358"/>
      <c r="C127" s="358"/>
      <c r="D127" s="358"/>
      <c r="E127" s="358"/>
      <c r="F127" s="358"/>
      <c r="I127" s="358"/>
      <c r="J127" s="358"/>
      <c r="K127" s="332"/>
      <c r="L127" s="332"/>
      <c r="U127" s="367"/>
      <c r="V127" s="358"/>
      <c r="W127" s="358"/>
      <c r="X127" s="358"/>
      <c r="Y127" s="358"/>
      <c r="Z127" s="358"/>
    </row>
    <row r="128" spans="1:26" ht="23.25" customHeight="1" x14ac:dyDescent="0.3">
      <c r="A128" s="367"/>
      <c r="B128" s="358"/>
      <c r="C128" s="358"/>
      <c r="D128" s="358"/>
      <c r="E128" s="358"/>
      <c r="F128" s="358"/>
      <c r="I128" s="358"/>
      <c r="J128" s="358"/>
      <c r="K128" s="332"/>
      <c r="L128" s="332"/>
      <c r="U128" s="367"/>
      <c r="V128" s="358"/>
      <c r="W128" s="358"/>
      <c r="X128" s="358"/>
      <c r="Y128" s="358"/>
      <c r="Z128" s="358"/>
    </row>
    <row r="129" spans="1:29" ht="23.25" customHeight="1" x14ac:dyDescent="0.3">
      <c r="A129" s="367"/>
      <c r="B129" s="358"/>
      <c r="C129" s="358"/>
      <c r="D129" s="358"/>
      <c r="E129" s="358"/>
      <c r="F129" s="358"/>
      <c r="I129" s="358"/>
      <c r="J129" s="358"/>
      <c r="K129" s="332"/>
      <c r="L129" s="332"/>
      <c r="U129" s="367"/>
      <c r="V129" s="358"/>
      <c r="W129" s="358"/>
      <c r="X129" s="358"/>
      <c r="Y129" s="358"/>
      <c r="Z129" s="358"/>
    </row>
    <row r="130" spans="1:29" ht="23.25" customHeight="1" x14ac:dyDescent="0.3">
      <c r="A130" s="367"/>
      <c r="B130" s="358"/>
      <c r="C130" s="358"/>
      <c r="D130" s="358"/>
      <c r="E130" s="358"/>
      <c r="F130" s="358"/>
      <c r="I130" s="358"/>
      <c r="J130" s="358"/>
      <c r="K130" s="332"/>
      <c r="L130" s="332"/>
      <c r="U130" s="367"/>
      <c r="V130" s="358"/>
      <c r="W130" s="358"/>
      <c r="X130" s="358"/>
      <c r="Y130" s="358"/>
      <c r="Z130" s="358"/>
    </row>
    <row r="131" spans="1:29" ht="23.25" customHeight="1" x14ac:dyDescent="0.3">
      <c r="A131" s="367"/>
      <c r="B131" s="358"/>
      <c r="C131" s="358"/>
      <c r="D131" s="358"/>
      <c r="E131" s="358"/>
      <c r="F131" s="358"/>
      <c r="I131" s="358"/>
      <c r="J131" s="358"/>
      <c r="K131" s="332"/>
      <c r="L131" s="332"/>
      <c r="U131" s="367"/>
      <c r="V131" s="358"/>
      <c r="W131" s="358"/>
      <c r="X131" s="358"/>
      <c r="Y131" s="358"/>
      <c r="Z131" s="358"/>
    </row>
    <row r="132" spans="1:29" ht="23.25" customHeight="1" x14ac:dyDescent="0.3">
      <c r="A132" s="367"/>
      <c r="B132" s="358"/>
      <c r="C132" s="358"/>
      <c r="D132" s="358"/>
      <c r="E132" s="358"/>
      <c r="F132" s="358"/>
      <c r="I132" s="358"/>
      <c r="J132" s="358"/>
      <c r="K132" s="332"/>
      <c r="L132" s="332"/>
      <c r="U132" s="367"/>
      <c r="V132" s="358"/>
      <c r="W132" s="358"/>
      <c r="X132" s="358"/>
      <c r="Y132" s="358"/>
      <c r="Z132" s="358"/>
    </row>
    <row r="133" spans="1:29" ht="23.25" customHeight="1" x14ac:dyDescent="0.3">
      <c r="A133" s="367"/>
      <c r="B133" s="358"/>
      <c r="C133" s="358"/>
      <c r="D133" s="358"/>
      <c r="E133" s="358"/>
      <c r="F133" s="358"/>
      <c r="I133" s="358"/>
      <c r="J133" s="358"/>
      <c r="K133" s="332"/>
      <c r="L133" s="332"/>
      <c r="U133" s="367"/>
      <c r="V133" s="358"/>
      <c r="W133" s="358"/>
      <c r="X133" s="358"/>
      <c r="Y133" s="358"/>
      <c r="Z133" s="358"/>
    </row>
    <row r="134" spans="1:29" ht="23.25" customHeight="1" x14ac:dyDescent="0.3">
      <c r="A134" s="367"/>
      <c r="B134" s="358"/>
      <c r="C134" s="358"/>
      <c r="D134" s="358"/>
      <c r="E134" s="358"/>
      <c r="F134" s="358"/>
      <c r="I134" s="358"/>
      <c r="J134" s="358"/>
      <c r="K134" s="332"/>
      <c r="L134" s="332"/>
      <c r="U134" s="367"/>
      <c r="V134" s="358"/>
      <c r="W134" s="358"/>
      <c r="X134" s="358"/>
      <c r="Y134" s="358"/>
      <c r="Z134" s="358"/>
    </row>
    <row r="135" spans="1:29" ht="23.25" customHeight="1" x14ac:dyDescent="0.3">
      <c r="A135" s="367"/>
      <c r="B135" s="358"/>
      <c r="C135" s="358"/>
      <c r="D135" s="358"/>
      <c r="E135" s="358"/>
      <c r="F135" s="358"/>
      <c r="I135" s="358"/>
      <c r="J135" s="358"/>
      <c r="K135" s="332"/>
      <c r="L135" s="332"/>
      <c r="U135" s="367"/>
      <c r="V135" s="358"/>
      <c r="W135" s="358"/>
      <c r="X135" s="358"/>
      <c r="Y135" s="358"/>
      <c r="Z135" s="358"/>
    </row>
    <row r="136" spans="1:29" ht="23.25" customHeight="1" x14ac:dyDescent="0.3">
      <c r="A136" s="367"/>
      <c r="B136" s="358"/>
      <c r="C136" s="358"/>
      <c r="D136" s="358"/>
      <c r="E136" s="358"/>
      <c r="F136" s="358"/>
      <c r="I136" s="358"/>
      <c r="J136" s="358"/>
      <c r="K136" s="332"/>
      <c r="L136" s="332"/>
      <c r="U136" s="367"/>
      <c r="V136" s="358"/>
      <c r="W136" s="358"/>
      <c r="X136" s="358"/>
      <c r="Y136" s="358"/>
      <c r="Z136" s="358"/>
    </row>
    <row r="137" spans="1:29" ht="23.25" hidden="1" customHeight="1" x14ac:dyDescent="0.3">
      <c r="A137" s="367"/>
      <c r="B137" s="358"/>
      <c r="C137" s="358"/>
      <c r="D137" s="358"/>
      <c r="E137" s="358"/>
      <c r="F137" s="358"/>
      <c r="I137" s="358"/>
      <c r="J137" s="358"/>
      <c r="K137" s="332"/>
      <c r="L137" s="332"/>
      <c r="U137" s="367"/>
      <c r="V137" s="358"/>
      <c r="W137" s="358"/>
      <c r="X137" s="358"/>
      <c r="Y137" s="358"/>
      <c r="Z137" s="358"/>
    </row>
    <row r="138" spans="1:29" ht="23.25" customHeight="1" x14ac:dyDescent="0.3">
      <c r="A138" s="368"/>
    </row>
    <row r="139" spans="1:29" ht="23.25" customHeight="1" thickBot="1" x14ac:dyDescent="0.35">
      <c r="A139" s="369" t="s">
        <v>216</v>
      </c>
      <c r="B139" s="369"/>
      <c r="C139" s="369"/>
      <c r="D139" s="369"/>
      <c r="E139" s="369"/>
      <c r="F139" s="369"/>
      <c r="G139" s="369"/>
      <c r="H139" s="369"/>
      <c r="I139" s="369"/>
      <c r="J139" s="369"/>
      <c r="K139" s="369"/>
      <c r="L139" s="369"/>
      <c r="M139" s="369"/>
      <c r="N139" s="369"/>
    </row>
    <row r="140" spans="1:29" ht="8.25" customHeight="1" thickTop="1" x14ac:dyDescent="0.3">
      <c r="A140" s="368"/>
      <c r="N140" s="370"/>
    </row>
    <row r="141" spans="1:29" ht="103.5" customHeight="1" x14ac:dyDescent="0.3">
      <c r="A141" s="371" t="s">
        <v>14</v>
      </c>
      <c r="B141" s="372" t="s">
        <v>33</v>
      </c>
      <c r="C141" s="310" t="s">
        <v>217</v>
      </c>
      <c r="D141" s="310"/>
      <c r="E141" s="310" t="s">
        <v>218</v>
      </c>
      <c r="F141" s="310"/>
      <c r="G141" s="310" t="s">
        <v>219</v>
      </c>
      <c r="H141" s="310"/>
      <c r="I141" s="310" t="s">
        <v>220</v>
      </c>
      <c r="J141" s="310"/>
      <c r="K141" s="310" t="s">
        <v>221</v>
      </c>
      <c r="L141" s="310"/>
      <c r="M141" s="310" t="s">
        <v>222</v>
      </c>
      <c r="N141" s="373"/>
      <c r="O141" s="374"/>
      <c r="W141" s="375"/>
      <c r="X141" s="376"/>
      <c r="Y141" s="375"/>
      <c r="Z141" s="375"/>
      <c r="AA141" s="375"/>
      <c r="AB141" s="85"/>
    </row>
    <row r="142" spans="1:29" ht="23.25" customHeight="1" x14ac:dyDescent="0.3">
      <c r="A142" s="341" t="s">
        <v>21</v>
      </c>
      <c r="B142" s="346">
        <f t="shared" ref="B142:B153" si="6">+SUM(C142:N142)</f>
        <v>2387</v>
      </c>
      <c r="C142" s="377">
        <v>731</v>
      </c>
      <c r="D142" s="377"/>
      <c r="E142" s="377">
        <v>491</v>
      </c>
      <c r="F142" s="377"/>
      <c r="G142" s="377">
        <v>711</v>
      </c>
      <c r="H142" s="377"/>
      <c r="I142" s="377">
        <v>17</v>
      </c>
      <c r="J142" s="377"/>
      <c r="K142" s="377">
        <v>191</v>
      </c>
      <c r="L142" s="377"/>
      <c r="M142" s="377">
        <v>246</v>
      </c>
      <c r="N142" s="377"/>
      <c r="W142" s="375"/>
      <c r="X142" s="375"/>
      <c r="Y142" s="375"/>
      <c r="Z142" s="375"/>
      <c r="AA142" s="375"/>
      <c r="AB142" s="85"/>
    </row>
    <row r="143" spans="1:29" ht="23.25" customHeight="1" x14ac:dyDescent="0.3">
      <c r="A143" s="345" t="s">
        <v>22</v>
      </c>
      <c r="B143" s="346">
        <f t="shared" si="6"/>
        <v>4794</v>
      </c>
      <c r="C143" s="377">
        <v>1121</v>
      </c>
      <c r="D143" s="377"/>
      <c r="E143" s="377">
        <v>1378</v>
      </c>
      <c r="F143" s="377"/>
      <c r="G143" s="377">
        <v>1437</v>
      </c>
      <c r="H143" s="377"/>
      <c r="I143" s="377">
        <v>94</v>
      </c>
      <c r="J143" s="377"/>
      <c r="K143" s="377">
        <v>527</v>
      </c>
      <c r="L143" s="377"/>
      <c r="M143" s="377">
        <v>237</v>
      </c>
      <c r="N143" s="377"/>
      <c r="W143" s="375"/>
      <c r="X143" s="375"/>
      <c r="Y143" s="375"/>
      <c r="Z143" s="375"/>
      <c r="AA143" s="375"/>
      <c r="AB143" s="85"/>
    </row>
    <row r="144" spans="1:29" ht="23.25" customHeight="1" x14ac:dyDescent="0.35">
      <c r="A144" s="345" t="s">
        <v>23</v>
      </c>
      <c r="B144" s="346">
        <f t="shared" si="6"/>
        <v>5271</v>
      </c>
      <c r="C144" s="377">
        <v>431</v>
      </c>
      <c r="D144" s="377"/>
      <c r="E144" s="377">
        <v>4039</v>
      </c>
      <c r="F144" s="377"/>
      <c r="G144" s="377">
        <v>336</v>
      </c>
      <c r="H144" s="377"/>
      <c r="I144" s="377">
        <v>64</v>
      </c>
      <c r="J144" s="377"/>
      <c r="K144" s="377">
        <v>260</v>
      </c>
      <c r="L144" s="377"/>
      <c r="M144" s="377">
        <v>141</v>
      </c>
      <c r="N144" s="377"/>
      <c r="W144" s="375"/>
      <c r="X144" s="378"/>
      <c r="Y144" s="378"/>
      <c r="Z144" s="378"/>
      <c r="AA144" s="378"/>
      <c r="AB144" s="379"/>
      <c r="AC144" s="380"/>
    </row>
    <row r="145" spans="1:29" ht="23.25" customHeight="1" x14ac:dyDescent="0.35">
      <c r="A145" s="345" t="s">
        <v>24</v>
      </c>
      <c r="B145" s="346">
        <f t="shared" si="6"/>
        <v>735</v>
      </c>
      <c r="C145" s="377">
        <v>338</v>
      </c>
      <c r="D145" s="377"/>
      <c r="E145" s="377">
        <v>0</v>
      </c>
      <c r="F145" s="377"/>
      <c r="G145" s="377">
        <v>312</v>
      </c>
      <c r="H145" s="377"/>
      <c r="I145" s="377">
        <v>0</v>
      </c>
      <c r="J145" s="377"/>
      <c r="K145" s="377">
        <v>85</v>
      </c>
      <c r="L145" s="377"/>
      <c r="M145" s="377">
        <v>0</v>
      </c>
      <c r="N145" s="377"/>
      <c r="W145" s="375"/>
      <c r="X145" s="378"/>
      <c r="Y145" s="378"/>
      <c r="Z145" s="378"/>
      <c r="AA145" s="378"/>
      <c r="AB145" s="379"/>
      <c r="AC145" s="380"/>
    </row>
    <row r="146" spans="1:29" ht="23.25" customHeight="1" x14ac:dyDescent="0.3">
      <c r="A146" s="345" t="s">
        <v>25</v>
      </c>
      <c r="B146" s="346">
        <f t="shared" si="6"/>
        <v>1988</v>
      </c>
      <c r="C146" s="377">
        <v>415</v>
      </c>
      <c r="D146" s="377"/>
      <c r="E146" s="377">
        <v>0</v>
      </c>
      <c r="F146" s="377"/>
      <c r="G146" s="377">
        <v>92</v>
      </c>
      <c r="H146" s="377"/>
      <c r="I146" s="377">
        <v>0</v>
      </c>
      <c r="J146" s="377"/>
      <c r="K146" s="377">
        <v>300</v>
      </c>
      <c r="L146" s="377"/>
      <c r="M146" s="377">
        <v>1181</v>
      </c>
      <c r="N146" s="377"/>
      <c r="W146" s="375"/>
      <c r="X146" s="375"/>
      <c r="Y146" s="375"/>
      <c r="Z146" s="375"/>
      <c r="AA146" s="375"/>
      <c r="AB146" s="85"/>
    </row>
    <row r="147" spans="1:29" ht="23.25" customHeight="1" x14ac:dyDescent="0.3">
      <c r="A147" s="345" t="s">
        <v>26</v>
      </c>
      <c r="B147" s="346">
        <f t="shared" si="6"/>
        <v>1835</v>
      </c>
      <c r="C147" s="377">
        <v>497</v>
      </c>
      <c r="D147" s="377"/>
      <c r="E147" s="377">
        <v>0</v>
      </c>
      <c r="F147" s="377"/>
      <c r="G147" s="377">
        <v>201</v>
      </c>
      <c r="H147" s="377"/>
      <c r="I147" s="377">
        <v>0</v>
      </c>
      <c r="J147" s="377"/>
      <c r="K147" s="377">
        <v>476</v>
      </c>
      <c r="L147" s="377"/>
      <c r="M147" s="377">
        <v>661</v>
      </c>
      <c r="N147" s="377"/>
      <c r="W147" s="375"/>
      <c r="X147" s="375"/>
      <c r="Y147" s="375"/>
      <c r="Z147" s="375"/>
      <c r="AA147" s="375"/>
      <c r="AB147" s="85"/>
    </row>
    <row r="148" spans="1:29" ht="23.25" hidden="1" customHeight="1" x14ac:dyDescent="0.3">
      <c r="A148" s="345" t="s">
        <v>27</v>
      </c>
      <c r="B148" s="346">
        <f t="shared" si="6"/>
        <v>0</v>
      </c>
      <c r="C148" s="377"/>
      <c r="D148" s="377"/>
      <c r="E148" s="377"/>
      <c r="F148" s="377"/>
      <c r="G148" s="377"/>
      <c r="H148" s="377"/>
      <c r="I148" s="377"/>
      <c r="J148" s="377"/>
      <c r="K148" s="377"/>
      <c r="L148" s="377"/>
      <c r="M148" s="377"/>
      <c r="N148" s="377"/>
      <c r="W148" s="375"/>
      <c r="X148" s="375"/>
      <c r="Y148" s="375"/>
      <c r="Z148" s="375"/>
      <c r="AA148" s="375"/>
      <c r="AB148" s="85"/>
    </row>
    <row r="149" spans="1:29" ht="23.25" hidden="1" customHeight="1" x14ac:dyDescent="0.3">
      <c r="A149" s="345" t="s">
        <v>28</v>
      </c>
      <c r="B149" s="346">
        <f t="shared" si="6"/>
        <v>0</v>
      </c>
      <c r="C149" s="377"/>
      <c r="D149" s="377"/>
      <c r="E149" s="377"/>
      <c r="F149" s="377"/>
      <c r="G149" s="377"/>
      <c r="H149" s="377"/>
      <c r="I149" s="377"/>
      <c r="J149" s="377"/>
      <c r="K149" s="377"/>
      <c r="L149" s="377"/>
      <c r="M149" s="377"/>
      <c r="N149" s="377"/>
      <c r="W149" s="375"/>
      <c r="X149" s="375"/>
      <c r="Y149" s="375"/>
      <c r="Z149" s="375"/>
      <c r="AA149" s="375"/>
      <c r="AB149" s="85"/>
    </row>
    <row r="150" spans="1:29" ht="23.25" hidden="1" customHeight="1" x14ac:dyDescent="0.3">
      <c r="A150" s="345" t="s">
        <v>29</v>
      </c>
      <c r="B150" s="346">
        <f t="shared" si="6"/>
        <v>0</v>
      </c>
      <c r="C150" s="377"/>
      <c r="D150" s="377"/>
      <c r="E150" s="377"/>
      <c r="F150" s="377"/>
      <c r="G150" s="377"/>
      <c r="H150" s="377"/>
      <c r="I150" s="377"/>
      <c r="J150" s="377"/>
      <c r="K150" s="377"/>
      <c r="L150" s="377"/>
      <c r="M150" s="377"/>
      <c r="N150" s="377"/>
      <c r="W150" s="381"/>
      <c r="AA150" s="381"/>
      <c r="AB150" s="85"/>
    </row>
    <row r="151" spans="1:29" ht="23.25" hidden="1" customHeight="1" x14ac:dyDescent="0.3">
      <c r="A151" s="345" t="s">
        <v>30</v>
      </c>
      <c r="B151" s="346">
        <f t="shared" si="6"/>
        <v>0</v>
      </c>
      <c r="C151" s="377"/>
      <c r="D151" s="377"/>
      <c r="E151" s="377"/>
      <c r="F151" s="377"/>
      <c r="G151" s="377"/>
      <c r="H151" s="377"/>
      <c r="I151" s="377"/>
      <c r="J151" s="377"/>
      <c r="K151" s="377"/>
      <c r="L151" s="377"/>
      <c r="M151" s="377"/>
      <c r="N151" s="377"/>
      <c r="W151" s="381"/>
      <c r="AA151" s="381"/>
      <c r="AB151" s="85"/>
    </row>
    <row r="152" spans="1:29" ht="23.25" hidden="1" customHeight="1" x14ac:dyDescent="0.3">
      <c r="A152" s="345" t="s">
        <v>31</v>
      </c>
      <c r="B152" s="346">
        <f t="shared" si="6"/>
        <v>0</v>
      </c>
      <c r="C152" s="377"/>
      <c r="D152" s="377"/>
      <c r="E152" s="377"/>
      <c r="F152" s="377"/>
      <c r="G152" s="377"/>
      <c r="H152" s="377"/>
      <c r="I152" s="377"/>
      <c r="J152" s="377"/>
      <c r="K152" s="377"/>
      <c r="L152" s="377"/>
      <c r="M152" s="377"/>
      <c r="N152" s="377"/>
      <c r="W152" s="381"/>
      <c r="AA152" s="382"/>
      <c r="AB152" s="85"/>
    </row>
    <row r="153" spans="1:29" ht="23.25" hidden="1" customHeight="1" x14ac:dyDescent="0.3">
      <c r="A153" s="351" t="s">
        <v>32</v>
      </c>
      <c r="B153" s="346">
        <f t="shared" si="6"/>
        <v>0</v>
      </c>
      <c r="C153" s="377"/>
      <c r="D153" s="377"/>
      <c r="E153" s="377"/>
      <c r="F153" s="377"/>
      <c r="G153" s="377"/>
      <c r="H153" s="377"/>
      <c r="I153" s="377"/>
      <c r="J153" s="377"/>
      <c r="K153" s="377"/>
      <c r="L153" s="377"/>
      <c r="M153" s="377"/>
      <c r="N153" s="377"/>
      <c r="W153" s="381"/>
      <c r="AA153" s="382"/>
      <c r="AB153" s="85"/>
    </row>
    <row r="154" spans="1:29" ht="23.25" customHeight="1" x14ac:dyDescent="0.3">
      <c r="A154" s="352" t="s">
        <v>33</v>
      </c>
      <c r="B154" s="353">
        <f>+SUM(B142:B153)</f>
        <v>17010</v>
      </c>
      <c r="C154" s="354">
        <f>+SUM(C142:C153)</f>
        <v>3533</v>
      </c>
      <c r="D154" s="354"/>
      <c r="E154" s="354">
        <f>+SUM(E142:E153)</f>
        <v>5908</v>
      </c>
      <c r="F154" s="354"/>
      <c r="G154" s="354">
        <f>+SUM(G142:G153)</f>
        <v>3089</v>
      </c>
      <c r="H154" s="354"/>
      <c r="I154" s="354">
        <f>+SUM(I142:I153)</f>
        <v>175</v>
      </c>
      <c r="J154" s="354"/>
      <c r="K154" s="354">
        <f>+SUM(K142:K153)</f>
        <v>1839</v>
      </c>
      <c r="L154" s="354"/>
      <c r="M154" s="354">
        <f>+SUM(M142:M153)</f>
        <v>2466</v>
      </c>
      <c r="N154" s="355"/>
      <c r="W154" s="382"/>
      <c r="AA154" s="382"/>
    </row>
    <row r="155" spans="1:29" ht="23.25" customHeight="1" x14ac:dyDescent="0.3">
      <c r="A155" s="383" t="s">
        <v>214</v>
      </c>
      <c r="B155" s="384">
        <v>1</v>
      </c>
      <c r="C155" s="385">
        <f>+C154/$B$154</f>
        <v>0.2077013521457966</v>
      </c>
      <c r="D155" s="385"/>
      <c r="E155" s="385">
        <f>+E154/$B$154</f>
        <v>0.34732510288065843</v>
      </c>
      <c r="F155" s="385"/>
      <c r="G155" s="385">
        <f>+G154/$B$154</f>
        <v>0.18159905937683715</v>
      </c>
      <c r="H155" s="385"/>
      <c r="I155" s="385">
        <f>+I154/$B$154</f>
        <v>1.0288065843621399E-2</v>
      </c>
      <c r="J155" s="385"/>
      <c r="K155" s="385">
        <f>+K154/$B$154</f>
        <v>0.10811287477954144</v>
      </c>
      <c r="L155" s="385"/>
      <c r="M155" s="385">
        <f>+M154/$B$154</f>
        <v>0.14497354497354498</v>
      </c>
      <c r="N155" s="386"/>
      <c r="W155" s="382"/>
      <c r="AA155" s="387"/>
    </row>
    <row r="156" spans="1:29" ht="12.75" customHeight="1" x14ac:dyDescent="0.3">
      <c r="A156" s="367"/>
      <c r="B156" s="358"/>
      <c r="C156" s="358"/>
      <c r="D156" s="358"/>
      <c r="E156" s="358"/>
      <c r="F156" s="358"/>
      <c r="G156" s="358"/>
      <c r="H156" s="358"/>
      <c r="I156" s="358"/>
      <c r="J156" s="358"/>
      <c r="K156" s="358"/>
      <c r="L156" s="358"/>
      <c r="M156" s="358"/>
      <c r="N156" s="358"/>
      <c r="O156" s="358"/>
      <c r="P156" s="358"/>
      <c r="W156" s="382"/>
      <c r="AA156" s="387"/>
    </row>
    <row r="157" spans="1:29" ht="12.75" customHeight="1" x14ac:dyDescent="0.3">
      <c r="K157" s="358"/>
      <c r="L157" s="358"/>
      <c r="M157" s="358"/>
      <c r="N157" s="358"/>
      <c r="O157" s="358"/>
      <c r="P157" s="358"/>
      <c r="W157" s="382"/>
      <c r="AA157" s="387"/>
    </row>
    <row r="158" spans="1:29" x14ac:dyDescent="0.3">
      <c r="W158" s="387"/>
    </row>
    <row r="159" spans="1:29" x14ac:dyDescent="0.3">
      <c r="W159" s="387"/>
    </row>
    <row r="160" spans="1:29" x14ac:dyDescent="0.3">
      <c r="W160" s="387"/>
    </row>
    <row r="161" spans="3:23" x14ac:dyDescent="0.3">
      <c r="W161" s="387"/>
    </row>
    <row r="162" spans="3:23" x14ac:dyDescent="0.3">
      <c r="W162" s="387"/>
    </row>
    <row r="170" spans="3:23" x14ac:dyDescent="0.3">
      <c r="C170" s="381" t="s">
        <v>217</v>
      </c>
      <c r="D170" s="388">
        <f>C154</f>
        <v>3533</v>
      </c>
    </row>
    <row r="171" spans="3:23" x14ac:dyDescent="0.3">
      <c r="C171" s="381" t="s">
        <v>218</v>
      </c>
      <c r="D171" s="388">
        <f>E154</f>
        <v>5908</v>
      </c>
    </row>
    <row r="172" spans="3:23" x14ac:dyDescent="0.3">
      <c r="C172" s="389" t="s">
        <v>219</v>
      </c>
      <c r="D172" s="388">
        <f>G154</f>
        <v>3089</v>
      </c>
    </row>
    <row r="173" spans="3:23" x14ac:dyDescent="0.3">
      <c r="C173" s="387" t="s">
        <v>220</v>
      </c>
      <c r="D173" s="390">
        <f>I154</f>
        <v>175</v>
      </c>
    </row>
    <row r="174" spans="3:23" x14ac:dyDescent="0.3">
      <c r="C174" s="387" t="s">
        <v>221</v>
      </c>
      <c r="D174" s="390">
        <f>K154</f>
        <v>1839</v>
      </c>
    </row>
    <row r="175" spans="3:23" x14ac:dyDescent="0.3">
      <c r="C175" s="387" t="s">
        <v>222</v>
      </c>
      <c r="D175" s="390">
        <f>M154</f>
        <v>2466</v>
      </c>
    </row>
    <row r="186" spans="1:1" x14ac:dyDescent="0.3">
      <c r="A186" s="391" t="s">
        <v>223</v>
      </c>
    </row>
    <row r="187" spans="1:1" x14ac:dyDescent="0.3">
      <c r="A187" s="391" t="s">
        <v>224</v>
      </c>
    </row>
  </sheetData>
  <mergeCells count="215">
    <mergeCell ref="C155:D155"/>
    <mergeCell ref="E155:F155"/>
    <mergeCell ref="G155:H155"/>
    <mergeCell ref="I155:J155"/>
    <mergeCell ref="K155:L155"/>
    <mergeCell ref="M155:N155"/>
    <mergeCell ref="C154:D154"/>
    <mergeCell ref="E154:F154"/>
    <mergeCell ref="G154:H154"/>
    <mergeCell ref="I154:J154"/>
    <mergeCell ref="K154:L154"/>
    <mergeCell ref="M154:N154"/>
    <mergeCell ref="C153:D153"/>
    <mergeCell ref="E153:F153"/>
    <mergeCell ref="G153:H153"/>
    <mergeCell ref="I153:J153"/>
    <mergeCell ref="K153:L153"/>
    <mergeCell ref="M153:N153"/>
    <mergeCell ref="C152:D152"/>
    <mergeCell ref="E152:F152"/>
    <mergeCell ref="G152:H152"/>
    <mergeCell ref="I152:J152"/>
    <mergeCell ref="K152:L152"/>
    <mergeCell ref="M152:N152"/>
    <mergeCell ref="C151:D151"/>
    <mergeCell ref="E151:F151"/>
    <mergeCell ref="G151:H151"/>
    <mergeCell ref="I151:J151"/>
    <mergeCell ref="K151:L151"/>
    <mergeCell ref="M151:N151"/>
    <mergeCell ref="C150:D150"/>
    <mergeCell ref="E150:F150"/>
    <mergeCell ref="G150:H150"/>
    <mergeCell ref="I150:J150"/>
    <mergeCell ref="K150:L150"/>
    <mergeCell ref="M150:N150"/>
    <mergeCell ref="C149:D149"/>
    <mergeCell ref="E149:F149"/>
    <mergeCell ref="G149:H149"/>
    <mergeCell ref="I149:J149"/>
    <mergeCell ref="K149:L149"/>
    <mergeCell ref="M149:N149"/>
    <mergeCell ref="C148:D148"/>
    <mergeCell ref="E148:F148"/>
    <mergeCell ref="G148:H148"/>
    <mergeCell ref="I148:J148"/>
    <mergeCell ref="K148:L148"/>
    <mergeCell ref="M148:N148"/>
    <mergeCell ref="C147:D147"/>
    <mergeCell ref="E147:F147"/>
    <mergeCell ref="G147:H147"/>
    <mergeCell ref="I147:J147"/>
    <mergeCell ref="K147:L147"/>
    <mergeCell ref="M147:N147"/>
    <mergeCell ref="C146:D146"/>
    <mergeCell ref="E146:F146"/>
    <mergeCell ref="G146:H146"/>
    <mergeCell ref="I146:J146"/>
    <mergeCell ref="K146:L146"/>
    <mergeCell ref="M146:N146"/>
    <mergeCell ref="C145:D145"/>
    <mergeCell ref="E145:F145"/>
    <mergeCell ref="G145:H145"/>
    <mergeCell ref="I145:J145"/>
    <mergeCell ref="K145:L145"/>
    <mergeCell ref="M145:N145"/>
    <mergeCell ref="C144:D144"/>
    <mergeCell ref="E144:F144"/>
    <mergeCell ref="G144:H144"/>
    <mergeCell ref="I144:J144"/>
    <mergeCell ref="K144:L144"/>
    <mergeCell ref="M144:N144"/>
    <mergeCell ref="C143:D143"/>
    <mergeCell ref="E143:F143"/>
    <mergeCell ref="G143:H143"/>
    <mergeCell ref="I143:J143"/>
    <mergeCell ref="K143:L143"/>
    <mergeCell ref="M143:N143"/>
    <mergeCell ref="C142:D142"/>
    <mergeCell ref="E142:F142"/>
    <mergeCell ref="G142:H142"/>
    <mergeCell ref="I142:J142"/>
    <mergeCell ref="K142:L142"/>
    <mergeCell ref="M142:N142"/>
    <mergeCell ref="C141:D141"/>
    <mergeCell ref="E141:F141"/>
    <mergeCell ref="G141:H141"/>
    <mergeCell ref="I141:J141"/>
    <mergeCell ref="K141:L141"/>
    <mergeCell ref="M141:N141"/>
    <mergeCell ref="C121:E121"/>
    <mergeCell ref="F121:H121"/>
    <mergeCell ref="I121:K121"/>
    <mergeCell ref="O121:P121"/>
    <mergeCell ref="Q121:R121"/>
    <mergeCell ref="A139:N139"/>
    <mergeCell ref="C119:E119"/>
    <mergeCell ref="F119:H119"/>
    <mergeCell ref="I119:K119"/>
    <mergeCell ref="O119:P119"/>
    <mergeCell ref="Q119:R119"/>
    <mergeCell ref="C120:E120"/>
    <mergeCell ref="F120:H120"/>
    <mergeCell ref="I120:K120"/>
    <mergeCell ref="O120:P120"/>
    <mergeCell ref="Q120:R120"/>
    <mergeCell ref="C117:E117"/>
    <mergeCell ref="F117:H117"/>
    <mergeCell ref="I117:K117"/>
    <mergeCell ref="O117:P117"/>
    <mergeCell ref="Q117:R117"/>
    <mergeCell ref="C118:E118"/>
    <mergeCell ref="F118:H118"/>
    <mergeCell ref="I118:K118"/>
    <mergeCell ref="O118:P118"/>
    <mergeCell ref="Q118:R118"/>
    <mergeCell ref="C115:E115"/>
    <mergeCell ref="F115:H115"/>
    <mergeCell ref="I115:K115"/>
    <mergeCell ref="O115:P115"/>
    <mergeCell ref="Q115:R115"/>
    <mergeCell ref="C116:E116"/>
    <mergeCell ref="F116:H116"/>
    <mergeCell ref="I116:K116"/>
    <mergeCell ref="O116:P116"/>
    <mergeCell ref="Q116:R116"/>
    <mergeCell ref="C113:E113"/>
    <mergeCell ref="F113:H113"/>
    <mergeCell ref="I113:K113"/>
    <mergeCell ref="O113:P113"/>
    <mergeCell ref="Q113:R113"/>
    <mergeCell ref="C114:E114"/>
    <mergeCell ref="F114:H114"/>
    <mergeCell ref="I114:K114"/>
    <mergeCell ref="O114:P114"/>
    <mergeCell ref="Q114:R114"/>
    <mergeCell ref="C111:E111"/>
    <mergeCell ref="F111:H111"/>
    <mergeCell ref="I111:K111"/>
    <mergeCell ref="O111:P111"/>
    <mergeCell ref="Q111:R111"/>
    <mergeCell ref="C112:E112"/>
    <mergeCell ref="F112:H112"/>
    <mergeCell ref="I112:K112"/>
    <mergeCell ref="O112:P112"/>
    <mergeCell ref="Q112:R112"/>
    <mergeCell ref="C109:E109"/>
    <mergeCell ref="F109:H109"/>
    <mergeCell ref="I109:K109"/>
    <mergeCell ref="O109:P109"/>
    <mergeCell ref="Q109:R109"/>
    <mergeCell ref="C110:E110"/>
    <mergeCell ref="F110:H110"/>
    <mergeCell ref="I110:K110"/>
    <mergeCell ref="O110:P110"/>
    <mergeCell ref="Q110:R110"/>
    <mergeCell ref="M106:M107"/>
    <mergeCell ref="N106:N107"/>
    <mergeCell ref="O106:P107"/>
    <mergeCell ref="Q106:R107"/>
    <mergeCell ref="C108:E108"/>
    <mergeCell ref="F108:H108"/>
    <mergeCell ref="I108:K108"/>
    <mergeCell ref="O108:P108"/>
    <mergeCell ref="Q108:R108"/>
    <mergeCell ref="A97:C97"/>
    <mergeCell ref="D97:E97"/>
    <mergeCell ref="F97:G97"/>
    <mergeCell ref="A104:K104"/>
    <mergeCell ref="A106:A107"/>
    <mergeCell ref="B106:B107"/>
    <mergeCell ref="C106:E107"/>
    <mergeCell ref="F106:H107"/>
    <mergeCell ref="I106:K107"/>
    <mergeCell ref="D94:E94"/>
    <mergeCell ref="F94:G94"/>
    <mergeCell ref="D95:E95"/>
    <mergeCell ref="F95:G95"/>
    <mergeCell ref="D96:E96"/>
    <mergeCell ref="F96:G96"/>
    <mergeCell ref="D91:E91"/>
    <mergeCell ref="F91:G91"/>
    <mergeCell ref="D92:E92"/>
    <mergeCell ref="F92:G92"/>
    <mergeCell ref="D93:E93"/>
    <mergeCell ref="F93:G93"/>
    <mergeCell ref="A87:C88"/>
    <mergeCell ref="D87:E88"/>
    <mergeCell ref="F87:G88"/>
    <mergeCell ref="D89:E89"/>
    <mergeCell ref="F89:G89"/>
    <mergeCell ref="D90:E90"/>
    <mergeCell ref="F90:G90"/>
    <mergeCell ref="N15:N16"/>
    <mergeCell ref="O15:O16"/>
    <mergeCell ref="P15:P16"/>
    <mergeCell ref="Q15:Q16"/>
    <mergeCell ref="A79:C79"/>
    <mergeCell ref="A85:G85"/>
    <mergeCell ref="H15:H16"/>
    <mergeCell ref="I15:I16"/>
    <mergeCell ref="J15:J16"/>
    <mergeCell ref="K15:K16"/>
    <mergeCell ref="L15:L16"/>
    <mergeCell ref="M15:M16"/>
    <mergeCell ref="A8:T8"/>
    <mergeCell ref="A9:T9"/>
    <mergeCell ref="A10:T10"/>
    <mergeCell ref="A13:Q13"/>
    <mergeCell ref="A15:A16"/>
    <mergeCell ref="B15:C16"/>
    <mergeCell ref="D15:D16"/>
    <mergeCell ref="E15:E16"/>
    <mergeCell ref="F15:F16"/>
    <mergeCell ref="G15:G16"/>
  </mergeCells>
  <printOptions horizontalCentered="1"/>
  <pageMargins left="0" right="0" top="0.47244094488188981" bottom="0.39370078740157483" header="0.27559055118110237" footer="0.31496062992125984"/>
  <pageSetup paperSize="9" scale="36" orientation="portrait" r:id="rId1"/>
  <rowBreaks count="1" manualBreakCount="1">
    <brk id="101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- Casos</vt:lpstr>
      <vt:lpstr>ER-Acciones</vt:lpstr>
      <vt:lpstr>'ER - Casos'!Área_de_impresión</vt:lpstr>
      <vt:lpstr>'ER-Acciones'!Área_de_impresión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2020-07-17T22:13:35Z</dcterms:created>
  <dcterms:modified xsi:type="dcterms:W3CDTF">2020-07-17T22:13:48Z</dcterms:modified>
</cp:coreProperties>
</file>