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ENERO\Boletines y Resúmenes estadísticos\"/>
    </mc:Choice>
  </mc:AlternateContent>
  <bookViews>
    <workbookView xWindow="0" yWindow="0" windowWidth="23040" windowHeight="10665" tabRatio="805"/>
  </bookViews>
  <sheets>
    <sheet name="Feminicidio" sheetId="12" r:id="rId1"/>
    <sheet name="Tentativa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Feminicidio!$A$1:$T$160</definedName>
    <definedName name="_xlnm.Print_Area" localSheetId="1">Tentativa!$A$1:$T$160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M157" i="13" l="1"/>
  <c r="O156" i="13"/>
  <c r="O155" i="13"/>
  <c r="O154" i="13"/>
  <c r="C154" i="13"/>
  <c r="O153" i="13"/>
  <c r="D153" i="13"/>
  <c r="O152" i="13"/>
  <c r="D152" i="13"/>
  <c r="O151" i="13"/>
  <c r="D151" i="13"/>
  <c r="D154" i="13" s="1"/>
  <c r="C147" i="13"/>
  <c r="L146" i="13"/>
  <c r="D145" i="13"/>
  <c r="P136" i="13"/>
  <c r="M136" i="13"/>
  <c r="O135" i="13" s="1"/>
  <c r="F135" i="13"/>
  <c r="G131" i="13" s="1"/>
  <c r="O134" i="13"/>
  <c r="G134" i="13"/>
  <c r="O132" i="13"/>
  <c r="C132" i="13"/>
  <c r="O131" i="13"/>
  <c r="O130" i="13"/>
  <c r="C130" i="13"/>
  <c r="O129" i="13"/>
  <c r="F124" i="13"/>
  <c r="H123" i="13" s="1"/>
  <c r="L122" i="13"/>
  <c r="H122" i="13"/>
  <c r="L121" i="13"/>
  <c r="H121" i="13"/>
  <c r="L120" i="13"/>
  <c r="H120" i="13"/>
  <c r="L119" i="13"/>
  <c r="H119" i="13"/>
  <c r="P118" i="13"/>
  <c r="L118" i="13"/>
  <c r="L123" i="13" s="1"/>
  <c r="M119" i="13" s="1"/>
  <c r="H118" i="13"/>
  <c r="P117" i="13"/>
  <c r="L117" i="13"/>
  <c r="H117" i="13"/>
  <c r="P116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124" i="13" s="1"/>
  <c r="O98" i="13"/>
  <c r="Q94" i="13" s="1"/>
  <c r="Q98" i="13" s="1"/>
  <c r="Q97" i="13"/>
  <c r="Q96" i="13"/>
  <c r="Q95" i="13"/>
  <c r="C94" i="13"/>
  <c r="M144" i="13" s="1"/>
  <c r="D91" i="13"/>
  <c r="O90" i="13"/>
  <c r="Q89" i="13"/>
  <c r="Q88" i="13"/>
  <c r="D88" i="13"/>
  <c r="Q87" i="13"/>
  <c r="Q90" i="13" s="1"/>
  <c r="D81" i="13"/>
  <c r="F77" i="13" s="1"/>
  <c r="F78" i="13"/>
  <c r="F73" i="13"/>
  <c r="O72" i="13"/>
  <c r="O71" i="13"/>
  <c r="O70" i="13"/>
  <c r="O69" i="13"/>
  <c r="O68" i="13"/>
  <c r="O67" i="13"/>
  <c r="O66" i="13"/>
  <c r="O65" i="13"/>
  <c r="F65" i="13"/>
  <c r="E65" i="13"/>
  <c r="D65" i="13"/>
  <c r="O64" i="13"/>
  <c r="H64" i="13"/>
  <c r="O63" i="13"/>
  <c r="H63" i="13"/>
  <c r="O62" i="13"/>
  <c r="H62" i="13"/>
  <c r="O61" i="13"/>
  <c r="H61" i="13"/>
  <c r="O60" i="13"/>
  <c r="H60" i="13"/>
  <c r="O59" i="13"/>
  <c r="H59" i="13"/>
  <c r="H58" i="13"/>
  <c r="H57" i="13"/>
  <c r="H56" i="13"/>
  <c r="H55" i="13"/>
  <c r="H54" i="13"/>
  <c r="H53" i="13"/>
  <c r="O52" i="13"/>
  <c r="L52" i="13"/>
  <c r="M51" i="13" s="1"/>
  <c r="M52" i="13" s="1"/>
  <c r="H52" i="13"/>
  <c r="H51" i="13"/>
  <c r="M50" i="13"/>
  <c r="H50" i="13"/>
  <c r="M49" i="13"/>
  <c r="H49" i="13"/>
  <c r="M48" i="13"/>
  <c r="H48" i="13"/>
  <c r="H47" i="13"/>
  <c r="H46" i="13"/>
  <c r="H45" i="13"/>
  <c r="H44" i="13"/>
  <c r="H43" i="13"/>
  <c r="H42" i="13"/>
  <c r="H41" i="13"/>
  <c r="H40" i="13"/>
  <c r="H39" i="13"/>
  <c r="K34" i="13"/>
  <c r="M18" i="13"/>
  <c r="D157" i="12"/>
  <c r="E155" i="12" s="1"/>
  <c r="M156" i="12"/>
  <c r="O155" i="12" s="1"/>
  <c r="O154" i="12"/>
  <c r="O153" i="12"/>
  <c r="E153" i="12"/>
  <c r="O152" i="12"/>
  <c r="C147" i="12"/>
  <c r="L145" i="12"/>
  <c r="D145" i="12"/>
  <c r="M143" i="12"/>
  <c r="D143" i="12"/>
  <c r="D142" i="12"/>
  <c r="P136" i="12"/>
  <c r="M136" i="12"/>
  <c r="O135" i="12" s="1"/>
  <c r="F135" i="12"/>
  <c r="G134" i="12" s="1"/>
  <c r="O134" i="12"/>
  <c r="O132" i="12"/>
  <c r="C132" i="12"/>
  <c r="O131" i="12"/>
  <c r="C131" i="12"/>
  <c r="O130" i="12"/>
  <c r="D130" i="12"/>
  <c r="C130" i="12"/>
  <c r="O129" i="12"/>
  <c r="F124" i="12"/>
  <c r="H112" i="12" s="1"/>
  <c r="H123" i="12"/>
  <c r="L122" i="12"/>
  <c r="L121" i="12"/>
  <c r="H121" i="12"/>
  <c r="L120" i="12"/>
  <c r="M120" i="12" s="1"/>
  <c r="H120" i="12"/>
  <c r="L119" i="12"/>
  <c r="L118" i="12"/>
  <c r="H118" i="12"/>
  <c r="P117" i="12"/>
  <c r="L117" i="12"/>
  <c r="L123" i="12" s="1"/>
  <c r="P116" i="12"/>
  <c r="H116" i="12"/>
  <c r="H114" i="12"/>
  <c r="H113" i="12"/>
  <c r="H108" i="12"/>
  <c r="H106" i="12"/>
  <c r="H105" i="12"/>
  <c r="H101" i="12"/>
  <c r="H100" i="12"/>
  <c r="O98" i="12"/>
  <c r="Q96" i="12" s="1"/>
  <c r="Q97" i="12"/>
  <c r="C94" i="12"/>
  <c r="M144" i="12" s="1"/>
  <c r="D93" i="12"/>
  <c r="H94" i="12" s="1"/>
  <c r="D92" i="12"/>
  <c r="D91" i="12"/>
  <c r="O90" i="12"/>
  <c r="Q89" i="12" s="1"/>
  <c r="D90" i="12"/>
  <c r="D89" i="12"/>
  <c r="Q88" i="12"/>
  <c r="D88" i="12"/>
  <c r="Q87" i="12"/>
  <c r="D87" i="12"/>
  <c r="H87" i="12" s="1"/>
  <c r="Q80" i="12"/>
  <c r="M80" i="12"/>
  <c r="H80" i="12"/>
  <c r="D80" i="12"/>
  <c r="F72" i="12" s="1"/>
  <c r="R79" i="12"/>
  <c r="I79" i="12"/>
  <c r="F79" i="12"/>
  <c r="R78" i="12"/>
  <c r="I78" i="12"/>
  <c r="R77" i="12"/>
  <c r="I77" i="12"/>
  <c r="F77" i="12"/>
  <c r="R76" i="12"/>
  <c r="I76" i="12"/>
  <c r="F76" i="12"/>
  <c r="R75" i="12"/>
  <c r="I75" i="12"/>
  <c r="F75" i="12"/>
  <c r="R74" i="12"/>
  <c r="I74" i="12"/>
  <c r="F74" i="12"/>
  <c r="R73" i="12"/>
  <c r="R80" i="12" s="1"/>
  <c r="I73" i="12"/>
  <c r="F73" i="12"/>
  <c r="I72" i="12"/>
  <c r="I80" i="12" s="1"/>
  <c r="Q68" i="12"/>
  <c r="R66" i="12" s="1"/>
  <c r="M68" i="12"/>
  <c r="R67" i="12"/>
  <c r="O67" i="12"/>
  <c r="O66" i="12"/>
  <c r="F66" i="12"/>
  <c r="E66" i="12"/>
  <c r="D66" i="12"/>
  <c r="R65" i="12"/>
  <c r="O65" i="12"/>
  <c r="O68" i="12" s="1"/>
  <c r="H65" i="12"/>
  <c r="O64" i="12"/>
  <c r="H64" i="12"/>
  <c r="R63" i="12"/>
  <c r="O63" i="12"/>
  <c r="H63" i="12"/>
  <c r="R62" i="12"/>
  <c r="O62" i="12"/>
  <c r="H62" i="12"/>
  <c r="O61" i="12"/>
  <c r="H61" i="12"/>
  <c r="O60" i="12"/>
  <c r="H60" i="12"/>
  <c r="H59" i="12"/>
  <c r="H58" i="12"/>
  <c r="H57" i="12"/>
  <c r="H56" i="12"/>
  <c r="H55" i="12"/>
  <c r="H54" i="12"/>
  <c r="O53" i="12"/>
  <c r="L53" i="12"/>
  <c r="M52" i="12" s="1"/>
  <c r="M53" i="12" s="1"/>
  <c r="H53" i="12"/>
  <c r="H52" i="12"/>
  <c r="M51" i="12"/>
  <c r="H51" i="12"/>
  <c r="M50" i="12"/>
  <c r="H50" i="12"/>
  <c r="M49" i="12"/>
  <c r="H49" i="12"/>
  <c r="H48" i="12"/>
  <c r="H47" i="12"/>
  <c r="H46" i="12"/>
  <c r="H45" i="12"/>
  <c r="H44" i="12"/>
  <c r="H43" i="12"/>
  <c r="H42" i="12"/>
  <c r="H41" i="12"/>
  <c r="H40" i="12"/>
  <c r="H66" i="12" s="1"/>
  <c r="K35" i="12"/>
  <c r="M18" i="12"/>
  <c r="M119" i="12" l="1"/>
  <c r="M117" i="12"/>
  <c r="D133" i="12"/>
  <c r="M118" i="12"/>
  <c r="D134" i="12"/>
  <c r="M121" i="12"/>
  <c r="D131" i="12"/>
  <c r="D135" i="12" s="1"/>
  <c r="C131" i="13"/>
  <c r="D131" i="13" s="1"/>
  <c r="M122" i="13"/>
  <c r="H90" i="12"/>
  <c r="D94" i="12"/>
  <c r="D147" i="12"/>
  <c r="H90" i="13"/>
  <c r="M121" i="13"/>
  <c r="O78" i="12"/>
  <c r="O76" i="12"/>
  <c r="O74" i="12"/>
  <c r="O79" i="12"/>
  <c r="O77" i="12"/>
  <c r="O75" i="12"/>
  <c r="O73" i="12"/>
  <c r="M122" i="12"/>
  <c r="Q90" i="12"/>
  <c r="H65" i="13"/>
  <c r="O157" i="13"/>
  <c r="D134" i="13"/>
  <c r="M120" i="13"/>
  <c r="D133" i="13"/>
  <c r="D132" i="13"/>
  <c r="D132" i="12"/>
  <c r="M117" i="13"/>
  <c r="C135" i="13"/>
  <c r="D130" i="13"/>
  <c r="G130" i="12"/>
  <c r="G132" i="12"/>
  <c r="C135" i="12"/>
  <c r="F72" i="13"/>
  <c r="F79" i="13"/>
  <c r="D92" i="13"/>
  <c r="M145" i="13"/>
  <c r="R60" i="12"/>
  <c r="R68" i="12" s="1"/>
  <c r="H107" i="12"/>
  <c r="H115" i="12"/>
  <c r="M142" i="12"/>
  <c r="M145" i="12" s="1"/>
  <c r="D146" i="12"/>
  <c r="E154" i="12"/>
  <c r="F80" i="13"/>
  <c r="D89" i="13"/>
  <c r="D93" i="13"/>
  <c r="H94" i="13" s="1"/>
  <c r="G130" i="13"/>
  <c r="G135" i="13" s="1"/>
  <c r="G132" i="13"/>
  <c r="D142" i="13"/>
  <c r="D147" i="13" s="1"/>
  <c r="D146" i="13"/>
  <c r="R61" i="12"/>
  <c r="Q94" i="12"/>
  <c r="Q98" i="12" s="1"/>
  <c r="H102" i="12"/>
  <c r="H124" i="12" s="1"/>
  <c r="H110" i="12"/>
  <c r="H117" i="12"/>
  <c r="H119" i="12"/>
  <c r="G131" i="12"/>
  <c r="O133" i="12"/>
  <c r="O136" i="12" s="1"/>
  <c r="D144" i="12"/>
  <c r="O151" i="12"/>
  <c r="O156" i="12" s="1"/>
  <c r="F70" i="13"/>
  <c r="F75" i="13"/>
  <c r="D87" i="13"/>
  <c r="G133" i="13"/>
  <c r="M143" i="13"/>
  <c r="M142" i="13"/>
  <c r="M146" i="13" s="1"/>
  <c r="F78" i="12"/>
  <c r="F80" i="12" s="1"/>
  <c r="G133" i="12"/>
  <c r="D90" i="13"/>
  <c r="M118" i="13"/>
  <c r="D143" i="13"/>
  <c r="R64" i="12"/>
  <c r="Q95" i="12"/>
  <c r="H103" i="12"/>
  <c r="H111" i="12"/>
  <c r="H122" i="12"/>
  <c r="E152" i="12"/>
  <c r="E156" i="12"/>
  <c r="F76" i="13"/>
  <c r="O133" i="13"/>
  <c r="O136" i="13" s="1"/>
  <c r="D144" i="13"/>
  <c r="H109" i="12"/>
  <c r="P118" i="12"/>
  <c r="F74" i="13"/>
  <c r="H104" i="12"/>
  <c r="F71" i="13"/>
  <c r="M123" i="13" l="1"/>
  <c r="H87" i="13"/>
  <c r="D94" i="13"/>
  <c r="F81" i="13"/>
  <c r="O80" i="12"/>
  <c r="E157" i="12"/>
  <c r="M123" i="12"/>
  <c r="G135" i="12"/>
  <c r="D135" i="13"/>
</calcChain>
</file>

<file path=xl/sharedStrings.xml><?xml version="1.0" encoding="utf-8"?>
<sst xmlns="http://schemas.openxmlformats.org/spreadsheetml/2006/main" count="503" uniqueCount="234">
  <si>
    <t>Total</t>
  </si>
  <si>
    <t>%</t>
  </si>
  <si>
    <t>Otros</t>
  </si>
  <si>
    <t>Conviviente</t>
  </si>
  <si>
    <t>Ex conviviente</t>
  </si>
  <si>
    <t>Otro</t>
  </si>
  <si>
    <t>Grupo de edad</t>
  </si>
  <si>
    <t>Arequipa</t>
  </si>
  <si>
    <t>Madre de Dios</t>
  </si>
  <si>
    <t>N°</t>
  </si>
  <si>
    <t>Enero</t>
  </si>
  <si>
    <t>Si</t>
  </si>
  <si>
    <t>No</t>
  </si>
  <si>
    <t>Departamento</t>
  </si>
  <si>
    <t>Amazonas</t>
  </si>
  <si>
    <t>Ancash</t>
  </si>
  <si>
    <t>Apurimac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</si>
  <si>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</si>
  <si>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</si>
  <si>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</si>
  <si>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</si>
  <si>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</si>
  <si>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</si>
  <si>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</si>
  <si>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</si>
  <si>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</si>
  <si>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</si>
  <si>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</si>
  <si>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</si>
  <si>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</si>
  <si>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</si>
  <si>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</si>
  <si>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</si>
  <si>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</si>
  <si>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</si>
  <si>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</si>
  <si>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Ninguno</t>
  </si>
  <si>
    <t>Var. %</t>
  </si>
  <si>
    <t>RESUMEN ESTADÍSTICO DE CASOS CON CARACTERÍSTICAS DE FEMINICIDIO ATENDIDOS EN LOS CENTROS EMERGENCIA MUJER</t>
  </si>
  <si>
    <t>Periodo: Enero - 2018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</si>
  <si>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</si>
  <si>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</si>
  <si>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</si>
  <si>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</si>
  <si>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</si>
  <si>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2018</t>
  </si>
  <si>
    <t>Mes / año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</si>
  <si>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</si>
  <si>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</si>
  <si>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</si>
  <si>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</si>
  <si>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</si>
  <si>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</si>
  <si>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t>(*) Casos reportados a enero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</si>
  <si>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</si>
  <si>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Acumulado
2009 - 2017</t>
  </si>
  <si>
    <t>2018 (*)</t>
  </si>
  <si>
    <t>Lima Metropolitana</t>
  </si>
  <si>
    <t>Junín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</si>
  <si>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área de ocurrencia.</t>
    </r>
  </si>
  <si>
    <t>Área</t>
  </si>
  <si>
    <t>Lima Provincia</t>
  </si>
  <si>
    <t>Urbana</t>
  </si>
  <si>
    <t>Huánuco</t>
  </si>
  <si>
    <t>Rural</t>
  </si>
  <si>
    <t>Urbana marginal</t>
  </si>
  <si>
    <t>Se desconoce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</si>
  <si>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</si>
  <si>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Motivo</t>
  </si>
  <si>
    <t>Parricidio</t>
  </si>
  <si>
    <t>Celos</t>
  </si>
  <si>
    <t>Infidelidad (victima)</t>
  </si>
  <si>
    <t>Apurímac</t>
  </si>
  <si>
    <t>Victima decide separarse</t>
  </si>
  <si>
    <t>Negación a ser pareja</t>
  </si>
  <si>
    <t>La victima lo demanda</t>
  </si>
  <si>
    <t>Victima inicia nueva relación</t>
  </si>
  <si>
    <t>La victima se va de la casa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</si>
  <si>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</si>
  <si>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t>Modalidad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</si>
  <si>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Lugar donde ocurrió el hecho</t>
    </r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</si>
  <si>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</si>
  <si>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</si>
  <si>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</si>
  <si>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</si>
  <si>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</si>
  <si>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</si>
  <si>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</si>
  <si>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</si>
  <si>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</si>
  <si>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</si>
  <si>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</si>
  <si>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</si>
  <si>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</si>
  <si>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</si>
  <si>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</si>
  <si>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</si>
  <si>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</si>
  <si>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victimas gestantes</t>
    </r>
  </si>
  <si>
    <t>Niñas y adolescentes</t>
  </si>
  <si>
    <t>Estaba gestando</t>
  </si>
  <si>
    <t>0 - 5 años</t>
  </si>
  <si>
    <t>6 - 11 años</t>
  </si>
  <si>
    <t>12 - 14 años</t>
  </si>
  <si>
    <t>Adultas</t>
  </si>
  <si>
    <t>Sin datos</t>
  </si>
  <si>
    <t>15 - 17 años</t>
  </si>
  <si>
    <t>18 - 29 años</t>
  </si>
  <si>
    <t>30 - 59 años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</si>
  <si>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</si>
  <si>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t>60 años a más</t>
  </si>
  <si>
    <t>Adultas mayores</t>
  </si>
  <si>
    <t>Número de hijos/as</t>
  </si>
  <si>
    <t>1 a 3 hijos/as</t>
  </si>
  <si>
    <t>Más de 4 hijos/as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</si>
  <si>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</si>
  <si>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</si>
  <si>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</si>
  <si>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</si>
  <si>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</si>
  <si>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</si>
  <si>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</si>
  <si>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</si>
  <si>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</si>
  <si>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</si>
  <si>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</si>
  <si>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</si>
  <si>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</si>
  <si>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</si>
  <si>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</si>
  <si>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</si>
  <si>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</si>
  <si>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</si>
  <si>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</si>
  <si>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</si>
  <si>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</si>
  <si>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</si>
  <si>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</si>
  <si>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</si>
  <si>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</si>
  <si>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</si>
  <si>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</si>
  <si>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Desconocido</t>
  </si>
  <si>
    <t>Sin dato</t>
  </si>
  <si>
    <r>
      <t xml:space="preserve">Cuadro N° 14: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</si>
  <si>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15: </t>
    </r>
    <r>
      <rPr>
        <sz val="9"/>
        <color indexed="8"/>
        <rFont val="Arial"/>
        <family val="2"/>
      </rPr>
      <t>Medidas que tomo la victima previamente</t>
    </r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</si>
  <si>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</si>
  <si>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</si>
  <si>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</si>
  <si>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</si>
  <si>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</si>
  <si>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</si>
  <si>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</si>
  <si>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</si>
  <si>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</si>
  <si>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</si>
  <si>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</si>
  <si>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Casos según estado (alcohol / drogas) del presunto agresor</t>
    </r>
  </si>
  <si>
    <t>Alcohol / drogas</t>
  </si>
  <si>
    <t>SI</t>
  </si>
  <si>
    <t>Adulto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</si>
  <si>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</si>
  <si>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Ocupación del presunto agresor</t>
    </r>
  </si>
  <si>
    <t>Situación después del hecho</t>
  </si>
  <si>
    <t>Ocupación / oficio</t>
  </si>
  <si>
    <t>Detenido sin sentencia)</t>
  </si>
  <si>
    <t>Conductor</t>
  </si>
  <si>
    <t>Libre / en investigación</t>
  </si>
  <si>
    <t>Estudiante</t>
  </si>
  <si>
    <t>Preso</t>
  </si>
  <si>
    <t>Moto taxista</t>
  </si>
  <si>
    <t>Prófugo</t>
  </si>
  <si>
    <t>Obreros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</si>
  <si>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</si>
  <si>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</si>
  <si>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</si>
  <si>
    <t>RESUMEN ESTADÍSTICO DE CASOS CON CARACTERÍSTICAS DE TENTATIVA DE FEMINICIDIO ATENDIDOS EN LOS CENTROS EMERGENCIA MUJER</t>
  </si>
  <si>
    <t xml:space="preserve">LA TENTATIVA DE  FEMINICIDIO es la situación donde las mujeres salvarón de morir, 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</si>
  <si>
    <t>SECCIÓN I: MAGNITUD DE LA TENTATIVA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</si>
  <si>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</si>
  <si>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por mes de ocurrencia</t>
    </r>
  </si>
  <si>
    <r>
      <t xml:space="preserve">de </t>
    </r>
    <r>
      <rPr>
        <b/>
        <sz val="9"/>
        <color theme="1"/>
        <rFont val="Arial"/>
        <family val="2"/>
      </rPr>
      <t>tentativa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</si>
  <si>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Tentativa feminicidio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</si>
  <si>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 con mayor casos con característica de </t>
    </r>
    <r>
      <rPr>
        <b/>
        <sz val="9"/>
        <color theme="1"/>
        <rFont val="Arial"/>
        <family val="2"/>
      </rPr>
      <t>tentativa feminicidio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</si>
  <si>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 Casos con características de t</t>
    </r>
    <r>
      <rPr>
        <b/>
        <sz val="9"/>
        <color theme="1"/>
        <rFont val="Arial"/>
        <family val="2"/>
      </rPr>
      <t>entativa feminicidio</t>
    </r>
    <r>
      <rPr>
        <sz val="9"/>
        <color theme="1"/>
        <rFont val="Arial"/>
        <family val="2"/>
      </rPr>
      <t xml:space="preserve"> según área de ocurrencia.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</si>
  <si>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 xml:space="preserve">: Motivos supuestos para el hecho del casos con características de </t>
    </r>
    <r>
      <rPr>
        <b/>
        <sz val="9"/>
        <color theme="1"/>
        <rFont val="Arial"/>
        <family val="2"/>
      </rPr>
      <t>tentativa feminicidio</t>
    </r>
  </si>
  <si>
    <t>Ruptura</t>
  </si>
  <si>
    <t>Rechazo</t>
  </si>
  <si>
    <t>Resistencia de violación</t>
  </si>
  <si>
    <t>Denuncia al agresor</t>
  </si>
  <si>
    <t>Vengaza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</si>
  <si>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Lugar donde ocurrió el hecho</t>
    </r>
  </si>
  <si>
    <t>Desobediencia</t>
  </si>
  <si>
    <t>Nueva pareja</t>
  </si>
  <si>
    <t>Casa de la persona usuaria</t>
  </si>
  <si>
    <t>Saca al agresor de la casa</t>
  </si>
  <si>
    <t>Casa de lapersona agresora</t>
  </si>
  <si>
    <t>Victima escapa de secuestro</t>
  </si>
  <si>
    <t>Total 1/</t>
  </si>
  <si>
    <t>Centro de labores de la usuaria</t>
  </si>
  <si>
    <t>1/  Repuesta multiple, se considera com numerador el total de casos</t>
  </si>
  <si>
    <t>Calle via publica</t>
  </si>
  <si>
    <t>Centro de estudios</t>
  </si>
  <si>
    <t>Hotel / Hostal</t>
  </si>
  <si>
    <t>Centro Poblado</t>
  </si>
  <si>
    <t>Lugar desolado</t>
  </si>
  <si>
    <t>Otro lugar</t>
  </si>
  <si>
    <t>SECCIÓN II: PERFIL DE LA VICTIMA DE TENTATIVA FEMINICIDIO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</si>
  <si>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</si>
  <si>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</si>
  <si>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Número de hijos/as vivos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</si>
  <si>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 xml:space="preserve">tentativa feminicidio </t>
    </r>
    <r>
      <rPr>
        <sz val="9"/>
        <color theme="1"/>
        <rFont val="Arial"/>
        <family val="2"/>
      </rPr>
      <t>según vinculo relacional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</si>
  <si>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Casos con características de feminicidio según vinculo relacional</t>
    </r>
  </si>
  <si>
    <r>
      <t xml:space="preserve">Cuadro N° 13: </t>
    </r>
    <r>
      <rPr>
        <sz val="9"/>
        <color indexed="8"/>
        <rFont val="Arial"/>
        <family val="2"/>
      </rPr>
      <t xml:space="preserve">Casos de </t>
    </r>
    <r>
      <rPr>
        <b/>
        <sz val="9"/>
        <color indexed="8"/>
        <rFont val="Arial"/>
        <family val="2"/>
      </rPr>
      <t>tentativas feminicidi</t>
    </r>
    <r>
      <rPr>
        <sz val="9"/>
        <color indexed="8"/>
        <rFont val="Arial"/>
        <family val="2"/>
      </rPr>
      <t>o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</si>
  <si>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</si>
  <si>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t>Medida cuatelar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</si>
  <si>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tentativa 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</si>
  <si>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Estado de la presunta persona agresora en la última agresión</t>
    </r>
  </si>
  <si>
    <t>Estado</t>
  </si>
  <si>
    <t>Sobrio</t>
  </si>
  <si>
    <t>Efectos de alcohol</t>
  </si>
  <si>
    <t>Efectos de droga</t>
  </si>
  <si>
    <t>Ambos</t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</si>
  <si>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</si>
  <si>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</si>
  <si>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t>Ocupación</t>
  </si>
  <si>
    <t>Con ocupación</t>
  </si>
  <si>
    <t>Sin ocupación</t>
  </si>
  <si>
    <t>Profugo</t>
  </si>
  <si>
    <t>Libre en investigación</t>
  </si>
  <si>
    <t>Otra situación</t>
  </si>
  <si>
    <t>Fue asesinado</t>
  </si>
  <si>
    <t>Se suicido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</si>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</sst>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5" tint="-0.499984740745262"/>
      </top>
      <bottom/>
      <diagonal/>
    </border>
  </borders>
  <cellStyleXfs count="13">
    <xf numFmtId="0" fontId="0" fillId="0" borderId="0"/>
    <xf numFmtId="0" fontId="2" fillId="0" borderId="0"/>
    <xf numFmtId="0" fontId="6" fillId="0" borderId="0"/>
    <xf numFmtId="0" fontId="2" fillId="0" borderId="0">
      <alignment vertical="center"/>
    </xf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Fill="1"/>
    <xf numFmtId="0" fontId="9" fillId="0" borderId="0" xfId="0" applyFont="1"/>
    <xf numFmtId="0" fontId="13" fillId="0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9" fontId="9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9" fontId="9" fillId="0" borderId="1" xfId="4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0" fillId="0" borderId="0" xfId="0" applyFont="1" applyBorder="1"/>
    <xf numFmtId="9" fontId="9" fillId="0" borderId="0" xfId="4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3" fillId="3" borderId="0" xfId="0" applyFont="1" applyFill="1" applyAlignment="1">
      <alignment horizontal="right" vertical="center" wrapText="1"/>
    </xf>
    <xf numFmtId="0" fontId="12" fillId="3" borderId="0" xfId="0" applyFont="1" applyFill="1" applyAlignment="1">
      <alignment horizontal="center" vertical="center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3" fillId="3" borderId="0" xfId="0" applyFont="1" applyFill="1" applyBorder="1" applyAlignment="1">
      <alignment horizontal="center"/>
    </xf>
    <xf numFmtId="9" fontId="10" fillId="0" borderId="0" xfId="4" applyFont="1" applyBorder="1" applyAlignment="1">
      <alignment horizontal="center"/>
    </xf>
    <xf numFmtId="9" fontId="13" fillId="3" borderId="0" xfId="4" applyFont="1" applyFill="1" applyBorder="1" applyAlignment="1">
      <alignment horizontal="center"/>
    </xf>
    <xf numFmtId="3" fontId="10" fillId="0" borderId="0" xfId="4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13" fillId="3" borderId="0" xfId="4" applyNumberFormat="1" applyFont="1" applyFill="1" applyBorder="1" applyAlignment="1">
      <alignment horizontal="center"/>
    </xf>
    <xf numFmtId="9" fontId="13" fillId="0" borderId="0" xfId="4" applyFont="1" applyFill="1" applyBorder="1" applyAlignment="1">
      <alignment horizontal="right"/>
    </xf>
    <xf numFmtId="0" fontId="17" fillId="0" borderId="0" xfId="0" applyFont="1" applyFill="1" applyBorder="1"/>
    <xf numFmtId="0" fontId="10" fillId="0" borderId="0" xfId="0" applyFont="1" applyAlignment="1">
      <alignment horizontal="left" vertical="center" wrapText="1"/>
    </xf>
    <xf numFmtId="9" fontId="13" fillId="3" borderId="0" xfId="4" applyNumberFormat="1" applyFont="1" applyFill="1" applyBorder="1" applyAlignment="1">
      <alignment horizontal="center"/>
    </xf>
    <xf numFmtId="0" fontId="13" fillId="3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9" fontId="10" fillId="0" borderId="0" xfId="4" applyFont="1" applyFill="1" applyBorder="1" applyAlignment="1">
      <alignment horizontal="center"/>
    </xf>
    <xf numFmtId="9" fontId="13" fillId="0" borderId="0" xfId="4" applyFont="1" applyFill="1" applyBorder="1" applyAlignment="1">
      <alignment horizontal="center"/>
    </xf>
    <xf numFmtId="0" fontId="13" fillId="6" borderId="0" xfId="0" applyFont="1" applyFill="1"/>
    <xf numFmtId="0" fontId="13" fillId="6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/>
    <xf numFmtId="0" fontId="10" fillId="0" borderId="0" xfId="0" applyFont="1" applyAlignment="1">
      <alignment wrapText="1"/>
    </xf>
    <xf numFmtId="0" fontId="13" fillId="3" borderId="0" xfId="0" applyFont="1" applyFill="1"/>
    <xf numFmtId="0" fontId="13" fillId="0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13" fillId="3" borderId="0" xfId="0" applyFont="1" applyFill="1" applyAlignment="1"/>
    <xf numFmtId="0" fontId="13" fillId="3" borderId="0" xfId="0" applyFont="1" applyFill="1" applyAlignment="1">
      <alignment wrapText="1"/>
    </xf>
    <xf numFmtId="9" fontId="10" fillId="0" borderId="0" xfId="4" applyFont="1" applyAlignment="1">
      <alignment horizontal="center"/>
    </xf>
    <xf numFmtId="9" fontId="10" fillId="0" borderId="0" xfId="4" applyFont="1" applyFill="1" applyAlignment="1">
      <alignment horizontal="center"/>
    </xf>
    <xf numFmtId="9" fontId="19" fillId="0" borderId="0" xfId="0" applyNumberFormat="1" applyFont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8" fillId="0" borderId="0" xfId="0" applyFont="1" applyFill="1" applyBorder="1" applyAlignment="1">
      <alignment vertical="top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13" fillId="3" borderId="0" xfId="0" applyFont="1" applyFill="1" applyBorder="1" applyAlignment="1">
      <alignment wrapText="1"/>
    </xf>
    <xf numFmtId="9" fontId="13" fillId="0" borderId="0" xfId="4" applyFont="1" applyFill="1" applyAlignment="1">
      <alignment horizontal="center"/>
    </xf>
    <xf numFmtId="0" fontId="10" fillId="8" borderId="0" xfId="2" applyFont="1" applyFill="1" applyBorder="1" applyAlignment="1">
      <alignment vertical="center"/>
    </xf>
    <xf numFmtId="0" fontId="10" fillId="8" borderId="0" xfId="2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/>
    </xf>
    <xf numFmtId="9" fontId="10" fillId="8" borderId="0" xfId="4" applyFont="1" applyFill="1" applyAlignment="1">
      <alignment horizontal="center"/>
    </xf>
    <xf numFmtId="0" fontId="10" fillId="9" borderId="0" xfId="2" applyFont="1" applyFill="1" applyBorder="1" applyAlignment="1">
      <alignment vertical="center"/>
    </xf>
    <xf numFmtId="0" fontId="10" fillId="9" borderId="0" xfId="2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/>
    </xf>
    <xf numFmtId="9" fontId="10" fillId="9" borderId="0" xfId="4" applyFont="1" applyFill="1" applyAlignment="1">
      <alignment horizontal="center"/>
    </xf>
    <xf numFmtId="0" fontId="10" fillId="9" borderId="0" xfId="2" applyFont="1" applyFill="1" applyBorder="1" applyAlignment="1">
      <alignment horizontal="left" vertical="center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9" fontId="10" fillId="5" borderId="0" xfId="4" applyFont="1" applyFill="1" applyAlignment="1">
      <alignment horizontal="center"/>
    </xf>
    <xf numFmtId="9" fontId="10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9" fontId="10" fillId="8" borderId="0" xfId="2" applyNumberFormat="1" applyFont="1" applyFill="1" applyBorder="1" applyAlignment="1">
      <alignment horizontal="center" vertical="center"/>
    </xf>
    <xf numFmtId="0" fontId="10" fillId="10" borderId="0" xfId="2" applyFont="1" applyFill="1" applyBorder="1" applyAlignment="1">
      <alignment vertical="center"/>
    </xf>
    <xf numFmtId="0" fontId="10" fillId="10" borderId="0" xfId="2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/>
    </xf>
    <xf numFmtId="9" fontId="10" fillId="10" borderId="0" xfId="4" applyFont="1" applyFill="1" applyAlignment="1">
      <alignment horizontal="center"/>
    </xf>
    <xf numFmtId="9" fontId="10" fillId="9" borderId="0" xfId="2" applyNumberFormat="1" applyFont="1" applyFill="1" applyBorder="1" applyAlignment="1">
      <alignment horizontal="center" vertical="center"/>
    </xf>
    <xf numFmtId="9" fontId="10" fillId="5" borderId="0" xfId="2" applyNumberFormat="1" applyFont="1" applyFill="1" applyBorder="1" applyAlignment="1">
      <alignment horizontal="center" vertical="center"/>
    </xf>
    <xf numFmtId="9" fontId="10" fillId="0" borderId="0" xfId="0" applyNumberFormat="1" applyFont="1" applyFill="1"/>
    <xf numFmtId="9" fontId="10" fillId="10" borderId="0" xfId="2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0" fillId="11" borderId="0" xfId="2" applyFont="1" applyFill="1" applyBorder="1" applyAlignment="1">
      <alignment vertical="center"/>
    </xf>
    <xf numFmtId="0" fontId="10" fillId="11" borderId="0" xfId="0" applyFont="1" applyFill="1" applyAlignment="1">
      <alignment horizontal="center"/>
    </xf>
    <xf numFmtId="9" fontId="10" fillId="11" borderId="0" xfId="0" applyNumberFormat="1" applyFont="1" applyFill="1" applyAlignment="1">
      <alignment horizontal="center"/>
    </xf>
    <xf numFmtId="9" fontId="13" fillId="0" borderId="0" xfId="0" applyNumberFormat="1" applyFont="1" applyFill="1" applyAlignment="1"/>
    <xf numFmtId="0" fontId="10" fillId="11" borderId="0" xfId="2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/>
    </xf>
    <xf numFmtId="9" fontId="10" fillId="11" borderId="0" xfId="4" applyFont="1" applyFill="1" applyBorder="1" applyAlignment="1">
      <alignment horizontal="center"/>
    </xf>
    <xf numFmtId="0" fontId="10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9" fontId="10" fillId="0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9" fontId="13" fillId="3" borderId="0" xfId="0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Alignment="1">
      <alignment vertical="center"/>
    </xf>
    <xf numFmtId="1" fontId="10" fillId="0" borderId="0" xfId="0" applyNumberFormat="1" applyFont="1" applyFill="1" applyBorder="1" applyAlignment="1">
      <alignment horizontal="center"/>
    </xf>
    <xf numFmtId="1" fontId="10" fillId="0" borderId="0" xfId="2" applyNumberFormat="1" applyFont="1" applyFill="1" applyBorder="1" applyAlignment="1">
      <alignment horizontal="center" vertical="center"/>
    </xf>
    <xf numFmtId="9" fontId="9" fillId="0" borderId="0" xfId="4" applyFont="1" applyFill="1" applyBorder="1" applyAlignment="1"/>
    <xf numFmtId="1" fontId="10" fillId="0" borderId="0" xfId="0" applyNumberFormat="1" applyFont="1" applyFill="1" applyAlignment="1">
      <alignment horizontal="center"/>
    </xf>
    <xf numFmtId="9" fontId="10" fillId="0" borderId="0" xfId="0" applyNumberFormat="1" applyFont="1" applyFill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1" fontId="13" fillId="3" borderId="0" xfId="0" applyNumberFormat="1" applyFont="1" applyFill="1" applyBorder="1" applyAlignment="1">
      <alignment horizontal="center"/>
    </xf>
    <xf numFmtId="9" fontId="19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" fontId="10" fillId="0" borderId="0" xfId="4" applyNumberFormat="1" applyFont="1" applyBorder="1" applyAlignment="1">
      <alignment horizontal="center"/>
    </xf>
    <xf numFmtId="1" fontId="13" fillId="3" borderId="0" xfId="4" applyNumberFormat="1" applyFont="1" applyFill="1" applyBorder="1" applyAlignment="1">
      <alignment horizontal="center"/>
    </xf>
    <xf numFmtId="0" fontId="14" fillId="0" borderId="0" xfId="0" applyFont="1"/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7" fillId="0" borderId="0" xfId="0" applyFont="1" applyBorder="1"/>
    <xf numFmtId="3" fontId="10" fillId="0" borderId="0" xfId="4" applyNumberFormat="1" applyFont="1" applyFill="1" applyBorder="1" applyAlignment="1">
      <alignment horizontal="center"/>
    </xf>
    <xf numFmtId="3" fontId="13" fillId="3" borderId="0" xfId="4" applyNumberFormat="1" applyFont="1" applyFill="1" applyBorder="1" applyAlignment="1">
      <alignment horizontal="right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9" fontId="13" fillId="0" borderId="0" xfId="4" applyNumberFormat="1" applyFont="1" applyFill="1" applyBorder="1" applyAlignment="1">
      <alignment horizontal="center"/>
    </xf>
    <xf numFmtId="3" fontId="13" fillId="0" borderId="0" xfId="4" applyNumberFormat="1" applyFont="1" applyFill="1" applyBorder="1" applyAlignment="1">
      <alignment horizontal="center"/>
    </xf>
    <xf numFmtId="0" fontId="13" fillId="6" borderId="0" xfId="0" applyFont="1" applyFill="1" applyAlignment="1">
      <alignment vertical="center"/>
    </xf>
    <xf numFmtId="0" fontId="12" fillId="3" borderId="4" xfId="0" applyFont="1" applyFill="1" applyBorder="1" applyAlignment="1">
      <alignment horizontal="center"/>
    </xf>
    <xf numFmtId="0" fontId="12" fillId="3" borderId="4" xfId="0" applyFont="1" applyFill="1" applyBorder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center" wrapText="1"/>
    </xf>
    <xf numFmtId="9" fontId="10" fillId="11" borderId="0" xfId="4" applyFont="1" applyFill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/>
    <xf numFmtId="0" fontId="0" fillId="0" borderId="0" xfId="0" applyFont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9" fontId="13" fillId="3" borderId="0" xfId="4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9" fontId="9" fillId="0" borderId="0" xfId="4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3" fillId="0" borderId="0" xfId="4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9" fontId="9" fillId="0" borderId="0" xfId="4" applyFont="1" applyFill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9" fillId="2" borderId="0" xfId="2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wrapText="1"/>
    </xf>
    <xf numFmtId="9" fontId="9" fillId="0" borderId="0" xfId="4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3" fillId="3" borderId="0" xfId="0" applyFont="1" applyFill="1" applyBorder="1" applyAlignment="1">
      <alignment horizontal="center" wrapText="1"/>
    </xf>
    <xf numFmtId="9" fontId="13" fillId="3" borderId="0" xfId="4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9" fontId="9" fillId="0" borderId="0" xfId="4" applyFont="1" applyFill="1" applyAlignment="1">
      <alignment horizontal="center" wrapText="1"/>
    </xf>
    <xf numFmtId="0" fontId="13" fillId="3" borderId="3" xfId="0" applyFont="1" applyFill="1" applyBorder="1" applyAlignment="1">
      <alignment horizontal="center"/>
    </xf>
    <xf numFmtId="0" fontId="13" fillId="3" borderId="0" xfId="0" applyFont="1" applyFill="1" applyAlignment="1">
      <alignment horizontal="center" wrapText="1"/>
    </xf>
    <xf numFmtId="0" fontId="13" fillId="3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0" fillId="5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wrapText="1"/>
    </xf>
    <xf numFmtId="9" fontId="13" fillId="3" borderId="4" xfId="4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11"/>
    <cellStyle name="Normal 2 3" xfId="8"/>
    <cellStyle name="Normal 2 3 2" xfId="3"/>
    <cellStyle name="Normal 3 2" xfId="9"/>
    <cellStyle name="Porcentaje" xfId="4" builtinId="5"/>
    <cellStyle name="Porcentaje 10" xfId="10"/>
    <cellStyle name="Porcentaje 2" xfId="5"/>
    <cellStyle name="Porcentaje 3 2" xfId="12"/>
    <cellStyle name="Porcentual 2" xfId="6"/>
    <cellStyle name="Porcentual 2 2" xfId="7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 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Feminicidio!$I$25:$I$34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Feminicidio!$K$25:$K$34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67944120"/>
        <c:axId val="267945688"/>
        <c:axId val="0"/>
      </c:bar3DChart>
      <c:catAx>
        <c:axId val="26794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7945688"/>
        <c:crosses val="autoZero"/>
        <c:auto val="1"/>
        <c:lblAlgn val="ctr"/>
        <c:lblOffset val="100"/>
        <c:noMultiLvlLbl val="0"/>
      </c:catAx>
      <c:valAx>
        <c:axId val="267945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7944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46384479717811E-2"/>
                  <c:y val="-0.1372472137594222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Feminicidio!$B$100:$B$103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Feminicidio!$F$100:$F$103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075809980846617"/>
                  <c:y val="-9.16174901214271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5099766740591219"/>
                  <c:y val="-0.235690057973522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5205839426538088"/>
                  <c:y val="-0.106785497966600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Feminicidio!$K$117:$K$122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Feminicidio!$L$117:$L$122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Feminicidio!$L$141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5.8205798023680264E-3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0431582972145024"/>
                  <c:y val="6.47417913820375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8133325718288412"/>
                  <c:y val="-0.185309064627791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Feminicidio!$K$142:$K$144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Feminicidio!$L$142:$L$144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tentativa feminicidio 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Tentativa!$K$23</c:f>
              <c:strCache>
                <c:ptCount val="1"/>
                <c:pt idx="0">
                  <c:v>Tentativa 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Tentativa!$I$24:$I$33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Tentativa!$K$24:$K$33</c:f>
              <c:numCache>
                <c:formatCode>General</c:formatCode>
                <c:ptCount val="10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67938632"/>
        <c:axId val="267939024"/>
        <c:axId val="0"/>
      </c:bar3DChart>
      <c:catAx>
        <c:axId val="26793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7939024"/>
        <c:crosses val="autoZero"/>
        <c:auto val="1"/>
        <c:lblAlgn val="ctr"/>
        <c:lblOffset val="100"/>
        <c:noMultiLvlLbl val="0"/>
      </c:catAx>
      <c:valAx>
        <c:axId val="26793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793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46384479717811E-2"/>
                  <c:y val="-0.1372472137594222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878385547551238"/>
                  <c:y val="-8.0980704281277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75886524818"/>
                      <c:h val="0.18133440574138257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526819121014127"/>
                  <c:y val="-7.139842992547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Tentativa!$B$100:$B$103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Tentativa!$F$100:$F$103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7.9426325670443054E-2"/>
                  <c:y val="3.3947968042456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48441909791461"/>
                      <c:h val="0.2634068818320786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30767500307246048"/>
                  <c:y val="-0.150225532057492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96637645044144"/>
                      <c:h val="0.2215799948083412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100756288712651"/>
                  <c:y val="0.15982737151186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17040269915451"/>
                      <c:h val="0.1997732975685731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07169319650037"/>
                  <c:y val="-0.107484929768394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76602078245959"/>
                      <c:h val="0.1926572639958466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9106275262459146"/>
                  <c:y val="-0.12060570018787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9035640586164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34305320806874057"/>
                  <c:y val="-9.79435262899829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Tentativa!$K$117:$K$122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Tentativa!$L$117:$L$122</c:f>
              <c:numCache>
                <c:formatCode>General</c:formatCode>
                <c:ptCount val="6"/>
                <c:pt idx="0">
                  <c:v>19</c:v>
                </c:pt>
                <c:pt idx="1">
                  <c:v>23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Tentativa!$L$141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526600006896194"/>
                  <c:y val="-0.1280346248109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25121165953"/>
                      <c:h val="0.2204856512141280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5320865976601319E-2"/>
                  <c:y val="8.82998731118874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281896823685437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709006891561525E-2"/>
                  <c:y val="1.76603917887747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88359946292027"/>
                      <c:h val="0.2615855799482018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183004383199842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69917569905011"/>
                      <c:h val="0.2472406181015452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Tentativa!$K$142:$K$145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Tentativa!$L$142:$L$145</c:f>
              <c:numCache>
                <c:formatCode>General</c:formatCode>
                <c:ptCount val="4"/>
                <c:pt idx="0">
                  <c:v>25</c:v>
                </c:pt>
                <c:pt idx="1">
                  <c:v>17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chart" Target="../charts/chart4.xml"/><Relationship Id="rId3" Type="http://schemas.openxmlformats.org/officeDocument/2006/relationships/chart" Target="../charts/chart1.xml"/><Relationship Id="rId7" Type="http://schemas.microsoft.com/office/2007/relationships/hdphoto" Target="NULL"/><Relationship Id="rId12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image" Target="../media/image6.png"/><Relationship Id="rId5" Type="http://schemas.microsoft.com/office/2007/relationships/hdphoto" Target="../media/hdphoto1.wdp"/><Relationship Id="rId10" Type="http://schemas.openxmlformats.org/officeDocument/2006/relationships/chart" Target="../charts/chart3.xml"/><Relationship Id="rId4" Type="http://schemas.openxmlformats.org/officeDocument/2006/relationships/image" Target="../media/image3.png"/><Relationship Id="rId9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9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chart" Target="../charts/chart8.xml"/><Relationship Id="rId2" Type="http://schemas.openxmlformats.org/officeDocument/2006/relationships/chart" Target="../charts/chart5.xml"/><Relationship Id="rId1" Type="http://schemas.openxmlformats.org/officeDocument/2006/relationships/image" Target="../media/image7.jpeg"/><Relationship Id="rId6" Type="http://schemas.microsoft.com/office/2007/relationships/hdphoto" Target="../media/hdphoto3.wdp"/><Relationship Id="rId11" Type="http://schemas.microsoft.com/office/2007/relationships/hdphoto" Target="../media/hdphoto2.wdp"/><Relationship Id="rId5" Type="http://schemas.openxmlformats.org/officeDocument/2006/relationships/image" Target="../media/image8.png"/><Relationship Id="rId10" Type="http://schemas.openxmlformats.org/officeDocument/2006/relationships/image" Target="../media/image6.png"/><Relationship Id="rId4" Type="http://schemas.microsoft.com/office/2007/relationships/hdphoto" Target="../media/hdphoto1.wdp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112</xdr:row>
      <xdr:rowOff>104775</xdr:rowOff>
    </xdr:from>
    <xdr:to>
      <xdr:col>19</xdr:col>
      <xdr:colOff>0</xdr:colOff>
      <xdr:row>123</xdr:row>
      <xdr:rowOff>95250</xdr:rowOff>
    </xdr:to>
    <xdr:sp macro="" textlink="">
      <xdr:nvSpPr>
        <xdr:cNvPr id="2" name="Rectángulo 1"/>
        <xdr:cNvSpPr/>
      </xdr:nvSpPr>
      <xdr:spPr>
        <a:xfrm>
          <a:off x="4663441" y="20419695"/>
          <a:ext cx="5135879" cy="201739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28576</xdr:colOff>
      <xdr:row>0</xdr:row>
      <xdr:rowOff>38100</xdr:rowOff>
    </xdr:from>
    <xdr:ext cx="2762249" cy="486575"/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8655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9525</xdr:colOff>
      <xdr:row>16</xdr:row>
      <xdr:rowOff>57150</xdr:rowOff>
    </xdr:from>
    <xdr:ext cx="3286125" cy="3752850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2815590"/>
          <a:ext cx="3286125" cy="3752850"/>
        </a:xfrm>
        <a:prstGeom prst="rect">
          <a:avLst/>
        </a:prstGeom>
      </xdr:spPr>
    </xdr:pic>
    <xdr:clientData/>
  </xdr:oneCellAnchor>
  <xdr:twoCellAnchor>
    <xdr:from>
      <xdr:col>11</xdr:col>
      <xdr:colOff>57151</xdr:colOff>
      <xdr:row>23</xdr:row>
      <xdr:rowOff>28575</xdr:rowOff>
    </xdr:from>
    <xdr:to>
      <xdr:col>18</xdr:col>
      <xdr:colOff>190501</xdr:colOff>
      <xdr:row>34</xdr:row>
      <xdr:rowOff>161925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38</xdr:row>
      <xdr:rowOff>28575</xdr:rowOff>
    </xdr:from>
    <xdr:to>
      <xdr:col>19</xdr:col>
      <xdr:colOff>0</xdr:colOff>
      <xdr:row>43</xdr:row>
      <xdr:rowOff>66675</xdr:rowOff>
    </xdr:to>
    <xdr:sp macro="" textlink="">
      <xdr:nvSpPr>
        <xdr:cNvPr id="7" name="27 Rectángulo"/>
        <xdr:cNvSpPr/>
      </xdr:nvSpPr>
      <xdr:spPr bwMode="auto">
        <a:xfrm>
          <a:off x="4762500" y="6825615"/>
          <a:ext cx="5036820" cy="107442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 y Cusco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83</xdr:row>
      <xdr:rowOff>180975</xdr:rowOff>
    </xdr:from>
    <xdr:to>
      <xdr:col>10</xdr:col>
      <xdr:colOff>85725</xdr:colOff>
      <xdr:row>95</xdr:row>
      <xdr:rowOff>23037</xdr:rowOff>
    </xdr:to>
    <xdr:grpSp>
      <xdr:nvGrpSpPr>
        <xdr:cNvPr id="8" name="Grupo 7"/>
        <xdr:cNvGrpSpPr/>
      </xdr:nvGrpSpPr>
      <xdr:grpSpPr>
        <a:xfrm>
          <a:off x="2800350" y="15611475"/>
          <a:ext cx="1924050" cy="2128062"/>
          <a:chOff x="2762250" y="15849600"/>
          <a:chExt cx="1952625" cy="2128062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4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10" name="Rectángulo redondeado 9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847725</xdr:colOff>
      <xdr:row>84</xdr:row>
      <xdr:rowOff>104775</xdr:rowOff>
    </xdr:from>
    <xdr:ext cx="685799" cy="942976"/>
    <xdr:pic>
      <xdr:nvPicPr>
        <xdr:cNvPr id="11" name="Imagen 10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253335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552451</xdr:colOff>
      <xdr:row>99</xdr:row>
      <xdr:rowOff>180975</xdr:rowOff>
    </xdr:from>
    <xdr:to>
      <xdr:col>11</xdr:col>
      <xdr:colOff>190501</xdr:colOff>
      <xdr:row>102</xdr:row>
      <xdr:rowOff>38100</xdr:rowOff>
    </xdr:to>
    <xdr:sp macro="" textlink="">
      <xdr:nvSpPr>
        <xdr:cNvPr id="12" name="Flecha a la derecha con bandas 11"/>
        <xdr:cNvSpPr/>
      </xdr:nvSpPr>
      <xdr:spPr bwMode="auto">
        <a:xfrm>
          <a:off x="4484371" y="1809559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5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(50%)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98</xdr:row>
      <xdr:rowOff>142874</xdr:rowOff>
    </xdr:from>
    <xdr:to>
      <xdr:col>8</xdr:col>
      <xdr:colOff>523876</xdr:colOff>
      <xdr:row>102</xdr:row>
      <xdr:rowOff>38099</xdr:rowOff>
    </xdr:to>
    <xdr:pic>
      <xdr:nvPicPr>
        <xdr:cNvPr id="13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787461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99</xdr:row>
      <xdr:rowOff>19050</xdr:rowOff>
    </xdr:from>
    <xdr:to>
      <xdr:col>19</xdr:col>
      <xdr:colOff>0</xdr:colOff>
      <xdr:row>101</xdr:row>
      <xdr:rowOff>66676</xdr:rowOff>
    </xdr:to>
    <xdr:sp macro="" textlink="">
      <xdr:nvSpPr>
        <xdr:cNvPr id="14" name="29 CuadroTexto"/>
        <xdr:cNvSpPr txBox="1"/>
      </xdr:nvSpPr>
      <xdr:spPr>
        <a:xfrm>
          <a:off x="6040754" y="1793367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101</xdr:row>
      <xdr:rowOff>100012</xdr:rowOff>
    </xdr:from>
    <xdr:to>
      <xdr:col>18</xdr:col>
      <xdr:colOff>371474</xdr:colOff>
      <xdr:row>111</xdr:row>
      <xdr:rowOff>161925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</xdr:colOff>
      <xdr:row>113</xdr:row>
      <xdr:rowOff>142875</xdr:rowOff>
    </xdr:from>
    <xdr:to>
      <xdr:col>18</xdr:col>
      <xdr:colOff>152400</xdr:colOff>
      <xdr:row>122</xdr:row>
      <xdr:rowOff>152400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140</xdr:row>
      <xdr:rowOff>104775</xdr:rowOff>
    </xdr:from>
    <xdr:ext cx="641985" cy="1068705"/>
    <xdr:pic>
      <xdr:nvPicPr>
        <xdr:cNvPr id="17" name="Imagen 16"/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692735"/>
          <a:ext cx="641985" cy="1068705"/>
        </a:xfrm>
        <a:prstGeom prst="rect">
          <a:avLst/>
        </a:prstGeom>
        <a:noFill/>
      </xdr:spPr>
    </xdr:pic>
    <xdr:clientData/>
  </xdr:oneCellAnchor>
  <xdr:twoCellAnchor>
    <xdr:from>
      <xdr:col>14</xdr:col>
      <xdr:colOff>28574</xdr:colOff>
      <xdr:row>138</xdr:row>
      <xdr:rowOff>104776</xdr:rowOff>
    </xdr:from>
    <xdr:to>
      <xdr:col>18</xdr:col>
      <xdr:colOff>209550</xdr:colOff>
      <xdr:row>145</xdr:row>
      <xdr:rowOff>76201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209550</xdr:colOff>
      <xdr:row>90</xdr:row>
      <xdr:rowOff>19050</xdr:rowOff>
    </xdr:from>
    <xdr:to>
      <xdr:col>11</xdr:col>
      <xdr:colOff>485775</xdr:colOff>
      <xdr:row>97</xdr:row>
      <xdr:rowOff>85725</xdr:rowOff>
    </xdr:to>
    <xdr:sp macro="" textlink="">
      <xdr:nvSpPr>
        <xdr:cNvPr id="19" name="Multidocumento 18"/>
        <xdr:cNvSpPr/>
      </xdr:nvSpPr>
      <xdr:spPr>
        <a:xfrm>
          <a:off x="4972050" y="16280130"/>
          <a:ext cx="1259205" cy="135445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112</xdr:row>
      <xdr:rowOff>104775</xdr:rowOff>
    </xdr:from>
    <xdr:to>
      <xdr:col>19</xdr:col>
      <xdr:colOff>0</xdr:colOff>
      <xdr:row>123</xdr:row>
      <xdr:rowOff>95250</xdr:rowOff>
    </xdr:to>
    <xdr:sp macro="" textlink="">
      <xdr:nvSpPr>
        <xdr:cNvPr id="2" name="Rectángulo 1"/>
        <xdr:cNvSpPr/>
      </xdr:nvSpPr>
      <xdr:spPr>
        <a:xfrm>
          <a:off x="4663441" y="20594955"/>
          <a:ext cx="5143499" cy="201739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9417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22</xdr:row>
      <xdr:rowOff>28575</xdr:rowOff>
    </xdr:from>
    <xdr:to>
      <xdr:col>18</xdr:col>
      <xdr:colOff>190501</xdr:colOff>
      <xdr:row>33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37</xdr:row>
      <xdr:rowOff>28575</xdr:rowOff>
    </xdr:from>
    <xdr:to>
      <xdr:col>19</xdr:col>
      <xdr:colOff>0</xdr:colOff>
      <xdr:row>42</xdr:row>
      <xdr:rowOff>66675</xdr:rowOff>
    </xdr:to>
    <xdr:sp macro="" textlink="">
      <xdr:nvSpPr>
        <xdr:cNvPr id="6" name="27 Rectángulo"/>
        <xdr:cNvSpPr/>
      </xdr:nvSpPr>
      <xdr:spPr bwMode="auto">
        <a:xfrm>
          <a:off x="4785360" y="6650355"/>
          <a:ext cx="5021580" cy="107442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tentativa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Tumbes y Arequipa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Cusco, Ancash, Huanuco, La Libertad y Ayacucho.</a:t>
          </a:r>
        </a:p>
      </xdr:txBody>
    </xdr:sp>
    <xdr:clientData/>
  </xdr:twoCellAnchor>
  <xdr:twoCellAnchor>
    <xdr:from>
      <xdr:col>5</xdr:col>
      <xdr:colOff>200025</xdr:colOff>
      <xdr:row>83</xdr:row>
      <xdr:rowOff>180975</xdr:rowOff>
    </xdr:from>
    <xdr:to>
      <xdr:col>10</xdr:col>
      <xdr:colOff>85725</xdr:colOff>
      <xdr:row>95</xdr:row>
      <xdr:rowOff>23037</xdr:rowOff>
    </xdr:to>
    <xdr:grpSp>
      <xdr:nvGrpSpPr>
        <xdr:cNvPr id="7" name="Grupo 6"/>
        <xdr:cNvGrpSpPr/>
      </xdr:nvGrpSpPr>
      <xdr:grpSpPr>
        <a:xfrm>
          <a:off x="2800350" y="15659100"/>
          <a:ext cx="1943100" cy="224236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84</xdr:row>
      <xdr:rowOff>104775</xdr:rowOff>
    </xdr:from>
    <xdr:to>
      <xdr:col>11</xdr:col>
      <xdr:colOff>504824</xdr:colOff>
      <xdr:row>89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85" y="1542097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99</xdr:row>
      <xdr:rowOff>180975</xdr:rowOff>
    </xdr:from>
    <xdr:to>
      <xdr:col>11</xdr:col>
      <xdr:colOff>190501</xdr:colOff>
      <xdr:row>102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270855"/>
          <a:ext cx="155067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19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(43%)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98</xdr:row>
      <xdr:rowOff>142874</xdr:rowOff>
    </xdr:from>
    <xdr:to>
      <xdr:col>8</xdr:col>
      <xdr:colOff>523876</xdr:colOff>
      <xdr:row>102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804987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99</xdr:row>
      <xdr:rowOff>19050</xdr:rowOff>
    </xdr:from>
    <xdr:to>
      <xdr:col>19</xdr:col>
      <xdr:colOff>0</xdr:colOff>
      <xdr:row>101</xdr:row>
      <xdr:rowOff>66676</xdr:rowOff>
    </xdr:to>
    <xdr:sp macro="" textlink="">
      <xdr:nvSpPr>
        <xdr:cNvPr id="13" name="29 CuadroTexto"/>
        <xdr:cNvSpPr txBox="1"/>
      </xdr:nvSpPr>
      <xdr:spPr>
        <a:xfrm>
          <a:off x="6139814" y="18108930"/>
          <a:ext cx="366712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101</xdr:row>
      <xdr:rowOff>100012</xdr:rowOff>
    </xdr:from>
    <xdr:to>
      <xdr:col>18</xdr:col>
      <xdr:colOff>371474</xdr:colOff>
      <xdr:row>111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113</xdr:row>
      <xdr:rowOff>142875</xdr:rowOff>
    </xdr:from>
    <xdr:to>
      <xdr:col>18</xdr:col>
      <xdr:colOff>152400</xdr:colOff>
      <xdr:row>122</xdr:row>
      <xdr:rowOff>152400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140</xdr:row>
      <xdr:rowOff>104775</xdr:rowOff>
    </xdr:from>
    <xdr:to>
      <xdr:col>7</xdr:col>
      <xdr:colOff>13335</xdr:colOff>
      <xdr:row>146</xdr:row>
      <xdr:rowOff>30480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867995"/>
          <a:ext cx="659130" cy="102298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28574</xdr:colOff>
      <xdr:row>138</xdr:row>
      <xdr:rowOff>104776</xdr:rowOff>
    </xdr:from>
    <xdr:to>
      <xdr:col>18</xdr:col>
      <xdr:colOff>209550</xdr:colOff>
      <xdr:row>145</xdr:row>
      <xdr:rowOff>76201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142875</xdr:colOff>
      <xdr:row>15</xdr:row>
      <xdr:rowOff>161729</xdr:rowOff>
    </xdr:from>
    <xdr:to>
      <xdr:col>6</xdr:col>
      <xdr:colOff>46487</xdr:colOff>
      <xdr:row>34</xdr:row>
      <xdr:rowOff>104837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0975" y="2744909"/>
          <a:ext cx="3195452" cy="34178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S160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2" customWidth="1"/>
    <col min="7" max="7" width="1.7109375" style="2" customWidth="1"/>
    <col min="8" max="8" width="7.140625" style="2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81" t="s">
        <v>38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</row>
    <row r="6" spans="2:19" ht="21" customHeight="1" x14ac:dyDescent="0.25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</row>
    <row r="7" spans="2:19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6.5" customHeight="1" x14ac:dyDescent="0.3">
      <c r="B8" s="182" t="s">
        <v>39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</row>
    <row r="9" spans="2:19" ht="6.75" customHeight="1" x14ac:dyDescent="0.25"/>
    <row r="10" spans="2:19" x14ac:dyDescent="0.25">
      <c r="B10" s="183" t="s">
        <v>40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</row>
    <row r="11" spans="2:19" ht="30.75" customHeight="1" x14ac:dyDescent="0.25"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</row>
    <row r="12" spans="2:19" ht="8.25" customHeight="1" x14ac:dyDescent="0.25"/>
    <row r="13" spans="2:19" s="7" customFormat="1" ht="17.25" customHeight="1" x14ac:dyDescent="0.25">
      <c r="B13" s="4" t="s">
        <v>41</v>
      </c>
      <c r="C13" s="5"/>
      <c r="D13" s="5"/>
      <c r="E13" s="5"/>
      <c r="F13" s="6"/>
      <c r="G13" s="6"/>
      <c r="H13" s="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19" ht="3" customHeight="1" x14ac:dyDescent="0.25"/>
    <row r="15" spans="2:19" x14ac:dyDescent="0.25">
      <c r="B15" s="8" t="s">
        <v>42</v>
      </c>
      <c r="C15" s="9"/>
      <c r="D15" s="9"/>
      <c r="E15" s="9"/>
      <c r="F15" s="10"/>
      <c r="G15" s="10"/>
      <c r="H15" s="10"/>
      <c r="I15" s="173" t="s">
        <v>43</v>
      </c>
      <c r="J15" s="173"/>
      <c r="K15" s="173"/>
      <c r="L15" s="173"/>
      <c r="M15" s="173"/>
      <c r="N15" s="11"/>
      <c r="O15" s="12"/>
      <c r="P15" s="12"/>
      <c r="Q15" s="161" t="s">
        <v>44</v>
      </c>
      <c r="R15" s="161"/>
      <c r="S15" s="9"/>
    </row>
    <row r="16" spans="2:19" x14ac:dyDescent="0.25">
      <c r="B16" s="13" t="s">
        <v>45</v>
      </c>
      <c r="C16" s="9"/>
      <c r="D16" s="9"/>
      <c r="E16" s="9"/>
      <c r="F16" s="10"/>
      <c r="G16" s="10"/>
      <c r="H16" s="10"/>
      <c r="I16" s="173"/>
      <c r="J16" s="173"/>
      <c r="K16" s="173"/>
      <c r="L16" s="173"/>
      <c r="M16" s="173"/>
      <c r="N16" s="11"/>
      <c r="O16" s="14"/>
      <c r="P16" s="14"/>
      <c r="Q16" s="161"/>
      <c r="R16" s="161"/>
      <c r="S16" s="9"/>
    </row>
    <row r="17" spans="2:19" x14ac:dyDescent="0.25">
      <c r="B17" s="9"/>
      <c r="C17" s="9"/>
      <c r="D17" s="9"/>
      <c r="E17" s="9"/>
      <c r="F17" s="10"/>
      <c r="G17" s="10"/>
      <c r="H17" s="10"/>
      <c r="I17" s="15" t="s">
        <v>46</v>
      </c>
      <c r="J17" s="15"/>
      <c r="K17" s="15">
        <v>2018</v>
      </c>
      <c r="L17" s="15">
        <v>2017</v>
      </c>
      <c r="M17" s="15" t="s">
        <v>37</v>
      </c>
      <c r="N17" s="14"/>
      <c r="O17" s="16"/>
      <c r="P17" s="16"/>
      <c r="Q17" s="15" t="s">
        <v>46</v>
      </c>
      <c r="R17" s="15">
        <v>2018</v>
      </c>
      <c r="S17" s="14"/>
    </row>
    <row r="18" spans="2:19" x14ac:dyDescent="0.25">
      <c r="B18" s="9"/>
      <c r="C18" s="9"/>
      <c r="D18" s="9"/>
      <c r="E18" s="9"/>
      <c r="F18" s="10"/>
      <c r="G18" s="10"/>
      <c r="H18" s="10"/>
      <c r="I18" s="17" t="s">
        <v>10</v>
      </c>
      <c r="J18" s="17"/>
      <c r="K18" s="18">
        <v>10</v>
      </c>
      <c r="L18" s="18">
        <v>8</v>
      </c>
      <c r="M18" s="19">
        <f>K18/L18-1</f>
        <v>0.25</v>
      </c>
      <c r="N18" s="16"/>
      <c r="O18" s="10"/>
      <c r="P18" s="10"/>
      <c r="Q18" s="17" t="s">
        <v>10</v>
      </c>
      <c r="R18" s="18">
        <v>1</v>
      </c>
      <c r="S18" s="16"/>
    </row>
    <row r="19" spans="2:19" x14ac:dyDescent="0.25">
      <c r="B19" s="9"/>
      <c r="C19" s="9"/>
      <c r="D19" s="9"/>
      <c r="E19" s="9"/>
      <c r="F19" s="10"/>
      <c r="G19" s="10"/>
      <c r="H19" s="10"/>
      <c r="I19" s="20" t="s">
        <v>47</v>
      </c>
      <c r="J19" s="21"/>
      <c r="K19" s="9"/>
      <c r="L19" s="9"/>
      <c r="M19" s="9"/>
      <c r="N19" s="9"/>
      <c r="O19" s="9"/>
      <c r="P19" s="9"/>
      <c r="Q19" s="9"/>
      <c r="R19" s="22"/>
      <c r="S19" s="22"/>
    </row>
    <row r="20" spans="2:19" x14ac:dyDescent="0.25">
      <c r="B20" s="9"/>
      <c r="C20" s="9"/>
      <c r="D20" s="9"/>
      <c r="E20" s="9"/>
      <c r="F20" s="10"/>
      <c r="G20" s="10"/>
      <c r="H20" s="10"/>
      <c r="I20" s="9"/>
      <c r="J20" s="9"/>
      <c r="K20" s="9"/>
      <c r="L20" s="9"/>
      <c r="M20" s="9"/>
      <c r="N20" s="9"/>
      <c r="O20" s="14"/>
      <c r="P20" s="14"/>
      <c r="Q20" s="14"/>
      <c r="R20" s="14"/>
      <c r="S20" s="14"/>
    </row>
    <row r="21" spans="2:19" x14ac:dyDescent="0.25">
      <c r="B21" s="9"/>
      <c r="C21" s="9"/>
      <c r="D21" s="9"/>
      <c r="E21" s="9"/>
      <c r="F21" s="10"/>
      <c r="G21" s="10"/>
      <c r="H21" s="10"/>
      <c r="I21" s="9"/>
      <c r="J21" s="9"/>
      <c r="K21" s="9"/>
      <c r="L21" s="9"/>
      <c r="M21" s="9"/>
      <c r="N21" s="9"/>
      <c r="O21" s="23"/>
      <c r="P21" s="23"/>
      <c r="Q21" s="23"/>
      <c r="R21" s="23"/>
      <c r="S21" s="23"/>
    </row>
    <row r="22" spans="2:19" x14ac:dyDescent="0.25">
      <c r="B22" s="9"/>
      <c r="C22" s="9"/>
      <c r="D22" s="9"/>
      <c r="E22" s="9"/>
      <c r="F22" s="10"/>
      <c r="G22" s="10"/>
      <c r="H22" s="10"/>
      <c r="I22" s="9" t="s">
        <v>48</v>
      </c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2:19" x14ac:dyDescent="0.25">
      <c r="B23" s="9"/>
      <c r="C23" s="9"/>
      <c r="D23" s="9"/>
      <c r="E23" s="9"/>
      <c r="F23" s="10"/>
      <c r="G23" s="10"/>
      <c r="H23" s="10"/>
      <c r="I23" s="24" t="s">
        <v>49</v>
      </c>
      <c r="J23" s="24"/>
      <c r="K23" s="9"/>
      <c r="L23" s="10"/>
      <c r="M23" s="10"/>
      <c r="N23" s="10"/>
      <c r="O23" s="10"/>
      <c r="P23" s="10"/>
      <c r="Q23" s="10"/>
      <c r="R23" s="10"/>
      <c r="S23" s="10"/>
    </row>
    <row r="24" spans="2:19" x14ac:dyDescent="0.25">
      <c r="B24" s="9"/>
      <c r="C24" s="9"/>
      <c r="D24" s="9"/>
      <c r="E24" s="9"/>
      <c r="F24" s="10"/>
      <c r="G24" s="10"/>
      <c r="H24" s="10"/>
      <c r="I24" s="25" t="s">
        <v>50</v>
      </c>
      <c r="J24" s="25"/>
      <c r="K24" s="26" t="s">
        <v>51</v>
      </c>
      <c r="L24" s="10"/>
      <c r="M24" s="10"/>
      <c r="N24" s="10"/>
      <c r="O24" s="10"/>
      <c r="P24" s="10"/>
      <c r="Q24" s="10"/>
      <c r="R24" s="10"/>
      <c r="S24" s="10"/>
    </row>
    <row r="25" spans="2:19" x14ac:dyDescent="0.25">
      <c r="B25" s="9"/>
      <c r="C25" s="9"/>
      <c r="D25" s="9"/>
      <c r="E25" s="9"/>
      <c r="F25" s="10"/>
      <c r="G25" s="10"/>
      <c r="H25" s="10"/>
      <c r="I25" s="10">
        <v>2009</v>
      </c>
      <c r="J25" s="10"/>
      <c r="K25" s="27">
        <v>139</v>
      </c>
      <c r="L25" s="10"/>
      <c r="M25" s="10"/>
      <c r="N25" s="10"/>
      <c r="O25" s="10"/>
      <c r="P25" s="10"/>
      <c r="Q25" s="10"/>
      <c r="R25" s="10"/>
      <c r="S25" s="10"/>
    </row>
    <row r="26" spans="2:19" x14ac:dyDescent="0.25">
      <c r="B26" s="9"/>
      <c r="C26" s="9"/>
      <c r="D26" s="9"/>
      <c r="E26" s="9"/>
      <c r="F26" s="10"/>
      <c r="G26" s="10"/>
      <c r="H26" s="10"/>
      <c r="I26" s="10">
        <v>2010</v>
      </c>
      <c r="J26" s="10"/>
      <c r="K26" s="27">
        <v>121</v>
      </c>
      <c r="L26" s="10"/>
      <c r="M26" s="10"/>
      <c r="N26" s="10"/>
      <c r="O26" s="10"/>
      <c r="P26" s="10"/>
      <c r="Q26" s="10"/>
      <c r="R26" s="10"/>
      <c r="S26" s="10"/>
    </row>
    <row r="27" spans="2:19" x14ac:dyDescent="0.25">
      <c r="B27" s="9"/>
      <c r="C27" s="9"/>
      <c r="D27" s="9"/>
      <c r="E27" s="9"/>
      <c r="F27" s="10"/>
      <c r="G27" s="10"/>
      <c r="H27" s="10"/>
      <c r="I27" s="10">
        <v>2011</v>
      </c>
      <c r="J27" s="10"/>
      <c r="K27" s="27">
        <v>93</v>
      </c>
      <c r="L27" s="10"/>
      <c r="M27" s="10"/>
      <c r="N27" s="10"/>
      <c r="O27" s="10"/>
      <c r="P27" s="10"/>
      <c r="Q27" s="10"/>
      <c r="R27" s="10"/>
      <c r="S27" s="10"/>
    </row>
    <row r="28" spans="2:19" x14ac:dyDescent="0.25">
      <c r="B28" s="9"/>
      <c r="C28" s="9"/>
      <c r="D28" s="9"/>
      <c r="E28" s="9"/>
      <c r="F28" s="10"/>
      <c r="G28" s="10"/>
      <c r="H28" s="10"/>
      <c r="I28" s="10">
        <v>2012</v>
      </c>
      <c r="J28" s="10"/>
      <c r="K28" s="27">
        <v>83</v>
      </c>
      <c r="L28" s="10"/>
      <c r="M28" s="10"/>
      <c r="N28" s="10"/>
      <c r="O28" s="10"/>
      <c r="P28" s="10"/>
      <c r="Q28" s="10"/>
      <c r="R28" s="10"/>
      <c r="S28" s="10"/>
    </row>
    <row r="29" spans="2:19" x14ac:dyDescent="0.25">
      <c r="B29" s="9"/>
      <c r="C29" s="9"/>
      <c r="D29" s="9"/>
      <c r="E29" s="9"/>
      <c r="F29" s="10"/>
      <c r="G29" s="10"/>
      <c r="H29" s="10"/>
      <c r="I29" s="10">
        <v>2013</v>
      </c>
      <c r="J29" s="10"/>
      <c r="K29" s="27">
        <v>131</v>
      </c>
      <c r="L29" s="9"/>
      <c r="M29" s="9"/>
      <c r="N29" s="9"/>
      <c r="O29" s="9"/>
      <c r="P29" s="9"/>
      <c r="Q29" s="9"/>
      <c r="R29" s="9"/>
      <c r="S29" s="9"/>
    </row>
    <row r="30" spans="2:19" x14ac:dyDescent="0.25">
      <c r="B30" s="9"/>
      <c r="C30" s="9"/>
      <c r="D30" s="9"/>
      <c r="E30" s="9"/>
      <c r="F30" s="10"/>
      <c r="G30" s="10"/>
      <c r="H30" s="10"/>
      <c r="I30" s="10">
        <v>2014</v>
      </c>
      <c r="J30" s="10"/>
      <c r="K30" s="27">
        <v>96</v>
      </c>
      <c r="L30" s="9"/>
      <c r="M30" s="9"/>
      <c r="N30" s="9"/>
      <c r="O30" s="9"/>
      <c r="P30" s="9"/>
      <c r="Q30" s="9"/>
      <c r="R30" s="9"/>
      <c r="S30" s="9"/>
    </row>
    <row r="31" spans="2:19" x14ac:dyDescent="0.25">
      <c r="B31" s="9"/>
      <c r="C31" s="9"/>
      <c r="D31" s="9"/>
      <c r="E31" s="9"/>
      <c r="F31" s="10"/>
      <c r="G31" s="10"/>
      <c r="H31" s="10"/>
      <c r="I31" s="10">
        <v>2015</v>
      </c>
      <c r="J31" s="10"/>
      <c r="K31" s="27">
        <v>95</v>
      </c>
      <c r="L31" s="9"/>
      <c r="M31" s="9"/>
      <c r="N31" s="9"/>
      <c r="O31" s="9"/>
      <c r="P31" s="9"/>
      <c r="Q31" s="9"/>
      <c r="R31" s="9"/>
      <c r="S31" s="9"/>
    </row>
    <row r="32" spans="2:19" x14ac:dyDescent="0.25">
      <c r="B32" s="9"/>
      <c r="C32" s="9"/>
      <c r="D32" s="9"/>
      <c r="E32" s="9"/>
      <c r="F32" s="10"/>
      <c r="G32" s="10"/>
      <c r="H32" s="10"/>
      <c r="I32" s="10">
        <v>2016</v>
      </c>
      <c r="J32" s="10"/>
      <c r="K32" s="27">
        <v>124</v>
      </c>
      <c r="L32" s="9"/>
      <c r="M32" s="9"/>
      <c r="N32" s="9"/>
      <c r="O32" s="9"/>
      <c r="P32" s="9"/>
      <c r="Q32" s="9"/>
      <c r="R32" s="9"/>
      <c r="S32" s="9"/>
    </row>
    <row r="33" spans="2:19" x14ac:dyDescent="0.25">
      <c r="B33" s="9"/>
      <c r="C33" s="9"/>
      <c r="D33" s="9"/>
      <c r="E33" s="9"/>
      <c r="F33" s="10"/>
      <c r="G33" s="10"/>
      <c r="H33" s="10"/>
      <c r="I33" s="10">
        <v>2017</v>
      </c>
      <c r="J33" s="10"/>
      <c r="K33" s="27">
        <v>121</v>
      </c>
      <c r="L33" s="9"/>
      <c r="M33" s="9"/>
      <c r="N33" s="9"/>
      <c r="O33" s="9"/>
      <c r="P33" s="9"/>
      <c r="Q33" s="9"/>
      <c r="R33" s="9"/>
      <c r="S33" s="9"/>
    </row>
    <row r="34" spans="2:19" x14ac:dyDescent="0.25">
      <c r="B34" s="9"/>
      <c r="C34" s="9"/>
      <c r="D34" s="9"/>
      <c r="E34" s="9"/>
      <c r="F34" s="10"/>
      <c r="G34" s="10"/>
      <c r="H34" s="10"/>
      <c r="I34" s="28" t="s">
        <v>52</v>
      </c>
      <c r="J34" s="28"/>
      <c r="K34" s="29">
        <v>10</v>
      </c>
      <c r="L34" s="9"/>
      <c r="M34" s="9"/>
      <c r="N34" s="9"/>
      <c r="O34" s="9"/>
      <c r="P34" s="9"/>
      <c r="Q34" s="9"/>
      <c r="R34" s="9"/>
      <c r="S34" s="9"/>
    </row>
    <row r="35" spans="2:19" x14ac:dyDescent="0.25">
      <c r="B35" s="9"/>
      <c r="C35" s="9"/>
      <c r="D35" s="9"/>
      <c r="E35" s="9"/>
      <c r="F35" s="10"/>
      <c r="G35" s="10"/>
      <c r="H35" s="10"/>
      <c r="I35" s="25" t="s">
        <v>0</v>
      </c>
      <c r="J35" s="25"/>
      <c r="K35" s="26">
        <f>SUM(K25:K34)</f>
        <v>1013</v>
      </c>
      <c r="L35" s="9"/>
      <c r="M35" s="9"/>
      <c r="N35" s="9"/>
      <c r="O35" s="9"/>
      <c r="P35" s="9"/>
      <c r="Q35" s="9"/>
      <c r="R35" s="9"/>
      <c r="S35" s="9"/>
    </row>
    <row r="36" spans="2:19" ht="13.5" customHeight="1" x14ac:dyDescent="0.25">
      <c r="B36" s="9"/>
      <c r="C36" s="9"/>
      <c r="D36" s="9"/>
      <c r="E36" s="9"/>
      <c r="F36" s="10"/>
      <c r="G36" s="10"/>
      <c r="H36" s="10"/>
      <c r="I36" s="30" t="s">
        <v>53</v>
      </c>
      <c r="J36" s="31"/>
      <c r="K36" s="9"/>
      <c r="L36" s="9"/>
      <c r="M36" s="9"/>
      <c r="N36" s="9"/>
      <c r="O36" s="9"/>
      <c r="P36" s="9"/>
      <c r="Q36" s="9"/>
      <c r="R36" s="9"/>
      <c r="S36" s="9"/>
    </row>
    <row r="37" spans="2:19" ht="3" customHeight="1" x14ac:dyDescent="0.25">
      <c r="B37" s="9"/>
      <c r="C37" s="9"/>
      <c r="D37" s="9"/>
      <c r="E37" s="9"/>
      <c r="F37" s="10"/>
      <c r="G37" s="10"/>
      <c r="H37" s="10"/>
      <c r="I37" s="31"/>
      <c r="J37" s="31"/>
      <c r="K37" s="9"/>
      <c r="L37" s="9"/>
      <c r="M37" s="9"/>
      <c r="N37" s="9"/>
      <c r="O37" s="9"/>
      <c r="P37" s="9"/>
      <c r="Q37" s="9"/>
      <c r="R37" s="9"/>
      <c r="S37" s="9"/>
    </row>
    <row r="38" spans="2:19" ht="28.5" customHeight="1" x14ac:dyDescent="0.25">
      <c r="B38" s="161" t="s">
        <v>54</v>
      </c>
      <c r="C38" s="161"/>
      <c r="D38" s="161"/>
      <c r="E38" s="161"/>
      <c r="F38" s="161"/>
      <c r="G38" s="161"/>
      <c r="H38" s="161"/>
      <c r="I38" s="31"/>
      <c r="J38" s="31"/>
      <c r="K38" s="9"/>
      <c r="L38" s="9"/>
      <c r="M38" s="9"/>
      <c r="N38" s="9"/>
      <c r="O38" s="9"/>
      <c r="P38" s="9"/>
      <c r="Q38" s="9"/>
      <c r="R38" s="9"/>
      <c r="S38" s="9"/>
    </row>
    <row r="39" spans="2:19" ht="24" x14ac:dyDescent="0.25">
      <c r="B39" s="165" t="s">
        <v>13</v>
      </c>
      <c r="C39" s="165"/>
      <c r="D39" s="32" t="s">
        <v>55</v>
      </c>
      <c r="E39" s="32"/>
      <c r="F39" s="15" t="s">
        <v>56</v>
      </c>
      <c r="G39" s="15"/>
      <c r="H39" s="33" t="s"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2:19" x14ac:dyDescent="0.25">
      <c r="B40" s="34" t="s">
        <v>57</v>
      </c>
      <c r="C40" s="34"/>
      <c r="D40" s="35">
        <v>320</v>
      </c>
      <c r="E40" s="35"/>
      <c r="F40" s="35">
        <v>3</v>
      </c>
      <c r="G40" s="35"/>
      <c r="H40" s="36">
        <f t="shared" ref="H40:H65" si="0">D40+F40</f>
        <v>323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2:19" x14ac:dyDescent="0.25">
      <c r="B41" s="34" t="s">
        <v>7</v>
      </c>
      <c r="C41" s="34"/>
      <c r="D41" s="35">
        <v>75</v>
      </c>
      <c r="E41" s="35"/>
      <c r="F41" s="35">
        <v>1</v>
      </c>
      <c r="G41" s="35"/>
      <c r="H41" s="36">
        <f t="shared" si="0"/>
        <v>76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2:19" x14ac:dyDescent="0.25">
      <c r="B42" s="34" t="s">
        <v>58</v>
      </c>
      <c r="C42" s="34"/>
      <c r="D42" s="35">
        <v>58</v>
      </c>
      <c r="E42" s="35"/>
      <c r="F42" s="35">
        <v>0</v>
      </c>
      <c r="G42" s="35"/>
      <c r="H42" s="36">
        <f t="shared" si="0"/>
        <v>58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2:19" x14ac:dyDescent="0.25">
      <c r="B43" s="34" t="s">
        <v>17</v>
      </c>
      <c r="C43" s="34"/>
      <c r="D43" s="35">
        <v>51</v>
      </c>
      <c r="E43" s="35"/>
      <c r="F43" s="35">
        <v>0</v>
      </c>
      <c r="G43" s="35"/>
      <c r="H43" s="36">
        <f t="shared" si="0"/>
        <v>51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2:19" x14ac:dyDescent="0.25">
      <c r="B44" s="34" t="s">
        <v>31</v>
      </c>
      <c r="C44" s="34"/>
      <c r="D44" s="35">
        <v>50</v>
      </c>
      <c r="E44" s="35"/>
      <c r="F44" s="35">
        <v>0</v>
      </c>
      <c r="G44" s="35"/>
      <c r="H44" s="36">
        <f t="shared" si="0"/>
        <v>50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2:19" x14ac:dyDescent="0.25">
      <c r="B45" s="9" t="s">
        <v>20</v>
      </c>
      <c r="C45" s="9"/>
      <c r="D45" s="10">
        <v>44</v>
      </c>
      <c r="E45" s="10"/>
      <c r="F45" s="10">
        <v>3</v>
      </c>
      <c r="G45" s="10"/>
      <c r="H45" s="37">
        <f t="shared" si="0"/>
        <v>47</v>
      </c>
      <c r="I45" s="9"/>
      <c r="J45" s="9"/>
      <c r="K45" s="173" t="s">
        <v>59</v>
      </c>
      <c r="L45" s="173"/>
      <c r="M45" s="173"/>
      <c r="N45" s="173"/>
      <c r="O45" s="173"/>
      <c r="P45" s="173"/>
      <c r="Q45" s="173"/>
      <c r="R45" s="9"/>
      <c r="S45" s="9"/>
    </row>
    <row r="46" spans="2:19" x14ac:dyDescent="0.25">
      <c r="B46" s="9" t="s">
        <v>15</v>
      </c>
      <c r="C46" s="9"/>
      <c r="D46" s="10">
        <v>40</v>
      </c>
      <c r="E46" s="10"/>
      <c r="F46" s="10">
        <v>0</v>
      </c>
      <c r="G46" s="10"/>
      <c r="H46" s="37">
        <f t="shared" si="0"/>
        <v>40</v>
      </c>
      <c r="I46" s="9"/>
      <c r="J46" s="9"/>
      <c r="K46" s="173"/>
      <c r="L46" s="173"/>
      <c r="M46" s="173"/>
      <c r="N46" s="173"/>
      <c r="O46" s="173"/>
      <c r="P46" s="173"/>
      <c r="Q46" s="173"/>
      <c r="R46" s="9"/>
      <c r="S46" s="9"/>
    </row>
    <row r="47" spans="2:19" ht="15.75" thickBot="1" x14ac:dyDescent="0.3">
      <c r="B47" s="9" t="s">
        <v>25</v>
      </c>
      <c r="C47" s="9"/>
      <c r="D47" s="10">
        <v>38</v>
      </c>
      <c r="E47" s="10"/>
      <c r="F47" s="10">
        <v>0</v>
      </c>
      <c r="G47" s="10"/>
      <c r="H47" s="37">
        <f t="shared" si="0"/>
        <v>38</v>
      </c>
      <c r="I47" s="9"/>
      <c r="J47" s="9"/>
      <c r="K47" s="180" t="s">
        <v>60</v>
      </c>
      <c r="L47" s="166" t="s">
        <v>56</v>
      </c>
      <c r="M47" s="166"/>
      <c r="N47" s="38"/>
      <c r="O47" s="166">
        <v>2017</v>
      </c>
      <c r="P47" s="166"/>
      <c r="Q47" s="166"/>
      <c r="R47" s="9"/>
      <c r="S47" s="9"/>
    </row>
    <row r="48" spans="2:19" x14ac:dyDescent="0.25">
      <c r="B48" s="9" t="s">
        <v>61</v>
      </c>
      <c r="C48" s="9"/>
      <c r="D48" s="10">
        <v>36</v>
      </c>
      <c r="E48" s="10"/>
      <c r="F48" s="10">
        <v>1</v>
      </c>
      <c r="G48" s="10"/>
      <c r="H48" s="37">
        <f t="shared" si="0"/>
        <v>37</v>
      </c>
      <c r="I48" s="9"/>
      <c r="J48" s="9"/>
      <c r="K48" s="180"/>
      <c r="L48" s="38" t="s">
        <v>9</v>
      </c>
      <c r="M48" s="38" t="s">
        <v>1</v>
      </c>
      <c r="N48" s="38"/>
      <c r="O48" s="38" t="s">
        <v>9</v>
      </c>
      <c r="P48" s="38"/>
      <c r="Q48" s="38" t="s">
        <v>1</v>
      </c>
      <c r="R48" s="9"/>
      <c r="S48" s="9"/>
    </row>
    <row r="49" spans="2:19" x14ac:dyDescent="0.25">
      <c r="B49" s="9" t="s">
        <v>26</v>
      </c>
      <c r="C49" s="9"/>
      <c r="D49" s="10">
        <v>29</v>
      </c>
      <c r="E49" s="10"/>
      <c r="F49" s="10">
        <v>0</v>
      </c>
      <c r="G49" s="10"/>
      <c r="H49" s="37">
        <f t="shared" si="0"/>
        <v>29</v>
      </c>
      <c r="I49" s="9"/>
      <c r="J49" s="9"/>
      <c r="K49" s="22" t="s">
        <v>62</v>
      </c>
      <c r="L49" s="28">
        <v>6</v>
      </c>
      <c r="M49" s="39">
        <f>L49/$L$53</f>
        <v>0.6</v>
      </c>
      <c r="N49" s="39"/>
      <c r="O49" s="28">
        <v>78</v>
      </c>
      <c r="P49" s="28"/>
      <c r="Q49" s="39">
        <v>0.77989130434782605</v>
      </c>
      <c r="R49" s="9"/>
      <c r="S49" s="9"/>
    </row>
    <row r="50" spans="2:19" x14ac:dyDescent="0.25">
      <c r="B50" s="9" t="s">
        <v>63</v>
      </c>
      <c r="C50" s="9"/>
      <c r="D50" s="10">
        <v>29</v>
      </c>
      <c r="E50" s="10"/>
      <c r="F50" s="10">
        <v>0</v>
      </c>
      <c r="G50" s="10"/>
      <c r="H50" s="37">
        <f t="shared" si="0"/>
        <v>29</v>
      </c>
      <c r="I50" s="9"/>
      <c r="J50" s="9"/>
      <c r="K50" s="22" t="s">
        <v>64</v>
      </c>
      <c r="L50" s="28">
        <v>2</v>
      </c>
      <c r="M50" s="39">
        <f>L50/$L$53</f>
        <v>0.2</v>
      </c>
      <c r="N50" s="39"/>
      <c r="O50" s="28">
        <v>20</v>
      </c>
      <c r="P50" s="28"/>
      <c r="Q50" s="39">
        <v>0.15760869565217392</v>
      </c>
      <c r="R50" s="9"/>
      <c r="S50" s="9"/>
    </row>
    <row r="51" spans="2:19" x14ac:dyDescent="0.25">
      <c r="B51" s="9" t="s">
        <v>30</v>
      </c>
      <c r="C51" s="9"/>
      <c r="D51" s="10">
        <v>28</v>
      </c>
      <c r="E51" s="10"/>
      <c r="F51" s="10">
        <v>0</v>
      </c>
      <c r="G51" s="10"/>
      <c r="H51" s="37">
        <f t="shared" si="0"/>
        <v>28</v>
      </c>
      <c r="I51" s="9"/>
      <c r="J51" s="9"/>
      <c r="K51" s="22" t="s">
        <v>65</v>
      </c>
      <c r="L51" s="28">
        <v>2</v>
      </c>
      <c r="M51" s="39">
        <f>L51/$L$53</f>
        <v>0.2</v>
      </c>
      <c r="N51" s="39"/>
      <c r="O51" s="28">
        <v>23</v>
      </c>
      <c r="P51" s="28"/>
      <c r="Q51" s="39">
        <v>6.25E-2</v>
      </c>
      <c r="R51" s="9"/>
      <c r="S51" s="9"/>
    </row>
    <row r="52" spans="2:19" x14ac:dyDescent="0.25">
      <c r="B52" s="9" t="s">
        <v>33</v>
      </c>
      <c r="C52" s="9"/>
      <c r="D52" s="10">
        <v>26</v>
      </c>
      <c r="E52" s="10"/>
      <c r="F52" s="10">
        <v>0</v>
      </c>
      <c r="G52" s="10"/>
      <c r="H52" s="37">
        <f t="shared" si="0"/>
        <v>26</v>
      </c>
      <c r="I52" s="9"/>
      <c r="J52" s="9"/>
      <c r="K52" s="22" t="s">
        <v>66</v>
      </c>
      <c r="L52" s="28">
        <v>0</v>
      </c>
      <c r="M52" s="39">
        <f>L52/$L$53</f>
        <v>0</v>
      </c>
      <c r="N52" s="39"/>
      <c r="O52" s="28">
        <v>0</v>
      </c>
      <c r="P52" s="28"/>
      <c r="Q52" s="39">
        <v>0</v>
      </c>
      <c r="R52" s="9"/>
      <c r="S52" s="9"/>
    </row>
    <row r="53" spans="2:19" x14ac:dyDescent="0.25">
      <c r="B53" s="9" t="s">
        <v>19</v>
      </c>
      <c r="C53" s="9"/>
      <c r="D53" s="10">
        <v>26</v>
      </c>
      <c r="E53" s="10"/>
      <c r="F53" s="10">
        <v>0</v>
      </c>
      <c r="G53" s="10"/>
      <c r="H53" s="37">
        <f t="shared" si="0"/>
        <v>26</v>
      </c>
      <c r="I53" s="9"/>
      <c r="J53" s="9"/>
      <c r="K53" s="38" t="s">
        <v>0</v>
      </c>
      <c r="L53" s="38">
        <f>SUM(L49:L52)</f>
        <v>10</v>
      </c>
      <c r="M53" s="40">
        <f>SUM(M49:M52)</f>
        <v>1</v>
      </c>
      <c r="N53" s="40"/>
      <c r="O53" s="38">
        <f>SUM(O49:O52)</f>
        <v>121</v>
      </c>
      <c r="P53" s="38"/>
      <c r="Q53" s="40">
        <v>1</v>
      </c>
      <c r="R53" s="9"/>
      <c r="S53" s="9"/>
    </row>
    <row r="54" spans="2:19" x14ac:dyDescent="0.25">
      <c r="B54" s="9" t="s">
        <v>18</v>
      </c>
      <c r="C54" s="9"/>
      <c r="D54" s="10">
        <v>24</v>
      </c>
      <c r="E54" s="10"/>
      <c r="F54" s="10">
        <v>0</v>
      </c>
      <c r="G54" s="10"/>
      <c r="H54" s="37">
        <f t="shared" si="0"/>
        <v>24</v>
      </c>
      <c r="I54" s="9"/>
      <c r="J54" s="9"/>
      <c r="K54" s="20" t="s">
        <v>53</v>
      </c>
      <c r="L54" s="9"/>
      <c r="M54" s="9"/>
      <c r="N54" s="9"/>
      <c r="O54" s="9"/>
      <c r="P54" s="9"/>
      <c r="Q54" s="9"/>
      <c r="R54" s="9"/>
      <c r="S54" s="9"/>
    </row>
    <row r="55" spans="2:19" x14ac:dyDescent="0.25">
      <c r="B55" s="9" t="s">
        <v>23</v>
      </c>
      <c r="C55" s="9"/>
      <c r="D55" s="10">
        <v>19</v>
      </c>
      <c r="E55" s="10"/>
      <c r="F55" s="10">
        <v>0</v>
      </c>
      <c r="G55" s="10"/>
      <c r="H55" s="37">
        <f t="shared" si="0"/>
        <v>19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2:19" x14ac:dyDescent="0.25">
      <c r="B56" s="9" t="s">
        <v>32</v>
      </c>
      <c r="C56" s="9"/>
      <c r="D56" s="10">
        <v>16</v>
      </c>
      <c r="E56" s="10"/>
      <c r="F56" s="10">
        <v>1</v>
      </c>
      <c r="G56" s="10"/>
      <c r="H56" s="37">
        <f t="shared" si="0"/>
        <v>17</v>
      </c>
      <c r="I56" s="9"/>
      <c r="J56" s="9"/>
      <c r="K56" s="161" t="s">
        <v>67</v>
      </c>
      <c r="L56" s="161"/>
      <c r="M56" s="161"/>
      <c r="N56" s="161"/>
      <c r="O56" s="161"/>
      <c r="P56" s="161"/>
      <c r="Q56" s="161"/>
      <c r="R56" s="161"/>
      <c r="S56" s="9"/>
    </row>
    <row r="57" spans="2:19" x14ac:dyDescent="0.25">
      <c r="B57" s="9" t="s">
        <v>29</v>
      </c>
      <c r="C57" s="9"/>
      <c r="D57" s="10">
        <v>15</v>
      </c>
      <c r="E57" s="10"/>
      <c r="F57" s="10">
        <v>0</v>
      </c>
      <c r="G57" s="10"/>
      <c r="H57" s="37">
        <f t="shared" si="0"/>
        <v>15</v>
      </c>
      <c r="I57" s="9"/>
      <c r="J57" s="9"/>
      <c r="K57" s="161"/>
      <c r="L57" s="161"/>
      <c r="M57" s="161"/>
      <c r="N57" s="161"/>
      <c r="O57" s="161"/>
      <c r="P57" s="161"/>
      <c r="Q57" s="161"/>
      <c r="R57" s="161"/>
      <c r="S57" s="9"/>
    </row>
    <row r="58" spans="2:19" ht="15.75" thickBot="1" x14ac:dyDescent="0.3">
      <c r="B58" s="9" t="s">
        <v>21</v>
      </c>
      <c r="C58" s="9"/>
      <c r="D58" s="10">
        <v>13</v>
      </c>
      <c r="E58" s="10"/>
      <c r="F58" s="10">
        <v>1</v>
      </c>
      <c r="G58" s="10"/>
      <c r="H58" s="37">
        <f t="shared" si="0"/>
        <v>14</v>
      </c>
      <c r="I58" s="9"/>
      <c r="J58" s="9"/>
      <c r="K58" s="180" t="s">
        <v>68</v>
      </c>
      <c r="L58" s="180"/>
      <c r="M58" s="166" t="s">
        <v>51</v>
      </c>
      <c r="N58" s="166"/>
      <c r="O58" s="166"/>
      <c r="P58" s="38"/>
      <c r="Q58" s="166" t="s">
        <v>69</v>
      </c>
      <c r="R58" s="166"/>
      <c r="S58" s="9"/>
    </row>
    <row r="59" spans="2:19" x14ac:dyDescent="0.25">
      <c r="B59" s="9" t="s">
        <v>35</v>
      </c>
      <c r="C59" s="9"/>
      <c r="D59" s="10">
        <v>12</v>
      </c>
      <c r="E59" s="10"/>
      <c r="F59" s="10">
        <v>0</v>
      </c>
      <c r="G59" s="10"/>
      <c r="H59" s="37">
        <f t="shared" si="0"/>
        <v>12</v>
      </c>
      <c r="I59" s="9"/>
      <c r="J59" s="9"/>
      <c r="K59" s="180"/>
      <c r="L59" s="180"/>
      <c r="M59" s="178" t="s">
        <v>9</v>
      </c>
      <c r="N59" s="178"/>
      <c r="O59" s="38" t="s">
        <v>1</v>
      </c>
      <c r="P59" s="38"/>
      <c r="Q59" s="38" t="s">
        <v>9</v>
      </c>
      <c r="R59" s="38" t="s">
        <v>1</v>
      </c>
      <c r="S59" s="9"/>
    </row>
    <row r="60" spans="2:19" x14ac:dyDescent="0.25">
      <c r="B60" s="9" t="s">
        <v>27</v>
      </c>
      <c r="C60" s="9"/>
      <c r="D60" s="10">
        <v>12</v>
      </c>
      <c r="E60" s="10"/>
      <c r="F60" s="10">
        <v>0</v>
      </c>
      <c r="G60" s="10"/>
      <c r="H60" s="37">
        <f t="shared" si="0"/>
        <v>12</v>
      </c>
      <c r="I60" s="9"/>
      <c r="J60" s="9"/>
      <c r="K60" s="22" t="s">
        <v>70</v>
      </c>
      <c r="L60" s="28"/>
      <c r="M60" s="41">
        <v>2</v>
      </c>
      <c r="N60" s="41"/>
      <c r="O60" s="39">
        <f t="shared" ref="O60:O67" si="1">M60/$M$68</f>
        <v>0.2</v>
      </c>
      <c r="P60" s="39"/>
      <c r="Q60" s="41">
        <v>0</v>
      </c>
      <c r="R60" s="39">
        <f t="shared" ref="R60:R67" si="2">Q60/$Q$68</f>
        <v>0</v>
      </c>
      <c r="S60" s="9"/>
    </row>
    <row r="61" spans="2:19" ht="15.75" customHeight="1" x14ac:dyDescent="0.25">
      <c r="B61" s="9" t="s">
        <v>8</v>
      </c>
      <c r="C61" s="9"/>
      <c r="D61" s="10">
        <v>9</v>
      </c>
      <c r="E61" s="10"/>
      <c r="F61" s="10">
        <v>0</v>
      </c>
      <c r="G61" s="10"/>
      <c r="H61" s="37">
        <f t="shared" si="0"/>
        <v>9</v>
      </c>
      <c r="I61" s="9"/>
      <c r="J61" s="9"/>
      <c r="K61" s="22" t="s">
        <v>71</v>
      </c>
      <c r="L61" s="28"/>
      <c r="M61" s="41">
        <v>0</v>
      </c>
      <c r="N61" s="41"/>
      <c r="O61" s="39">
        <f t="shared" si="1"/>
        <v>0</v>
      </c>
      <c r="P61" s="39"/>
      <c r="Q61" s="41">
        <v>0</v>
      </c>
      <c r="R61" s="39">
        <f t="shared" si="2"/>
        <v>0</v>
      </c>
      <c r="S61" s="9"/>
    </row>
    <row r="62" spans="2:19" x14ac:dyDescent="0.25">
      <c r="B62" s="9" t="s">
        <v>72</v>
      </c>
      <c r="C62" s="9"/>
      <c r="D62" s="10">
        <v>9</v>
      </c>
      <c r="E62" s="10"/>
      <c r="F62" s="10">
        <v>0</v>
      </c>
      <c r="G62" s="10"/>
      <c r="H62" s="37">
        <f t="shared" si="0"/>
        <v>9</v>
      </c>
      <c r="I62" s="9"/>
      <c r="J62" s="9"/>
      <c r="K62" s="22" t="s">
        <v>73</v>
      </c>
      <c r="L62" s="28"/>
      <c r="M62" s="41">
        <v>0</v>
      </c>
      <c r="N62" s="41"/>
      <c r="O62" s="39">
        <f t="shared" si="1"/>
        <v>0</v>
      </c>
      <c r="P62" s="39"/>
      <c r="Q62" s="41">
        <v>0</v>
      </c>
      <c r="R62" s="39">
        <f t="shared" si="2"/>
        <v>0</v>
      </c>
      <c r="S62" s="9"/>
    </row>
    <row r="63" spans="2:19" ht="15" customHeight="1" x14ac:dyDescent="0.25">
      <c r="B63" s="9" t="s">
        <v>34</v>
      </c>
      <c r="C63" s="9"/>
      <c r="D63" s="10">
        <v>8</v>
      </c>
      <c r="E63" s="10"/>
      <c r="F63" s="10">
        <v>0</v>
      </c>
      <c r="G63" s="10"/>
      <c r="H63" s="37">
        <f t="shared" si="0"/>
        <v>8</v>
      </c>
      <c r="I63" s="9"/>
      <c r="J63" s="9"/>
      <c r="K63" s="22" t="s">
        <v>74</v>
      </c>
      <c r="L63" s="28"/>
      <c r="M63" s="41">
        <v>0</v>
      </c>
      <c r="N63" s="41"/>
      <c r="O63" s="39">
        <f t="shared" si="1"/>
        <v>0</v>
      </c>
      <c r="P63" s="39"/>
      <c r="Q63" s="41">
        <v>0</v>
      </c>
      <c r="R63" s="39">
        <f t="shared" si="2"/>
        <v>0</v>
      </c>
      <c r="S63" s="9"/>
    </row>
    <row r="64" spans="2:19" ht="15" customHeight="1" x14ac:dyDescent="0.25">
      <c r="B64" s="9" t="s">
        <v>28</v>
      </c>
      <c r="C64" s="9"/>
      <c r="D64" s="10">
        <v>8</v>
      </c>
      <c r="E64" s="10"/>
      <c r="F64" s="10">
        <v>0</v>
      </c>
      <c r="G64" s="10"/>
      <c r="H64" s="37">
        <f t="shared" si="0"/>
        <v>8</v>
      </c>
      <c r="I64" s="9"/>
      <c r="J64" s="9"/>
      <c r="K64" s="22" t="s">
        <v>75</v>
      </c>
      <c r="L64" s="28"/>
      <c r="M64" s="41">
        <v>5</v>
      </c>
      <c r="N64" s="41"/>
      <c r="O64" s="39">
        <f t="shared" si="1"/>
        <v>0.5</v>
      </c>
      <c r="P64" s="39"/>
      <c r="Q64" s="41">
        <v>0</v>
      </c>
      <c r="R64" s="39">
        <f t="shared" si="2"/>
        <v>0</v>
      </c>
      <c r="S64" s="9"/>
    </row>
    <row r="65" spans="2:19" ht="15" customHeight="1" x14ac:dyDescent="0.25">
      <c r="B65" s="22" t="s">
        <v>14</v>
      </c>
      <c r="C65" s="22"/>
      <c r="D65" s="28">
        <v>8</v>
      </c>
      <c r="E65" s="28"/>
      <c r="F65" s="28">
        <v>0</v>
      </c>
      <c r="G65" s="28"/>
      <c r="H65" s="42">
        <f t="shared" si="0"/>
        <v>8</v>
      </c>
      <c r="I65" s="12"/>
      <c r="J65" s="9"/>
      <c r="K65" s="22" t="s">
        <v>76</v>
      </c>
      <c r="L65" s="28"/>
      <c r="M65" s="41">
        <v>0</v>
      </c>
      <c r="N65" s="41"/>
      <c r="O65" s="39">
        <f t="shared" si="1"/>
        <v>0</v>
      </c>
      <c r="P65" s="39"/>
      <c r="Q65" s="41">
        <v>0</v>
      </c>
      <c r="R65" s="39">
        <f t="shared" si="2"/>
        <v>0</v>
      </c>
      <c r="S65" s="9"/>
    </row>
    <row r="66" spans="2:19" ht="15" customHeight="1" x14ac:dyDescent="0.25">
      <c r="B66" s="38" t="s">
        <v>0</v>
      </c>
      <c r="C66" s="38"/>
      <c r="D66" s="43">
        <f>SUM(D40:D65)</f>
        <v>1003</v>
      </c>
      <c r="E66" s="43">
        <f>SUM(E40:E65)</f>
        <v>0</v>
      </c>
      <c r="F66" s="43">
        <f>SUM(F40:F65)</f>
        <v>10</v>
      </c>
      <c r="G66" s="43"/>
      <c r="H66" s="43">
        <f>SUM(H40:H65)</f>
        <v>1013</v>
      </c>
      <c r="I66" s="44"/>
      <c r="J66" s="9"/>
      <c r="K66" s="22" t="s">
        <v>77</v>
      </c>
      <c r="L66" s="28"/>
      <c r="M66" s="41">
        <v>0</v>
      </c>
      <c r="N66" s="41"/>
      <c r="O66" s="39">
        <f t="shared" si="1"/>
        <v>0</v>
      </c>
      <c r="P66" s="39"/>
      <c r="Q66" s="41">
        <v>0</v>
      </c>
      <c r="R66" s="39">
        <f t="shared" si="2"/>
        <v>0</v>
      </c>
      <c r="S66" s="9"/>
    </row>
    <row r="67" spans="2:19" ht="14.25" customHeight="1" x14ac:dyDescent="0.25">
      <c r="B67" s="45" t="s">
        <v>53</v>
      </c>
      <c r="C67" s="9"/>
      <c r="D67" s="9"/>
      <c r="E67" s="9"/>
      <c r="F67" s="10"/>
      <c r="G67" s="10"/>
      <c r="H67" s="10"/>
      <c r="I67" s="12"/>
      <c r="J67" s="9"/>
      <c r="K67" s="22" t="s">
        <v>2</v>
      </c>
      <c r="L67" s="28"/>
      <c r="M67" s="41">
        <v>3</v>
      </c>
      <c r="N67" s="41"/>
      <c r="O67" s="39">
        <f t="shared" si="1"/>
        <v>0.3</v>
      </c>
      <c r="P67" s="39"/>
      <c r="Q67" s="41">
        <v>1</v>
      </c>
      <c r="R67" s="39">
        <f t="shared" si="2"/>
        <v>1</v>
      </c>
      <c r="S67" s="9"/>
    </row>
    <row r="68" spans="2:19" ht="15" customHeight="1" x14ac:dyDescent="0.25">
      <c r="B68" s="161" t="s">
        <v>78</v>
      </c>
      <c r="C68" s="161"/>
      <c r="D68" s="161"/>
      <c r="E68" s="161"/>
      <c r="F68" s="161"/>
      <c r="G68" s="161"/>
      <c r="H68" s="161"/>
      <c r="I68" s="161"/>
      <c r="J68" s="46"/>
      <c r="K68" s="38" t="s">
        <v>0</v>
      </c>
      <c r="L68" s="38"/>
      <c r="M68" s="43">
        <f>SUM(M60:M67)</f>
        <v>10</v>
      </c>
      <c r="N68" s="43"/>
      <c r="O68" s="47">
        <f>SUM(O60:O67)</f>
        <v>1</v>
      </c>
      <c r="P68" s="47"/>
      <c r="Q68" s="43">
        <f>SUM(Q60:Q67)</f>
        <v>1</v>
      </c>
      <c r="R68" s="40">
        <f>SUM(R60:R67)</f>
        <v>1</v>
      </c>
      <c r="S68" s="9"/>
    </row>
    <row r="69" spans="2:19" ht="13.5" customHeight="1" x14ac:dyDescent="0.25">
      <c r="B69" s="161"/>
      <c r="C69" s="161"/>
      <c r="D69" s="161"/>
      <c r="E69" s="161"/>
      <c r="F69" s="161"/>
      <c r="G69" s="161"/>
      <c r="H69" s="161"/>
      <c r="I69" s="161"/>
      <c r="J69" s="46"/>
      <c r="K69" s="9"/>
      <c r="L69" s="9"/>
      <c r="M69" s="9"/>
      <c r="N69" s="9"/>
      <c r="O69" s="9"/>
      <c r="P69" s="9"/>
      <c r="Q69" s="9"/>
      <c r="R69" s="9"/>
      <c r="S69" s="9"/>
    </row>
    <row r="70" spans="2:19" ht="15" customHeight="1" thickBot="1" x14ac:dyDescent="0.3">
      <c r="B70" s="180" t="s">
        <v>79</v>
      </c>
      <c r="C70" s="48"/>
      <c r="D70" s="166" t="s">
        <v>51</v>
      </c>
      <c r="E70" s="166"/>
      <c r="F70" s="166"/>
      <c r="G70" s="38"/>
      <c r="H70" s="166" t="s">
        <v>69</v>
      </c>
      <c r="I70" s="166"/>
      <c r="J70" s="49"/>
      <c r="K70" s="161" t="s">
        <v>80</v>
      </c>
      <c r="L70" s="161"/>
      <c r="M70" s="161"/>
      <c r="N70" s="161"/>
      <c r="O70" s="161"/>
      <c r="P70" s="161"/>
      <c r="Q70" s="161"/>
      <c r="R70" s="161"/>
      <c r="S70" s="9"/>
    </row>
    <row r="71" spans="2:19" ht="12.75" customHeight="1" thickBot="1" x14ac:dyDescent="0.3">
      <c r="B71" s="180"/>
      <c r="C71" s="38"/>
      <c r="D71" s="38" t="s">
        <v>9</v>
      </c>
      <c r="E71" s="38"/>
      <c r="F71" s="38" t="s">
        <v>1</v>
      </c>
      <c r="G71" s="38"/>
      <c r="H71" s="38" t="s">
        <v>9</v>
      </c>
      <c r="I71" s="38" t="s">
        <v>1</v>
      </c>
      <c r="J71" s="49"/>
      <c r="K71" s="180" t="s">
        <v>81</v>
      </c>
      <c r="L71" s="180"/>
      <c r="M71" s="166" t="s">
        <v>51</v>
      </c>
      <c r="N71" s="166"/>
      <c r="O71" s="166"/>
      <c r="P71" s="38"/>
      <c r="Q71" s="166" t="s">
        <v>69</v>
      </c>
      <c r="R71" s="166"/>
      <c r="S71" s="9"/>
    </row>
    <row r="72" spans="2:19" x14ac:dyDescent="0.25">
      <c r="B72" s="22" t="s">
        <v>82</v>
      </c>
      <c r="C72" s="28"/>
      <c r="D72" s="41">
        <v>2</v>
      </c>
      <c r="E72" s="41"/>
      <c r="F72" s="39">
        <f t="shared" ref="F72:F79" si="3">D72/$D$80</f>
        <v>0.2</v>
      </c>
      <c r="G72" s="39"/>
      <c r="H72" s="28">
        <v>0</v>
      </c>
      <c r="I72" s="39">
        <f t="shared" ref="I72:I79" si="4">H72/$H$80</f>
        <v>0</v>
      </c>
      <c r="J72" s="50"/>
      <c r="K72" s="180"/>
      <c r="L72" s="180"/>
      <c r="M72" s="178" t="s">
        <v>9</v>
      </c>
      <c r="N72" s="178"/>
      <c r="O72" s="38" t="s">
        <v>1</v>
      </c>
      <c r="P72" s="38"/>
      <c r="Q72" s="38" t="s">
        <v>9</v>
      </c>
      <c r="R72" s="38" t="s">
        <v>1</v>
      </c>
      <c r="S72" s="9"/>
    </row>
    <row r="73" spans="2:19" x14ac:dyDescent="0.25">
      <c r="B73" s="22" t="s">
        <v>83</v>
      </c>
      <c r="C73" s="28"/>
      <c r="D73" s="41">
        <v>0</v>
      </c>
      <c r="E73" s="41"/>
      <c r="F73" s="39">
        <f t="shared" si="3"/>
        <v>0</v>
      </c>
      <c r="G73" s="39"/>
      <c r="H73" s="28">
        <v>0</v>
      </c>
      <c r="I73" s="39">
        <f t="shared" si="4"/>
        <v>0</v>
      </c>
      <c r="J73" s="50"/>
      <c r="K73" s="22" t="s">
        <v>84</v>
      </c>
      <c r="L73" s="28"/>
      <c r="M73" s="41">
        <v>1</v>
      </c>
      <c r="N73" s="41"/>
      <c r="O73" s="39">
        <f t="shared" ref="O73:O79" si="5">M73/$M$80</f>
        <v>0.1</v>
      </c>
      <c r="P73" s="39"/>
      <c r="Q73" s="41">
        <v>0</v>
      </c>
      <c r="R73" s="39">
        <f t="shared" ref="R73:R79" si="6">Q73/$Q$80</f>
        <v>0</v>
      </c>
      <c r="S73" s="9"/>
    </row>
    <row r="74" spans="2:19" x14ac:dyDescent="0.25">
      <c r="B74" s="22" t="s">
        <v>85</v>
      </c>
      <c r="C74" s="28"/>
      <c r="D74" s="41">
        <v>0</v>
      </c>
      <c r="E74" s="41"/>
      <c r="F74" s="39">
        <f t="shared" si="3"/>
        <v>0</v>
      </c>
      <c r="G74" s="39"/>
      <c r="H74" s="28">
        <v>0</v>
      </c>
      <c r="I74" s="39">
        <f t="shared" si="4"/>
        <v>0</v>
      </c>
      <c r="J74" s="50"/>
      <c r="K74" s="22" t="s">
        <v>86</v>
      </c>
      <c r="L74" s="28"/>
      <c r="M74" s="41">
        <v>1</v>
      </c>
      <c r="N74" s="41"/>
      <c r="O74" s="39">
        <f t="shared" si="5"/>
        <v>0.1</v>
      </c>
      <c r="P74" s="39"/>
      <c r="Q74" s="41">
        <v>0</v>
      </c>
      <c r="R74" s="39">
        <f t="shared" si="6"/>
        <v>0</v>
      </c>
      <c r="S74" s="9"/>
    </row>
    <row r="75" spans="2:19" x14ac:dyDescent="0.25">
      <c r="B75" s="22" t="s">
        <v>87</v>
      </c>
      <c r="C75" s="28"/>
      <c r="D75" s="41">
        <v>0</v>
      </c>
      <c r="E75" s="41"/>
      <c r="F75" s="39">
        <f t="shared" si="3"/>
        <v>0</v>
      </c>
      <c r="G75" s="39"/>
      <c r="H75" s="28">
        <v>0</v>
      </c>
      <c r="I75" s="39">
        <f t="shared" si="4"/>
        <v>0</v>
      </c>
      <c r="J75" s="50"/>
      <c r="K75" s="22" t="s">
        <v>88</v>
      </c>
      <c r="L75" s="28"/>
      <c r="M75" s="41">
        <v>1</v>
      </c>
      <c r="N75" s="41"/>
      <c r="O75" s="39">
        <f t="shared" si="5"/>
        <v>0.1</v>
      </c>
      <c r="P75" s="39"/>
      <c r="Q75" s="41">
        <v>0</v>
      </c>
      <c r="R75" s="39">
        <f t="shared" si="6"/>
        <v>0</v>
      </c>
      <c r="S75" s="9"/>
    </row>
    <row r="76" spans="2:19" x14ac:dyDescent="0.25">
      <c r="B76" s="22" t="s">
        <v>89</v>
      </c>
      <c r="C76" s="28"/>
      <c r="D76" s="41">
        <v>5</v>
      </c>
      <c r="E76" s="41"/>
      <c r="F76" s="39">
        <f t="shared" si="3"/>
        <v>0.5</v>
      </c>
      <c r="G76" s="39"/>
      <c r="H76" s="28">
        <v>1</v>
      </c>
      <c r="I76" s="39">
        <f t="shared" si="4"/>
        <v>1</v>
      </c>
      <c r="J76" s="50"/>
      <c r="K76" s="22" t="s">
        <v>90</v>
      </c>
      <c r="L76" s="28"/>
      <c r="M76" s="41">
        <v>1</v>
      </c>
      <c r="N76" s="41"/>
      <c r="O76" s="39">
        <f t="shared" si="5"/>
        <v>0.1</v>
      </c>
      <c r="P76" s="39"/>
      <c r="Q76" s="41">
        <v>0</v>
      </c>
      <c r="R76" s="39">
        <f t="shared" si="6"/>
        <v>0</v>
      </c>
      <c r="S76" s="9"/>
    </row>
    <row r="77" spans="2:19" x14ac:dyDescent="0.25">
      <c r="B77" s="22" t="s">
        <v>91</v>
      </c>
      <c r="C77" s="28"/>
      <c r="D77" s="41">
        <v>0</v>
      </c>
      <c r="E77" s="41"/>
      <c r="F77" s="39">
        <f t="shared" si="3"/>
        <v>0</v>
      </c>
      <c r="G77" s="39"/>
      <c r="H77" s="28">
        <v>0</v>
      </c>
      <c r="I77" s="39">
        <f t="shared" si="4"/>
        <v>0</v>
      </c>
      <c r="J77" s="50"/>
      <c r="K77" s="22" t="s">
        <v>92</v>
      </c>
      <c r="L77" s="28"/>
      <c r="M77" s="41">
        <v>2</v>
      </c>
      <c r="N77" s="41"/>
      <c r="O77" s="39">
        <f t="shared" si="5"/>
        <v>0.2</v>
      </c>
      <c r="P77" s="39"/>
      <c r="Q77" s="41">
        <v>1</v>
      </c>
      <c r="R77" s="39">
        <f t="shared" si="6"/>
        <v>1</v>
      </c>
      <c r="S77" s="9"/>
    </row>
    <row r="78" spans="2:19" x14ac:dyDescent="0.25">
      <c r="B78" s="22" t="s">
        <v>93</v>
      </c>
      <c r="C78" s="28"/>
      <c r="D78" s="41">
        <v>0</v>
      </c>
      <c r="E78" s="41"/>
      <c r="F78" s="39">
        <f t="shared" si="3"/>
        <v>0</v>
      </c>
      <c r="G78" s="39"/>
      <c r="H78" s="28">
        <v>0</v>
      </c>
      <c r="I78" s="39">
        <f t="shared" si="4"/>
        <v>0</v>
      </c>
      <c r="J78" s="50"/>
      <c r="K78" s="22" t="s">
        <v>94</v>
      </c>
      <c r="L78" s="28"/>
      <c r="M78" s="41">
        <v>3</v>
      </c>
      <c r="N78" s="41"/>
      <c r="O78" s="39">
        <f t="shared" si="5"/>
        <v>0.3</v>
      </c>
      <c r="P78" s="39"/>
      <c r="Q78" s="41">
        <v>0</v>
      </c>
      <c r="R78" s="39">
        <f t="shared" si="6"/>
        <v>0</v>
      </c>
      <c r="S78" s="9"/>
    </row>
    <row r="79" spans="2:19" x14ac:dyDescent="0.25">
      <c r="B79" s="22" t="s">
        <v>2</v>
      </c>
      <c r="C79" s="28"/>
      <c r="D79" s="41">
        <v>3</v>
      </c>
      <c r="E79" s="41"/>
      <c r="F79" s="39">
        <f t="shared" si="3"/>
        <v>0.3</v>
      </c>
      <c r="G79" s="39"/>
      <c r="H79" s="28">
        <v>0</v>
      </c>
      <c r="I79" s="39">
        <f t="shared" si="4"/>
        <v>0</v>
      </c>
      <c r="J79" s="50"/>
      <c r="K79" s="22" t="s">
        <v>95</v>
      </c>
      <c r="L79" s="28"/>
      <c r="M79" s="41">
        <v>1</v>
      </c>
      <c r="N79" s="41"/>
      <c r="O79" s="39">
        <f t="shared" si="5"/>
        <v>0.1</v>
      </c>
      <c r="P79" s="39"/>
      <c r="Q79" s="41">
        <v>0</v>
      </c>
      <c r="R79" s="39">
        <f t="shared" si="6"/>
        <v>0</v>
      </c>
      <c r="S79" s="9"/>
    </row>
    <row r="80" spans="2:19" ht="12.75" customHeight="1" x14ac:dyDescent="0.25">
      <c r="B80" s="38" t="s">
        <v>0</v>
      </c>
      <c r="C80" s="38"/>
      <c r="D80" s="43">
        <f>SUM(D72:D79)</f>
        <v>10</v>
      </c>
      <c r="E80" s="43"/>
      <c r="F80" s="47">
        <f>SUM(F72:F79)</f>
        <v>1</v>
      </c>
      <c r="G80" s="47"/>
      <c r="H80" s="38">
        <f>SUM(H72:H79)</f>
        <v>1</v>
      </c>
      <c r="I80" s="40">
        <f>SUM(I72:I79)</f>
        <v>1</v>
      </c>
      <c r="J80" s="51"/>
      <c r="K80" s="38" t="s">
        <v>0</v>
      </c>
      <c r="L80" s="38"/>
      <c r="M80" s="43">
        <f>SUM(M73:M79)</f>
        <v>10</v>
      </c>
      <c r="N80" s="43"/>
      <c r="O80" s="47">
        <f>SUM(O73:O79)</f>
        <v>1.0000000000000002</v>
      </c>
      <c r="P80" s="47"/>
      <c r="Q80" s="43">
        <f>SUM(Q73:Q79)</f>
        <v>1</v>
      </c>
      <c r="R80" s="40">
        <f>SUM(R73:R79)</f>
        <v>1</v>
      </c>
      <c r="S80" s="9"/>
    </row>
    <row r="81" spans="2:19" ht="7.5" customHeight="1" x14ac:dyDescent="0.25">
      <c r="B81" s="21"/>
      <c r="C81" s="9"/>
      <c r="D81" s="9"/>
      <c r="E81" s="9"/>
      <c r="F81" s="10"/>
      <c r="G81" s="10"/>
      <c r="H81" s="10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2:19" ht="6" customHeight="1" x14ac:dyDescent="0.25">
      <c r="B82" s="9"/>
      <c r="C82" s="9"/>
      <c r="D82" s="9"/>
      <c r="E82" s="9"/>
      <c r="F82" s="10"/>
      <c r="G82" s="10"/>
      <c r="H82" s="10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2:19" x14ac:dyDescent="0.25">
      <c r="B83" s="4" t="s">
        <v>96</v>
      </c>
      <c r="C83" s="52"/>
      <c r="D83" s="52"/>
      <c r="E83" s="52"/>
      <c r="F83" s="53"/>
      <c r="G83" s="53"/>
      <c r="H83" s="53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</row>
    <row r="84" spans="2:19" ht="15" customHeight="1" x14ac:dyDescent="0.25">
      <c r="B84" s="173" t="s">
        <v>97</v>
      </c>
      <c r="C84" s="173"/>
      <c r="D84" s="173"/>
      <c r="E84" s="11"/>
      <c r="F84" s="54"/>
      <c r="G84" s="54"/>
      <c r="H84" s="54"/>
      <c r="I84" s="55"/>
      <c r="J84" s="55"/>
      <c r="K84" s="9"/>
      <c r="L84" s="9"/>
      <c r="M84" s="9"/>
      <c r="N84" s="9"/>
      <c r="O84" s="9"/>
      <c r="P84" s="9"/>
      <c r="Q84" s="9"/>
      <c r="R84" s="9"/>
      <c r="S84" s="9"/>
    </row>
    <row r="85" spans="2:19" ht="15" customHeight="1" x14ac:dyDescent="0.25">
      <c r="B85" s="173"/>
      <c r="C85" s="173"/>
      <c r="D85" s="173"/>
      <c r="E85" s="11"/>
      <c r="F85" s="54"/>
      <c r="G85" s="54"/>
      <c r="H85" s="54"/>
      <c r="I85" s="55"/>
      <c r="J85" s="55"/>
      <c r="K85" s="9"/>
      <c r="L85" s="9"/>
      <c r="M85" s="56" t="s">
        <v>98</v>
      </c>
      <c r="N85" s="57"/>
      <c r="O85" s="57"/>
      <c r="P85" s="9"/>
      <c r="Q85" s="9"/>
      <c r="R85" s="9"/>
      <c r="S85" s="9"/>
    </row>
    <row r="86" spans="2:19" ht="15" customHeight="1" x14ac:dyDescent="0.25">
      <c r="B86" s="58" t="s">
        <v>6</v>
      </c>
      <c r="C86" s="25" t="s">
        <v>9</v>
      </c>
      <c r="D86" s="25" t="s">
        <v>1</v>
      </c>
      <c r="E86" s="59"/>
      <c r="F86" s="10"/>
      <c r="G86" s="10"/>
      <c r="H86" s="60" t="s">
        <v>99</v>
      </c>
      <c r="I86" s="9"/>
      <c r="J86" s="9"/>
      <c r="K86" s="9"/>
      <c r="L86" s="9"/>
      <c r="M86" s="61" t="s">
        <v>100</v>
      </c>
      <c r="N86" s="62"/>
      <c r="O86" s="179" t="s">
        <v>9</v>
      </c>
      <c r="P86" s="179"/>
      <c r="Q86" s="179" t="s">
        <v>1</v>
      </c>
      <c r="R86" s="179"/>
      <c r="S86" s="9"/>
    </row>
    <row r="87" spans="2:19" x14ac:dyDescent="0.25">
      <c r="B87" s="27" t="s">
        <v>101</v>
      </c>
      <c r="C87" s="10">
        <v>0</v>
      </c>
      <c r="D87" s="63">
        <f t="shared" ref="D87:D93" si="7">C87/$C$94</f>
        <v>0</v>
      </c>
      <c r="E87" s="64"/>
      <c r="F87" s="10"/>
      <c r="G87" s="10"/>
      <c r="H87" s="65">
        <f>SUM(D87:D90)</f>
        <v>0.2</v>
      </c>
      <c r="I87" s="9"/>
      <c r="J87" s="9"/>
      <c r="K87" s="9"/>
      <c r="L87" s="9"/>
      <c r="M87" s="9" t="s">
        <v>11</v>
      </c>
      <c r="N87" s="9"/>
      <c r="O87" s="176">
        <v>0</v>
      </c>
      <c r="P87" s="176"/>
      <c r="Q87" s="177">
        <f>O87/$O$90</f>
        <v>0</v>
      </c>
      <c r="R87" s="177"/>
      <c r="S87" s="9"/>
    </row>
    <row r="88" spans="2:19" x14ac:dyDescent="0.25">
      <c r="B88" s="27" t="s">
        <v>102</v>
      </c>
      <c r="C88" s="10">
        <v>0</v>
      </c>
      <c r="D88" s="63">
        <f t="shared" si="7"/>
        <v>0</v>
      </c>
      <c r="E88" s="64"/>
      <c r="F88" s="10"/>
      <c r="G88" s="10"/>
      <c r="H88" s="60"/>
      <c r="I88" s="9"/>
      <c r="J88" s="9"/>
      <c r="K88" s="9"/>
      <c r="L88" s="9"/>
      <c r="M88" s="9" t="s">
        <v>12</v>
      </c>
      <c r="N88" s="9"/>
      <c r="O88" s="176">
        <v>8</v>
      </c>
      <c r="P88" s="176"/>
      <c r="Q88" s="177">
        <f>O88/$O$90</f>
        <v>0.8</v>
      </c>
      <c r="R88" s="177"/>
      <c r="S88" s="9"/>
    </row>
    <row r="89" spans="2:19" x14ac:dyDescent="0.25">
      <c r="B89" s="27" t="s">
        <v>103</v>
      </c>
      <c r="C89" s="10">
        <v>1</v>
      </c>
      <c r="D89" s="63">
        <f t="shared" si="7"/>
        <v>0.1</v>
      </c>
      <c r="E89" s="64"/>
      <c r="F89" s="10"/>
      <c r="G89" s="10"/>
      <c r="H89" s="60" t="s">
        <v>104</v>
      </c>
      <c r="I89" s="9"/>
      <c r="J89" s="9"/>
      <c r="K89" s="9"/>
      <c r="L89" s="9"/>
      <c r="M89" s="9" t="s">
        <v>105</v>
      </c>
      <c r="N89" s="9"/>
      <c r="O89" s="176">
        <v>2</v>
      </c>
      <c r="P89" s="176"/>
      <c r="Q89" s="177">
        <f>O89/$O$90</f>
        <v>0.2</v>
      </c>
      <c r="R89" s="177"/>
      <c r="S89" s="9"/>
    </row>
    <row r="90" spans="2:19" x14ac:dyDescent="0.25">
      <c r="B90" s="27" t="s">
        <v>106</v>
      </c>
      <c r="C90" s="10">
        <v>1</v>
      </c>
      <c r="D90" s="63">
        <f t="shared" si="7"/>
        <v>0.1</v>
      </c>
      <c r="E90" s="64"/>
      <c r="F90" s="10"/>
      <c r="G90" s="10"/>
      <c r="H90" s="65">
        <f>SUM(D91:D92)</f>
        <v>0.8</v>
      </c>
      <c r="I90" s="9"/>
      <c r="J90" s="9"/>
      <c r="K90" s="9"/>
      <c r="L90" s="9"/>
      <c r="M90" s="66" t="s">
        <v>0</v>
      </c>
      <c r="N90" s="67"/>
      <c r="O90" s="174">
        <f>SUM(O87:P89)</f>
        <v>10</v>
      </c>
      <c r="P90" s="174"/>
      <c r="Q90" s="175">
        <f>SUM(Q87:R89)</f>
        <v>1</v>
      </c>
      <c r="R90" s="175"/>
      <c r="S90" s="9"/>
    </row>
    <row r="91" spans="2:19" x14ac:dyDescent="0.25">
      <c r="B91" s="27" t="s">
        <v>107</v>
      </c>
      <c r="C91" s="10">
        <v>5</v>
      </c>
      <c r="D91" s="63">
        <f t="shared" si="7"/>
        <v>0.5</v>
      </c>
      <c r="E91" s="64"/>
      <c r="F91" s="10"/>
      <c r="G91" s="10"/>
      <c r="H91" s="60"/>
      <c r="I91" s="9"/>
      <c r="J91" s="9"/>
      <c r="K91" s="9"/>
      <c r="L91" s="9"/>
      <c r="M91" s="68"/>
      <c r="N91" s="22"/>
      <c r="O91" s="22"/>
      <c r="P91" s="22"/>
      <c r="Q91" s="22"/>
      <c r="R91" s="22"/>
      <c r="S91" s="9"/>
    </row>
    <row r="92" spans="2:19" x14ac:dyDescent="0.25">
      <c r="B92" s="27" t="s">
        <v>108</v>
      </c>
      <c r="C92" s="10">
        <v>3</v>
      </c>
      <c r="D92" s="63">
        <f t="shared" si="7"/>
        <v>0.3</v>
      </c>
      <c r="E92" s="64"/>
      <c r="F92" s="10"/>
      <c r="G92" s="10"/>
      <c r="H92" s="60"/>
      <c r="I92" s="9"/>
      <c r="J92" s="9"/>
      <c r="K92" s="9"/>
      <c r="L92" s="9"/>
      <c r="M92" s="69" t="s">
        <v>109</v>
      </c>
      <c r="N92" s="70"/>
      <c r="O92" s="70"/>
      <c r="P92" s="22"/>
      <c r="Q92" s="22"/>
      <c r="R92" s="22"/>
      <c r="S92" s="9"/>
    </row>
    <row r="93" spans="2:19" x14ac:dyDescent="0.25">
      <c r="B93" s="27" t="s">
        <v>110</v>
      </c>
      <c r="C93" s="10">
        <v>0</v>
      </c>
      <c r="D93" s="63">
        <f t="shared" si="7"/>
        <v>0</v>
      </c>
      <c r="E93" s="64"/>
      <c r="F93" s="10"/>
      <c r="G93" s="10"/>
      <c r="H93" s="60" t="s">
        <v>111</v>
      </c>
      <c r="I93" s="9"/>
      <c r="J93" s="9"/>
      <c r="K93" s="9"/>
      <c r="L93" s="9"/>
      <c r="M93" s="48" t="s">
        <v>112</v>
      </c>
      <c r="N93" s="71"/>
      <c r="O93" s="174" t="s">
        <v>9</v>
      </c>
      <c r="P93" s="174"/>
      <c r="Q93" s="174" t="s">
        <v>1</v>
      </c>
      <c r="R93" s="174"/>
      <c r="S93" s="9"/>
    </row>
    <row r="94" spans="2:19" x14ac:dyDescent="0.25">
      <c r="B94" s="38" t="s">
        <v>0</v>
      </c>
      <c r="C94" s="38">
        <f>SUM(C87:C93)</f>
        <v>10</v>
      </c>
      <c r="D94" s="40">
        <f>SUM(D87:D93)</f>
        <v>1</v>
      </c>
      <c r="E94" s="72"/>
      <c r="F94" s="10"/>
      <c r="G94" s="10"/>
      <c r="H94" s="65">
        <f>SUM(D93)</f>
        <v>0</v>
      </c>
      <c r="I94" s="9"/>
      <c r="J94" s="9"/>
      <c r="K94" s="9"/>
      <c r="L94" s="9"/>
      <c r="M94" s="22" t="s">
        <v>36</v>
      </c>
      <c r="N94" s="22"/>
      <c r="O94" s="171">
        <v>8</v>
      </c>
      <c r="P94" s="171"/>
      <c r="Q94" s="172">
        <f>O94/$O$98</f>
        <v>0.8</v>
      </c>
      <c r="R94" s="172"/>
      <c r="S94" s="9"/>
    </row>
    <row r="95" spans="2:19" x14ac:dyDescent="0.25">
      <c r="B95" s="9"/>
      <c r="C95" s="9"/>
      <c r="D95" s="9"/>
      <c r="E95" s="9"/>
      <c r="F95" s="10"/>
      <c r="G95" s="10"/>
      <c r="H95" s="10"/>
      <c r="I95" s="9"/>
      <c r="J95" s="9"/>
      <c r="K95" s="9"/>
      <c r="L95" s="9"/>
      <c r="M95" s="22" t="s">
        <v>113</v>
      </c>
      <c r="N95" s="22"/>
      <c r="O95" s="171">
        <v>2</v>
      </c>
      <c r="P95" s="171"/>
      <c r="Q95" s="172">
        <f>O95/$O$98</f>
        <v>0.2</v>
      </c>
      <c r="R95" s="172"/>
      <c r="S95" s="9"/>
    </row>
    <row r="96" spans="2:19" x14ac:dyDescent="0.25">
      <c r="B96" s="9"/>
      <c r="C96" s="9"/>
      <c r="D96" s="9"/>
      <c r="E96" s="9"/>
      <c r="F96" s="10"/>
      <c r="G96" s="10"/>
      <c r="H96" s="10"/>
      <c r="I96" s="9"/>
      <c r="J96" s="9"/>
      <c r="K96" s="9"/>
      <c r="L96" s="9"/>
      <c r="M96" s="22" t="s">
        <v>114</v>
      </c>
      <c r="N96" s="22"/>
      <c r="O96" s="171">
        <v>0</v>
      </c>
      <c r="P96" s="171"/>
      <c r="Q96" s="172">
        <f>O96/$O$98</f>
        <v>0</v>
      </c>
      <c r="R96" s="172"/>
      <c r="S96" s="9"/>
    </row>
    <row r="97" spans="2:19" ht="15" customHeight="1" x14ac:dyDescent="0.25">
      <c r="B97" s="173" t="s">
        <v>115</v>
      </c>
      <c r="C97" s="173"/>
      <c r="D97" s="173"/>
      <c r="E97" s="173"/>
      <c r="F97" s="173"/>
      <c r="G97" s="173"/>
      <c r="H97" s="173"/>
      <c r="I97" s="9"/>
      <c r="J97" s="9"/>
      <c r="K97" s="9"/>
      <c r="L97" s="9"/>
      <c r="M97" s="22" t="s">
        <v>105</v>
      </c>
      <c r="N97" s="22"/>
      <c r="O97" s="171">
        <v>0</v>
      </c>
      <c r="P97" s="171"/>
      <c r="Q97" s="172">
        <f>O97/$O$98</f>
        <v>0</v>
      </c>
      <c r="R97" s="172"/>
      <c r="S97" s="9"/>
    </row>
    <row r="98" spans="2:19" x14ac:dyDescent="0.25">
      <c r="B98" s="173"/>
      <c r="C98" s="173"/>
      <c r="D98" s="173"/>
      <c r="E98" s="173"/>
      <c r="F98" s="173"/>
      <c r="G98" s="173"/>
      <c r="H98" s="173"/>
      <c r="I98" s="9"/>
      <c r="J98" s="9"/>
      <c r="K98" s="9"/>
      <c r="L98" s="9"/>
      <c r="M98" s="66" t="s">
        <v>0</v>
      </c>
      <c r="N98" s="67"/>
      <c r="O98" s="174">
        <f>SUM(O94:P97)</f>
        <v>10</v>
      </c>
      <c r="P98" s="174"/>
      <c r="Q98" s="175">
        <f>SUM(Q94:R97)</f>
        <v>1</v>
      </c>
      <c r="R98" s="175"/>
      <c r="S98" s="9"/>
    </row>
    <row r="99" spans="2:19" x14ac:dyDescent="0.25">
      <c r="B99" s="165" t="s">
        <v>116</v>
      </c>
      <c r="C99" s="165"/>
      <c r="D99" s="165"/>
      <c r="E99" s="15"/>
      <c r="F99" s="25" t="s">
        <v>9</v>
      </c>
      <c r="G99" s="167" t="s">
        <v>1</v>
      </c>
      <c r="H99" s="167"/>
      <c r="I99" s="168"/>
      <c r="J99" s="168"/>
      <c r="K99" s="168"/>
      <c r="L99" s="9"/>
      <c r="M99" s="68"/>
      <c r="N99" s="9"/>
      <c r="O99" s="9"/>
      <c r="P99" s="9"/>
      <c r="Q99" s="9"/>
      <c r="R99" s="9"/>
      <c r="S99" s="9"/>
    </row>
    <row r="100" spans="2:19" x14ac:dyDescent="0.25">
      <c r="B100" s="73" t="s">
        <v>117</v>
      </c>
      <c r="C100" s="73"/>
      <c r="D100" s="73"/>
      <c r="E100" s="73"/>
      <c r="F100" s="74">
        <v>0</v>
      </c>
      <c r="G100" s="75"/>
      <c r="H100" s="76">
        <f t="shared" ref="H100:H123" si="8">F100/$F$124</f>
        <v>0</v>
      </c>
      <c r="I100" s="12"/>
      <c r="J100" s="12"/>
      <c r="K100" s="12"/>
      <c r="L100" s="9"/>
      <c r="M100" s="9"/>
      <c r="N100" s="9"/>
      <c r="O100" s="9"/>
      <c r="P100" s="9"/>
      <c r="Q100" s="9"/>
      <c r="R100" s="9"/>
      <c r="S100" s="9"/>
    </row>
    <row r="101" spans="2:19" x14ac:dyDescent="0.25">
      <c r="B101" s="73" t="s">
        <v>3</v>
      </c>
      <c r="C101" s="73"/>
      <c r="D101" s="73"/>
      <c r="E101" s="73"/>
      <c r="F101" s="74">
        <v>2</v>
      </c>
      <c r="G101" s="75"/>
      <c r="H101" s="76">
        <f t="shared" si="8"/>
        <v>0.2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2:19" ht="15" customHeight="1" x14ac:dyDescent="0.25">
      <c r="B102" s="73" t="s">
        <v>118</v>
      </c>
      <c r="C102" s="73"/>
      <c r="D102" s="73"/>
      <c r="E102" s="73"/>
      <c r="F102" s="74">
        <v>2</v>
      </c>
      <c r="G102" s="75"/>
      <c r="H102" s="76">
        <f t="shared" si="8"/>
        <v>0.2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2:19" ht="15" customHeight="1" x14ac:dyDescent="0.25">
      <c r="B103" s="73" t="s">
        <v>119</v>
      </c>
      <c r="C103" s="73"/>
      <c r="D103" s="73"/>
      <c r="E103" s="73"/>
      <c r="F103" s="74">
        <v>1</v>
      </c>
      <c r="G103" s="75"/>
      <c r="H103" s="76">
        <f t="shared" si="8"/>
        <v>0.1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2:19" x14ac:dyDescent="0.25">
      <c r="B104" s="77" t="s">
        <v>120</v>
      </c>
      <c r="C104" s="77"/>
      <c r="D104" s="77"/>
      <c r="E104" s="77"/>
      <c r="F104" s="78">
        <v>0</v>
      </c>
      <c r="G104" s="79"/>
      <c r="H104" s="80">
        <f t="shared" si="8"/>
        <v>0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2:19" x14ac:dyDescent="0.25">
      <c r="B105" s="77" t="s">
        <v>4</v>
      </c>
      <c r="C105" s="77"/>
      <c r="D105" s="77"/>
      <c r="E105" s="77"/>
      <c r="F105" s="78">
        <v>2</v>
      </c>
      <c r="G105" s="79"/>
      <c r="H105" s="80">
        <f t="shared" si="8"/>
        <v>0.2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2:19" x14ac:dyDescent="0.25">
      <c r="B106" s="81" t="s">
        <v>121</v>
      </c>
      <c r="C106" s="81"/>
      <c r="D106" s="81"/>
      <c r="E106" s="81"/>
      <c r="F106" s="78">
        <v>0</v>
      </c>
      <c r="G106" s="79"/>
      <c r="H106" s="80">
        <f t="shared" si="8"/>
        <v>0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2:19" ht="15" customHeight="1" x14ac:dyDescent="0.25">
      <c r="B107" s="77" t="s">
        <v>122</v>
      </c>
      <c r="C107" s="77"/>
      <c r="D107" s="77"/>
      <c r="E107" s="77"/>
      <c r="F107" s="78">
        <v>0</v>
      </c>
      <c r="G107" s="79"/>
      <c r="H107" s="80">
        <f t="shared" si="8"/>
        <v>0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2:19" x14ac:dyDescent="0.25">
      <c r="B108" s="82" t="s">
        <v>123</v>
      </c>
      <c r="C108" s="82"/>
      <c r="D108" s="82"/>
      <c r="E108" s="82"/>
      <c r="F108" s="83">
        <v>0</v>
      </c>
      <c r="G108" s="84"/>
      <c r="H108" s="85">
        <f t="shared" si="8"/>
        <v>0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2:19" x14ac:dyDescent="0.25">
      <c r="B109" s="82" t="s">
        <v>124</v>
      </c>
      <c r="C109" s="82"/>
      <c r="D109" s="82"/>
      <c r="E109" s="82"/>
      <c r="F109" s="83">
        <v>0</v>
      </c>
      <c r="G109" s="84"/>
      <c r="H109" s="85">
        <f t="shared" si="8"/>
        <v>0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2:19" x14ac:dyDescent="0.25">
      <c r="B110" s="82" t="s">
        <v>125</v>
      </c>
      <c r="C110" s="82"/>
      <c r="D110" s="82"/>
      <c r="E110" s="82"/>
      <c r="F110" s="83">
        <v>0</v>
      </c>
      <c r="G110" s="84"/>
      <c r="H110" s="85">
        <f t="shared" si="8"/>
        <v>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2:19" x14ac:dyDescent="0.25">
      <c r="B111" s="82" t="s">
        <v>126</v>
      </c>
      <c r="C111" s="82"/>
      <c r="D111" s="82"/>
      <c r="E111" s="82"/>
      <c r="F111" s="83">
        <v>0</v>
      </c>
      <c r="G111" s="84"/>
      <c r="H111" s="85">
        <f t="shared" si="8"/>
        <v>0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2:19" x14ac:dyDescent="0.25">
      <c r="B112" s="82" t="s">
        <v>127</v>
      </c>
      <c r="C112" s="82"/>
      <c r="D112" s="82"/>
      <c r="E112" s="82"/>
      <c r="F112" s="83">
        <v>0</v>
      </c>
      <c r="G112" s="84"/>
      <c r="H112" s="85">
        <f t="shared" si="8"/>
        <v>0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2:19" x14ac:dyDescent="0.25">
      <c r="B113" s="82" t="s">
        <v>128</v>
      </c>
      <c r="C113" s="82"/>
      <c r="D113" s="82"/>
      <c r="E113" s="82"/>
      <c r="F113" s="83">
        <v>0</v>
      </c>
      <c r="G113" s="84"/>
      <c r="H113" s="85">
        <f t="shared" si="8"/>
        <v>0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2:19" ht="15" customHeight="1" x14ac:dyDescent="0.25">
      <c r="B114" s="82" t="s">
        <v>129</v>
      </c>
      <c r="C114" s="82"/>
      <c r="D114" s="82"/>
      <c r="E114" s="82"/>
      <c r="F114" s="83">
        <v>0</v>
      </c>
      <c r="G114" s="84"/>
      <c r="H114" s="85">
        <f t="shared" si="8"/>
        <v>0</v>
      </c>
      <c r="I114" s="9"/>
      <c r="J114" s="9"/>
      <c r="K114" s="161" t="s">
        <v>130</v>
      </c>
      <c r="L114" s="161"/>
      <c r="M114" s="161"/>
      <c r="N114" s="161"/>
      <c r="O114" s="57"/>
      <c r="P114" s="57"/>
      <c r="Q114" s="9"/>
      <c r="R114" s="9"/>
      <c r="S114" s="9"/>
    </row>
    <row r="115" spans="2:19" x14ac:dyDescent="0.25">
      <c r="B115" s="82" t="s">
        <v>131</v>
      </c>
      <c r="C115" s="82"/>
      <c r="D115" s="82"/>
      <c r="E115" s="82"/>
      <c r="F115" s="83">
        <v>0</v>
      </c>
      <c r="G115" s="84"/>
      <c r="H115" s="85">
        <f t="shared" si="8"/>
        <v>0</v>
      </c>
      <c r="I115" s="9"/>
      <c r="J115" s="9"/>
      <c r="K115" s="161"/>
      <c r="L115" s="161"/>
      <c r="M115" s="161"/>
      <c r="N115" s="161"/>
      <c r="O115" s="57"/>
      <c r="P115" s="57"/>
      <c r="Q115" s="9"/>
      <c r="R115" s="9"/>
      <c r="S115" s="9"/>
    </row>
    <row r="116" spans="2:19" x14ac:dyDescent="0.25">
      <c r="B116" s="82" t="s">
        <v>132</v>
      </c>
      <c r="C116" s="82"/>
      <c r="D116" s="82"/>
      <c r="E116" s="82"/>
      <c r="F116" s="83">
        <v>0</v>
      </c>
      <c r="G116" s="84"/>
      <c r="H116" s="85">
        <f t="shared" si="8"/>
        <v>0</v>
      </c>
      <c r="I116" s="9"/>
      <c r="J116" s="9"/>
      <c r="K116" s="15" t="s">
        <v>133</v>
      </c>
      <c r="L116" s="25" t="s">
        <v>9</v>
      </c>
      <c r="M116" s="25" t="s">
        <v>1</v>
      </c>
      <c r="N116" s="86">
        <v>2</v>
      </c>
      <c r="O116" s="87"/>
      <c r="P116" s="64">
        <f>N116/$F$124</f>
        <v>0.2</v>
      </c>
      <c r="Q116" s="9"/>
      <c r="R116" s="9"/>
      <c r="S116" s="9"/>
    </row>
    <row r="117" spans="2:19" x14ac:dyDescent="0.25">
      <c r="B117" s="82" t="s">
        <v>134</v>
      </c>
      <c r="C117" s="82"/>
      <c r="D117" s="82"/>
      <c r="E117" s="82"/>
      <c r="F117" s="83">
        <v>0</v>
      </c>
      <c r="G117" s="84"/>
      <c r="H117" s="85">
        <f t="shared" si="8"/>
        <v>0</v>
      </c>
      <c r="I117" s="9"/>
      <c r="J117" s="9"/>
      <c r="K117" s="73" t="s">
        <v>135</v>
      </c>
      <c r="L117" s="74">
        <f>SUM(F100:F103)</f>
        <v>5</v>
      </c>
      <c r="M117" s="88">
        <f t="shared" ref="M117:M122" si="9">L117/$L$123</f>
        <v>0.5</v>
      </c>
      <c r="N117" s="86">
        <v>2</v>
      </c>
      <c r="O117" s="87"/>
      <c r="P117" s="64">
        <f>N117/$F$124</f>
        <v>0.2</v>
      </c>
      <c r="Q117" s="9"/>
      <c r="R117" s="9"/>
      <c r="S117" s="9"/>
    </row>
    <row r="118" spans="2:19" ht="15" customHeight="1" x14ac:dyDescent="0.25">
      <c r="B118" s="89" t="s">
        <v>136</v>
      </c>
      <c r="C118" s="89"/>
      <c r="D118" s="89"/>
      <c r="E118" s="89"/>
      <c r="F118" s="90">
        <v>0</v>
      </c>
      <c r="G118" s="91"/>
      <c r="H118" s="92">
        <f t="shared" si="8"/>
        <v>0</v>
      </c>
      <c r="I118" s="9"/>
      <c r="J118" s="9"/>
      <c r="K118" s="77" t="s">
        <v>137</v>
      </c>
      <c r="L118" s="78">
        <f>SUM(F104:F107)</f>
        <v>2</v>
      </c>
      <c r="M118" s="93">
        <f t="shared" si="9"/>
        <v>0.2</v>
      </c>
      <c r="N118" s="86">
        <v>1</v>
      </c>
      <c r="O118" s="87"/>
      <c r="P118" s="64">
        <f>N118/$F$124</f>
        <v>0.1</v>
      </c>
      <c r="Q118" s="9"/>
      <c r="R118" s="9"/>
      <c r="S118" s="9"/>
    </row>
    <row r="119" spans="2:19" x14ac:dyDescent="0.25">
      <c r="B119" s="89" t="s">
        <v>138</v>
      </c>
      <c r="C119" s="89"/>
      <c r="D119" s="89"/>
      <c r="E119" s="89"/>
      <c r="F119" s="90">
        <v>0</v>
      </c>
      <c r="G119" s="91"/>
      <c r="H119" s="92">
        <f t="shared" si="8"/>
        <v>0</v>
      </c>
      <c r="I119" s="9"/>
      <c r="J119" s="9"/>
      <c r="K119" s="82" t="s">
        <v>139</v>
      </c>
      <c r="L119" s="83">
        <f>SUM(F108:F117)</f>
        <v>0</v>
      </c>
      <c r="M119" s="94">
        <f t="shared" si="9"/>
        <v>0</v>
      </c>
      <c r="N119" s="95"/>
      <c r="O119" s="12"/>
      <c r="P119" s="12"/>
      <c r="Q119" s="9"/>
      <c r="R119" s="9"/>
      <c r="S119" s="9"/>
    </row>
    <row r="120" spans="2:19" x14ac:dyDescent="0.25">
      <c r="B120" s="89" t="s">
        <v>140</v>
      </c>
      <c r="C120" s="89"/>
      <c r="D120" s="89"/>
      <c r="E120" s="89"/>
      <c r="F120" s="90">
        <v>0</v>
      </c>
      <c r="G120" s="91"/>
      <c r="H120" s="92">
        <f t="shared" si="8"/>
        <v>0</v>
      </c>
      <c r="I120" s="9"/>
      <c r="J120" s="9"/>
      <c r="K120" s="89" t="s">
        <v>141</v>
      </c>
      <c r="L120" s="90">
        <f>SUM(F118:F120)</f>
        <v>0</v>
      </c>
      <c r="M120" s="96">
        <f t="shared" si="9"/>
        <v>0</v>
      </c>
      <c r="N120" s="95"/>
      <c r="O120" s="12"/>
      <c r="P120" s="12"/>
      <c r="Q120" s="9"/>
      <c r="R120" s="9"/>
      <c r="S120" s="9"/>
    </row>
    <row r="121" spans="2:19" x14ac:dyDescent="0.25">
      <c r="B121" s="97" t="s">
        <v>5</v>
      </c>
      <c r="C121" s="97"/>
      <c r="D121" s="97"/>
      <c r="E121" s="97"/>
      <c r="F121" s="98">
        <v>1</v>
      </c>
      <c r="G121" s="10"/>
      <c r="H121" s="63">
        <f t="shared" si="8"/>
        <v>0.1</v>
      </c>
      <c r="I121" s="9"/>
      <c r="J121" s="9"/>
      <c r="K121" s="99" t="s">
        <v>142</v>
      </c>
      <c r="L121" s="100">
        <f>SUM(F122:F123)</f>
        <v>2</v>
      </c>
      <c r="M121" s="101">
        <f t="shared" si="9"/>
        <v>0.2</v>
      </c>
      <c r="N121" s="102"/>
      <c r="O121" s="12"/>
      <c r="P121" s="12"/>
      <c r="Q121" s="9"/>
      <c r="R121" s="9"/>
      <c r="S121" s="9"/>
    </row>
    <row r="122" spans="2:19" x14ac:dyDescent="0.25">
      <c r="B122" s="99" t="s">
        <v>142</v>
      </c>
      <c r="C122" s="99"/>
      <c r="D122" s="99"/>
      <c r="E122" s="99"/>
      <c r="F122" s="103">
        <v>2</v>
      </c>
      <c r="G122" s="104"/>
      <c r="H122" s="105">
        <f t="shared" si="8"/>
        <v>0.2</v>
      </c>
      <c r="I122" s="9"/>
      <c r="J122" s="9"/>
      <c r="K122" s="106" t="s">
        <v>5</v>
      </c>
      <c r="L122" s="107">
        <f>SUM(F121)</f>
        <v>1</v>
      </c>
      <c r="M122" s="108">
        <f t="shared" si="9"/>
        <v>0.1</v>
      </c>
      <c r="N122" s="9"/>
      <c r="O122" s="9"/>
      <c r="P122" s="9"/>
      <c r="Q122" s="9"/>
      <c r="R122" s="9"/>
      <c r="S122" s="9"/>
    </row>
    <row r="123" spans="2:19" x14ac:dyDescent="0.25">
      <c r="B123" s="99" t="s">
        <v>143</v>
      </c>
      <c r="C123" s="99"/>
      <c r="D123" s="99"/>
      <c r="E123" s="99"/>
      <c r="F123" s="103">
        <v>0</v>
      </c>
      <c r="G123" s="104"/>
      <c r="H123" s="105">
        <f t="shared" si="8"/>
        <v>0</v>
      </c>
      <c r="I123" s="9"/>
      <c r="J123" s="9"/>
      <c r="K123" s="109" t="s">
        <v>0</v>
      </c>
      <c r="L123" s="38">
        <f>SUM(L117:L122)</f>
        <v>10</v>
      </c>
      <c r="M123" s="110">
        <f>SUM(M117:M122)</f>
        <v>0.99999999999999989</v>
      </c>
      <c r="N123" s="9"/>
      <c r="O123" s="9"/>
      <c r="P123" s="9"/>
      <c r="Q123" s="9"/>
      <c r="R123" s="9"/>
      <c r="S123" s="9"/>
    </row>
    <row r="124" spans="2:19" x14ac:dyDescent="0.25">
      <c r="B124" s="155" t="s">
        <v>0</v>
      </c>
      <c r="C124" s="155"/>
      <c r="D124" s="155"/>
      <c r="E124" s="38"/>
      <c r="F124" s="38">
        <f>SUM(F100:F123)</f>
        <v>10</v>
      </c>
      <c r="G124" s="66"/>
      <c r="H124" s="40">
        <f>SUM(H100:H123)</f>
        <v>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2:19" x14ac:dyDescent="0.25">
      <c r="B125" s="9"/>
      <c r="C125" s="9"/>
      <c r="D125" s="9"/>
      <c r="E125" s="9"/>
      <c r="F125" s="10"/>
      <c r="G125" s="10"/>
      <c r="H125" s="10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2:19" ht="15" customHeight="1" x14ac:dyDescent="0.25">
      <c r="B126" s="169" t="s">
        <v>144</v>
      </c>
      <c r="C126" s="169"/>
      <c r="D126" s="169"/>
      <c r="E126" s="169"/>
      <c r="F126" s="169"/>
      <c r="G126" s="169"/>
      <c r="H126" s="169"/>
      <c r="I126" s="111"/>
      <c r="J126" s="111"/>
      <c r="K126" s="170" t="s">
        <v>145</v>
      </c>
      <c r="L126" s="170"/>
      <c r="M126" s="170"/>
      <c r="N126" s="170"/>
      <c r="O126" s="170"/>
      <c r="P126" s="170"/>
      <c r="Q126" s="170"/>
      <c r="R126" s="9"/>
      <c r="S126" s="9"/>
    </row>
    <row r="127" spans="2:19" ht="15" customHeight="1" x14ac:dyDescent="0.25">
      <c r="B127" s="169"/>
      <c r="C127" s="169"/>
      <c r="D127" s="169"/>
      <c r="E127" s="169"/>
      <c r="F127" s="169"/>
      <c r="G127" s="169"/>
      <c r="H127" s="169"/>
      <c r="I127" s="111"/>
      <c r="J127" s="111"/>
      <c r="K127" s="170"/>
      <c r="L127" s="170"/>
      <c r="M127" s="170"/>
      <c r="N127" s="170"/>
      <c r="O127" s="170"/>
      <c r="P127" s="170"/>
      <c r="Q127" s="170"/>
      <c r="R127" s="9"/>
      <c r="S127" s="9"/>
    </row>
    <row r="128" spans="2:19" ht="15.75" thickBot="1" x14ac:dyDescent="0.3">
      <c r="B128" s="165" t="s">
        <v>146</v>
      </c>
      <c r="C128" s="166" t="s">
        <v>56</v>
      </c>
      <c r="D128" s="166"/>
      <c r="E128" s="38"/>
      <c r="F128" s="166">
        <v>2017</v>
      </c>
      <c r="G128" s="166"/>
      <c r="H128" s="166"/>
      <c r="I128" s="9"/>
      <c r="J128" s="9"/>
      <c r="K128" s="165" t="s">
        <v>147</v>
      </c>
      <c r="L128" s="165"/>
      <c r="M128" s="38" t="s">
        <v>9</v>
      </c>
      <c r="N128" s="38"/>
      <c r="O128" s="38" t="s">
        <v>1</v>
      </c>
      <c r="P128" s="112"/>
      <c r="Q128" s="112"/>
      <c r="R128" s="9"/>
      <c r="S128" s="9"/>
    </row>
    <row r="129" spans="2:19" x14ac:dyDescent="0.25">
      <c r="B129" s="165"/>
      <c r="C129" s="25" t="s">
        <v>9</v>
      </c>
      <c r="D129" s="25" t="s">
        <v>1</v>
      </c>
      <c r="E129" s="25"/>
      <c r="F129" s="25" t="s">
        <v>9</v>
      </c>
      <c r="G129" s="167" t="s">
        <v>1</v>
      </c>
      <c r="H129" s="167"/>
      <c r="I129" s="9"/>
      <c r="J129" s="9"/>
      <c r="K129" s="106" t="s">
        <v>36</v>
      </c>
      <c r="L129" s="113"/>
      <c r="M129" s="114">
        <v>6</v>
      </c>
      <c r="N129" s="107"/>
      <c r="O129" s="50">
        <f t="shared" ref="O129:O135" si="10">M129/$M$136</f>
        <v>0.6</v>
      </c>
      <c r="P129" s="112"/>
      <c r="Q129" s="112"/>
      <c r="R129" s="9"/>
      <c r="S129" s="9"/>
    </row>
    <row r="130" spans="2:19" x14ac:dyDescent="0.25">
      <c r="B130" s="106" t="s">
        <v>148</v>
      </c>
      <c r="C130" s="98">
        <f>L117+L118</f>
        <v>7</v>
      </c>
      <c r="D130" s="86">
        <f>C130/$L$123</f>
        <v>0.7</v>
      </c>
      <c r="E130" s="86"/>
      <c r="F130" s="98">
        <v>99</v>
      </c>
      <c r="G130" s="163">
        <f>F130/$F$135</f>
        <v>0.81818181818181823</v>
      </c>
      <c r="H130" s="163"/>
      <c r="I130" s="9"/>
      <c r="J130" s="9"/>
      <c r="K130" s="106" t="s">
        <v>149</v>
      </c>
      <c r="L130" s="98"/>
      <c r="M130" s="115">
        <v>1</v>
      </c>
      <c r="N130" s="86"/>
      <c r="O130" s="50">
        <f t="shared" si="10"/>
        <v>0.1</v>
      </c>
      <c r="P130" s="116"/>
      <c r="Q130" s="116"/>
      <c r="R130" s="9"/>
      <c r="S130" s="9"/>
    </row>
    <row r="131" spans="2:19" x14ac:dyDescent="0.25">
      <c r="B131" s="106" t="s">
        <v>150</v>
      </c>
      <c r="C131" s="98">
        <f>L120+L121+L122</f>
        <v>3</v>
      </c>
      <c r="D131" s="86">
        <f>C131/$L$123</f>
        <v>0.3</v>
      </c>
      <c r="E131" s="86"/>
      <c r="F131" s="98">
        <v>15</v>
      </c>
      <c r="G131" s="163">
        <f>F131/$F$135</f>
        <v>0.12396694214876033</v>
      </c>
      <c r="H131" s="163"/>
      <c r="I131" s="9"/>
      <c r="J131" s="9"/>
      <c r="K131" s="106" t="s">
        <v>151</v>
      </c>
      <c r="L131" s="98"/>
      <c r="M131" s="115">
        <v>1</v>
      </c>
      <c r="N131" s="86"/>
      <c r="O131" s="50">
        <f t="shared" si="10"/>
        <v>0.1</v>
      </c>
      <c r="P131" s="116"/>
      <c r="Q131" s="116"/>
      <c r="R131" s="9"/>
      <c r="S131" s="9"/>
    </row>
    <row r="132" spans="2:19" x14ac:dyDescent="0.25">
      <c r="B132" s="106" t="s">
        <v>139</v>
      </c>
      <c r="C132" s="98">
        <f>L119</f>
        <v>0</v>
      </c>
      <c r="D132" s="86">
        <f>C132/$L$123</f>
        <v>0</v>
      </c>
      <c r="E132" s="86"/>
      <c r="F132" s="98">
        <v>7</v>
      </c>
      <c r="G132" s="163">
        <f>F132/$F$135</f>
        <v>5.7851239669421489E-2</v>
      </c>
      <c r="H132" s="163"/>
      <c r="I132" s="9"/>
      <c r="J132" s="9"/>
      <c r="K132" s="106" t="s">
        <v>152</v>
      </c>
      <c r="L132" s="98"/>
      <c r="M132" s="115">
        <v>0</v>
      </c>
      <c r="N132" s="86"/>
      <c r="O132" s="50">
        <f t="shared" si="10"/>
        <v>0</v>
      </c>
      <c r="P132" s="116"/>
      <c r="Q132" s="116"/>
      <c r="R132" s="9"/>
      <c r="S132" s="9"/>
    </row>
    <row r="133" spans="2:19" x14ac:dyDescent="0.25">
      <c r="B133" s="106" t="s">
        <v>153</v>
      </c>
      <c r="C133" s="98">
        <v>0</v>
      </c>
      <c r="D133" s="86">
        <f>C133/$L$123</f>
        <v>0</v>
      </c>
      <c r="E133" s="86"/>
      <c r="F133" s="98">
        <v>0</v>
      </c>
      <c r="G133" s="163">
        <f>F133/$F$135</f>
        <v>0</v>
      </c>
      <c r="H133" s="163"/>
      <c r="I133" s="9"/>
      <c r="J133" s="9"/>
      <c r="K133" s="106" t="s">
        <v>154</v>
      </c>
      <c r="L133" s="98"/>
      <c r="M133" s="115">
        <v>0</v>
      </c>
      <c r="N133" s="86"/>
      <c r="O133" s="50">
        <f t="shared" si="10"/>
        <v>0</v>
      </c>
      <c r="P133" s="116"/>
      <c r="Q133" s="116"/>
      <c r="R133" s="9"/>
      <c r="S133" s="9"/>
    </row>
    <row r="134" spans="2:19" x14ac:dyDescent="0.25">
      <c r="B134" s="106" t="s">
        <v>105</v>
      </c>
      <c r="C134" s="107">
        <v>0</v>
      </c>
      <c r="D134" s="108">
        <f>C134/$L$123</f>
        <v>0</v>
      </c>
      <c r="E134" s="108"/>
      <c r="F134" s="107">
        <v>0</v>
      </c>
      <c r="G134" s="158">
        <f>F134/$F$135</f>
        <v>0</v>
      </c>
      <c r="H134" s="158"/>
      <c r="I134" s="9"/>
      <c r="J134" s="9"/>
      <c r="K134" s="106" t="s">
        <v>2</v>
      </c>
      <c r="L134" s="87"/>
      <c r="M134" s="117">
        <v>0</v>
      </c>
      <c r="N134" s="118"/>
      <c r="O134" s="50">
        <f t="shared" si="10"/>
        <v>0</v>
      </c>
      <c r="P134" s="116"/>
      <c r="Q134" s="116"/>
      <c r="R134" s="9"/>
      <c r="S134" s="9"/>
    </row>
    <row r="135" spans="2:19" x14ac:dyDescent="0.25">
      <c r="B135" s="109" t="s">
        <v>0</v>
      </c>
      <c r="C135" s="38">
        <f>SUM(C130:C134)</f>
        <v>10</v>
      </c>
      <c r="D135" s="110">
        <f>SUM(D130:D134)</f>
        <v>1</v>
      </c>
      <c r="E135" s="110"/>
      <c r="F135" s="38">
        <f>SUM(F130:F134)</f>
        <v>121</v>
      </c>
      <c r="G135" s="156">
        <f>SUM(G130:H134)</f>
        <v>1</v>
      </c>
      <c r="H135" s="156"/>
      <c r="I135" s="9"/>
      <c r="J135" s="9"/>
      <c r="K135" s="106" t="s">
        <v>143</v>
      </c>
      <c r="L135" s="22"/>
      <c r="M135" s="119">
        <v>2</v>
      </c>
      <c r="N135" s="28"/>
      <c r="O135" s="50">
        <f t="shared" si="10"/>
        <v>0.2</v>
      </c>
      <c r="P135" s="120"/>
      <c r="Q135" s="120"/>
      <c r="R135" s="9"/>
      <c r="S135" s="9"/>
    </row>
    <row r="136" spans="2:19" x14ac:dyDescent="0.25">
      <c r="B136" s="45" t="s">
        <v>53</v>
      </c>
      <c r="C136" s="9"/>
      <c r="D136" s="9"/>
      <c r="E136" s="9"/>
      <c r="F136" s="10"/>
      <c r="G136" s="10"/>
      <c r="H136" s="10"/>
      <c r="I136" s="9"/>
      <c r="J136" s="9"/>
      <c r="K136" s="164" t="s">
        <v>0</v>
      </c>
      <c r="L136" s="164"/>
      <c r="M136" s="121">
        <f>SUM(M129:M135)</f>
        <v>10</v>
      </c>
      <c r="N136" s="110"/>
      <c r="O136" s="40">
        <f>SUM(O129:O135)</f>
        <v>1</v>
      </c>
      <c r="P136" s="160">
        <f>SUM(P130:Q134)</f>
        <v>0</v>
      </c>
      <c r="Q136" s="160"/>
      <c r="R136" s="9"/>
      <c r="S136" s="9"/>
    </row>
    <row r="137" spans="2:19" ht="13.5" customHeight="1" x14ac:dyDescent="0.25">
      <c r="B137" s="9"/>
      <c r="C137" s="9"/>
      <c r="D137" s="9"/>
      <c r="E137" s="9"/>
      <c r="F137" s="10"/>
      <c r="G137" s="10"/>
      <c r="H137" s="10"/>
      <c r="I137" s="9"/>
      <c r="J137" s="9"/>
      <c r="K137" s="68"/>
      <c r="L137" s="9"/>
      <c r="M137" s="9"/>
      <c r="N137" s="9"/>
      <c r="O137" s="10"/>
      <c r="P137" s="10"/>
      <c r="Q137" s="10"/>
      <c r="R137" s="9"/>
      <c r="S137" s="9"/>
    </row>
    <row r="138" spans="2:19" x14ac:dyDescent="0.25">
      <c r="B138" s="4" t="s">
        <v>155</v>
      </c>
      <c r="C138" s="52"/>
      <c r="D138" s="52"/>
      <c r="E138" s="52"/>
      <c r="F138" s="53"/>
      <c r="G138" s="53"/>
      <c r="H138" s="53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</row>
    <row r="139" spans="2:19" ht="24.75" customHeight="1" x14ac:dyDescent="0.25">
      <c r="B139" s="161" t="s">
        <v>156</v>
      </c>
      <c r="C139" s="161"/>
      <c r="D139" s="161"/>
      <c r="E139" s="161"/>
      <c r="F139" s="161"/>
      <c r="G139" s="10"/>
      <c r="H139" s="10"/>
      <c r="I139" s="9"/>
      <c r="J139" s="9"/>
      <c r="K139" s="161" t="s">
        <v>157</v>
      </c>
      <c r="L139" s="161"/>
      <c r="M139" s="161"/>
      <c r="N139" s="55"/>
      <c r="O139" s="55"/>
      <c r="P139" s="9"/>
      <c r="Q139" s="9"/>
      <c r="R139" s="9"/>
      <c r="S139" s="9"/>
    </row>
    <row r="140" spans="2:19" x14ac:dyDescent="0.25">
      <c r="B140" s="161"/>
      <c r="C140" s="161"/>
      <c r="D140" s="161"/>
      <c r="E140" s="161"/>
      <c r="F140" s="161"/>
      <c r="G140" s="10"/>
      <c r="H140" s="10"/>
      <c r="I140" s="9"/>
      <c r="J140" s="9"/>
      <c r="K140" s="161"/>
      <c r="L140" s="161"/>
      <c r="M140" s="161"/>
      <c r="N140" s="55"/>
      <c r="O140" s="55"/>
      <c r="P140" s="9"/>
      <c r="Q140" s="9"/>
      <c r="R140" s="9"/>
      <c r="S140" s="9"/>
    </row>
    <row r="141" spans="2:19" x14ac:dyDescent="0.25">
      <c r="B141" s="58" t="s">
        <v>6</v>
      </c>
      <c r="C141" s="25" t="s">
        <v>9</v>
      </c>
      <c r="D141" s="25" t="s">
        <v>1</v>
      </c>
      <c r="E141" s="9"/>
      <c r="F141" s="10"/>
      <c r="G141" s="10"/>
      <c r="H141" s="10"/>
      <c r="I141" s="9"/>
      <c r="J141" s="9"/>
      <c r="K141" s="58" t="s">
        <v>158</v>
      </c>
      <c r="L141" s="25" t="s">
        <v>9</v>
      </c>
      <c r="M141" s="25" t="s">
        <v>1</v>
      </c>
      <c r="N141" s="9"/>
      <c r="O141" s="10"/>
      <c r="P141" s="9"/>
      <c r="Q141" s="9"/>
      <c r="R141" s="9"/>
      <c r="S141" s="9"/>
    </row>
    <row r="142" spans="2:19" x14ac:dyDescent="0.25">
      <c r="B142" s="27" t="s">
        <v>106</v>
      </c>
      <c r="C142" s="10">
        <v>0</v>
      </c>
      <c r="D142" s="63">
        <f>C142/$C$94</f>
        <v>0</v>
      </c>
      <c r="E142" s="9"/>
      <c r="F142" s="10"/>
      <c r="G142" s="10"/>
      <c r="H142" s="10"/>
      <c r="I142" s="9"/>
      <c r="J142" s="9"/>
      <c r="K142" s="10" t="s">
        <v>159</v>
      </c>
      <c r="L142" s="10">
        <v>0</v>
      </c>
      <c r="M142" s="63">
        <f>L142/$C$94</f>
        <v>0</v>
      </c>
      <c r="N142" s="9"/>
      <c r="O142" s="10"/>
      <c r="P142" s="9"/>
      <c r="Q142" s="9"/>
      <c r="R142" s="9"/>
      <c r="S142" s="9"/>
    </row>
    <row r="143" spans="2:19" x14ac:dyDescent="0.25">
      <c r="B143" s="27" t="s">
        <v>107</v>
      </c>
      <c r="C143" s="10">
        <v>6</v>
      </c>
      <c r="D143" s="63">
        <f>C143/$C$94</f>
        <v>0.6</v>
      </c>
      <c r="E143" s="9"/>
      <c r="F143" s="10"/>
      <c r="G143" s="10"/>
      <c r="H143" s="10"/>
      <c r="I143" s="9"/>
      <c r="J143" s="9"/>
      <c r="K143" s="10" t="s">
        <v>12</v>
      </c>
      <c r="L143" s="10">
        <v>4</v>
      </c>
      <c r="M143" s="63">
        <f>L143/$C$94</f>
        <v>0.4</v>
      </c>
      <c r="N143" s="9"/>
      <c r="O143" s="10"/>
      <c r="P143" s="9"/>
      <c r="Q143" s="9"/>
      <c r="R143" s="9"/>
      <c r="S143" s="9"/>
    </row>
    <row r="144" spans="2:19" x14ac:dyDescent="0.25">
      <c r="B144" s="27" t="s">
        <v>108</v>
      </c>
      <c r="C144" s="10">
        <v>2</v>
      </c>
      <c r="D144" s="63">
        <f>C144/$C$94</f>
        <v>0.2</v>
      </c>
      <c r="E144" s="9"/>
      <c r="F144" s="10"/>
      <c r="G144" s="10"/>
      <c r="H144" s="60" t="s">
        <v>160</v>
      </c>
      <c r="I144" s="9"/>
      <c r="J144" s="9"/>
      <c r="K144" s="10" t="s">
        <v>105</v>
      </c>
      <c r="L144" s="10">
        <v>6</v>
      </c>
      <c r="M144" s="63">
        <f>L144/$C$94</f>
        <v>0.6</v>
      </c>
      <c r="N144" s="9"/>
      <c r="O144" s="10"/>
      <c r="P144" s="9"/>
      <c r="Q144" s="9"/>
      <c r="R144" s="9"/>
      <c r="S144" s="9"/>
    </row>
    <row r="145" spans="2:19" x14ac:dyDescent="0.25">
      <c r="B145" s="29" t="s">
        <v>110</v>
      </c>
      <c r="C145" s="28">
        <v>0</v>
      </c>
      <c r="D145" s="39">
        <f>C145/$C$94</f>
        <v>0</v>
      </c>
      <c r="E145" s="22"/>
      <c r="F145" s="28"/>
      <c r="G145" s="28"/>
      <c r="H145" s="122">
        <v>0.8</v>
      </c>
      <c r="I145" s="22"/>
      <c r="J145" s="22"/>
      <c r="K145" s="38" t="s">
        <v>0</v>
      </c>
      <c r="L145" s="38">
        <f>SUM(L142:L144)</f>
        <v>10</v>
      </c>
      <c r="M145" s="40">
        <f>SUM(M142:M144)</f>
        <v>1</v>
      </c>
      <c r="N145" s="22"/>
      <c r="O145" s="28"/>
      <c r="P145" s="9"/>
      <c r="Q145" s="9"/>
      <c r="R145" s="9"/>
      <c r="S145" s="9"/>
    </row>
    <row r="146" spans="2:19" x14ac:dyDescent="0.25">
      <c r="B146" s="29" t="s">
        <v>143</v>
      </c>
      <c r="C146" s="28">
        <v>2</v>
      </c>
      <c r="D146" s="39">
        <f>C146/$C$94</f>
        <v>0.2</v>
      </c>
      <c r="E146" s="22"/>
      <c r="F146" s="28"/>
      <c r="G146" s="28"/>
      <c r="H146" s="28"/>
      <c r="I146" s="22"/>
      <c r="J146" s="22"/>
      <c r="K146" s="29"/>
      <c r="L146" s="28"/>
      <c r="M146" s="39"/>
      <c r="N146" s="22"/>
      <c r="O146" s="28"/>
      <c r="P146" s="9"/>
      <c r="Q146" s="9"/>
      <c r="R146" s="9"/>
      <c r="S146" s="9"/>
    </row>
    <row r="147" spans="2:19" x14ac:dyDescent="0.25">
      <c r="B147" s="38" t="s">
        <v>0</v>
      </c>
      <c r="C147" s="38">
        <f>SUM(C142:C146)</f>
        <v>10</v>
      </c>
      <c r="D147" s="40">
        <f>SUM(D142:D146)</f>
        <v>1</v>
      </c>
      <c r="E147" s="22"/>
      <c r="F147" s="28"/>
      <c r="G147" s="28"/>
      <c r="H147" s="28"/>
      <c r="I147" s="22"/>
      <c r="J147" s="22"/>
      <c r="K147" s="123"/>
      <c r="L147" s="123"/>
      <c r="M147" s="123"/>
      <c r="N147" s="22"/>
      <c r="O147" s="28"/>
      <c r="P147" s="9"/>
      <c r="Q147" s="9"/>
      <c r="R147" s="9"/>
      <c r="S147" s="9"/>
    </row>
    <row r="148" spans="2:19" x14ac:dyDescent="0.25">
      <c r="B148" s="123"/>
      <c r="C148" s="123"/>
      <c r="D148" s="123"/>
      <c r="E148" s="123"/>
      <c r="F148" s="124"/>
      <c r="G148" s="124"/>
      <c r="H148" s="124"/>
      <c r="I148" s="123"/>
      <c r="J148" s="123"/>
      <c r="K148" s="162" t="s">
        <v>161</v>
      </c>
      <c r="L148" s="162"/>
      <c r="M148" s="162"/>
      <c r="N148" s="123"/>
      <c r="O148" s="123"/>
    </row>
    <row r="149" spans="2:19" x14ac:dyDescent="0.25">
      <c r="B149" s="162" t="s">
        <v>162</v>
      </c>
      <c r="C149" s="162"/>
      <c r="D149" s="162"/>
      <c r="E149" s="123"/>
      <c r="F149" s="124"/>
      <c r="G149" s="124"/>
      <c r="H149" s="124"/>
      <c r="I149" s="123"/>
      <c r="J149" s="123"/>
      <c r="K149" s="162"/>
      <c r="L149" s="162"/>
      <c r="M149" s="162"/>
      <c r="N149" s="123"/>
      <c r="O149" s="123"/>
    </row>
    <row r="150" spans="2:19" x14ac:dyDescent="0.25">
      <c r="B150" s="162"/>
      <c r="C150" s="162"/>
      <c r="D150" s="162"/>
      <c r="E150" s="123"/>
      <c r="F150" s="124"/>
      <c r="G150" s="124"/>
      <c r="H150" s="124"/>
      <c r="I150" s="123"/>
      <c r="J150" s="123"/>
      <c r="K150" s="155" t="s">
        <v>163</v>
      </c>
      <c r="L150" s="155"/>
      <c r="M150" s="38" t="s">
        <v>9</v>
      </c>
      <c r="N150" s="38"/>
      <c r="O150" s="38" t="s">
        <v>1</v>
      </c>
    </row>
    <row r="151" spans="2:19" x14ac:dyDescent="0.25">
      <c r="B151" s="155" t="s">
        <v>164</v>
      </c>
      <c r="C151" s="155"/>
      <c r="D151" s="38" t="s">
        <v>9</v>
      </c>
      <c r="E151" s="155" t="s">
        <v>1</v>
      </c>
      <c r="F151" s="155"/>
      <c r="G151" s="124"/>
      <c r="H151" s="124"/>
      <c r="I151" s="123"/>
      <c r="J151" s="123"/>
      <c r="K151" s="159" t="s">
        <v>165</v>
      </c>
      <c r="L151" s="159"/>
      <c r="M151" s="28">
        <v>5</v>
      </c>
      <c r="N151" s="39"/>
      <c r="O151" s="39">
        <f>M151/$M$156</f>
        <v>0.5</v>
      </c>
    </row>
    <row r="152" spans="2:19" x14ac:dyDescent="0.25">
      <c r="B152" s="157" t="s">
        <v>166</v>
      </c>
      <c r="C152" s="157"/>
      <c r="D152" s="125">
        <v>2</v>
      </c>
      <c r="E152" s="158">
        <f>D152/$D$157</f>
        <v>0.2</v>
      </c>
      <c r="F152" s="158"/>
      <c r="G152" s="124"/>
      <c r="H152" s="124"/>
      <c r="I152" s="123"/>
      <c r="J152" s="123"/>
      <c r="K152" s="159" t="s">
        <v>167</v>
      </c>
      <c r="L152" s="159"/>
      <c r="M152" s="28">
        <v>1</v>
      </c>
      <c r="N152" s="39"/>
      <c r="O152" s="39">
        <f>M152/$M$156</f>
        <v>0.1</v>
      </c>
    </row>
    <row r="153" spans="2:19" x14ac:dyDescent="0.25">
      <c r="B153" s="157" t="s">
        <v>168</v>
      </c>
      <c r="C153" s="157"/>
      <c r="D153" s="125">
        <v>1</v>
      </c>
      <c r="E153" s="158">
        <f>D153/$D$157</f>
        <v>0.1</v>
      </c>
      <c r="F153" s="158"/>
      <c r="G153" s="124"/>
      <c r="H153" s="124"/>
      <c r="I153" s="123"/>
      <c r="J153" s="123"/>
      <c r="K153" s="159" t="s">
        <v>169</v>
      </c>
      <c r="L153" s="159"/>
      <c r="M153" s="124">
        <v>1</v>
      </c>
      <c r="N153" s="123"/>
      <c r="O153" s="39">
        <f>M153/$M$156</f>
        <v>0.1</v>
      </c>
    </row>
    <row r="154" spans="2:19" x14ac:dyDescent="0.25">
      <c r="B154" s="157" t="s">
        <v>170</v>
      </c>
      <c r="C154" s="157"/>
      <c r="D154" s="125">
        <v>2</v>
      </c>
      <c r="E154" s="158">
        <f>D154/$D$157</f>
        <v>0.2</v>
      </c>
      <c r="F154" s="158"/>
      <c r="G154" s="124"/>
      <c r="H154" s="124"/>
      <c r="I154" s="123"/>
      <c r="J154" s="123"/>
      <c r="K154" s="159" t="s">
        <v>171</v>
      </c>
      <c r="L154" s="159"/>
      <c r="M154" s="124">
        <v>2</v>
      </c>
      <c r="N154" s="123"/>
      <c r="O154" s="39">
        <f>M154/$M$156</f>
        <v>0.2</v>
      </c>
    </row>
    <row r="155" spans="2:19" x14ac:dyDescent="0.25">
      <c r="B155" s="157" t="s">
        <v>172</v>
      </c>
      <c r="C155" s="157"/>
      <c r="D155" s="125">
        <v>1</v>
      </c>
      <c r="E155" s="158">
        <f>D155/$D$157</f>
        <v>0.1</v>
      </c>
      <c r="F155" s="158"/>
      <c r="G155" s="124"/>
      <c r="H155" s="124"/>
      <c r="I155" s="123"/>
      <c r="J155" s="123"/>
      <c r="K155" s="159" t="s">
        <v>143</v>
      </c>
      <c r="L155" s="159"/>
      <c r="M155" s="124">
        <v>1</v>
      </c>
      <c r="N155" s="123"/>
      <c r="O155" s="39">
        <f>M155/$M$156</f>
        <v>0.1</v>
      </c>
    </row>
    <row r="156" spans="2:19" x14ac:dyDescent="0.25">
      <c r="B156" s="157" t="s">
        <v>143</v>
      </c>
      <c r="C156" s="157"/>
      <c r="D156" s="125">
        <v>4</v>
      </c>
      <c r="E156" s="158">
        <f>D156/$D$157</f>
        <v>0.4</v>
      </c>
      <c r="F156" s="158"/>
      <c r="G156" s="124"/>
      <c r="H156" s="124"/>
      <c r="I156" s="123"/>
      <c r="J156" s="123"/>
      <c r="K156" s="155" t="s">
        <v>0</v>
      </c>
      <c r="L156" s="155"/>
      <c r="M156" s="126">
        <f>SUM(M151:M155)</f>
        <v>10</v>
      </c>
      <c r="N156" s="40"/>
      <c r="O156" s="40">
        <f>SUM(O151:O155)</f>
        <v>0.99999999999999989</v>
      </c>
    </row>
    <row r="157" spans="2:19" x14ac:dyDescent="0.25">
      <c r="B157" s="155" t="s">
        <v>0</v>
      </c>
      <c r="C157" s="155"/>
      <c r="D157" s="126">
        <f>SUM(D152:D156)</f>
        <v>10</v>
      </c>
      <c r="E157" s="156">
        <f>SUM(E152:F156)</f>
        <v>1</v>
      </c>
      <c r="F157" s="156"/>
    </row>
    <row r="159" spans="2:19" x14ac:dyDescent="0.25">
      <c r="B159" s="1" t="s">
        <v>173</v>
      </c>
      <c r="K159" s="127" t="s">
        <v>174</v>
      </c>
    </row>
    <row r="160" spans="2:19" ht="15" customHeight="1" x14ac:dyDescent="0.25">
      <c r="K160" s="127" t="s">
        <v>175</v>
      </c>
    </row>
  </sheetData>
  <mergeCells count="94">
    <mergeCell ref="K56:R57"/>
    <mergeCell ref="B5:S6"/>
    <mergeCell ref="B8:S8"/>
    <mergeCell ref="B10:S11"/>
    <mergeCell ref="I15:M16"/>
    <mergeCell ref="Q15:R16"/>
    <mergeCell ref="B38:H38"/>
    <mergeCell ref="B39:C39"/>
    <mergeCell ref="K45:Q46"/>
    <mergeCell ref="K47:K48"/>
    <mergeCell ref="L47:M47"/>
    <mergeCell ref="O47:Q47"/>
    <mergeCell ref="K58:L59"/>
    <mergeCell ref="M58:O58"/>
    <mergeCell ref="Q58:R58"/>
    <mergeCell ref="M59:N59"/>
    <mergeCell ref="B68:I69"/>
    <mergeCell ref="M71:O71"/>
    <mergeCell ref="Q71:R71"/>
    <mergeCell ref="M72:N72"/>
    <mergeCell ref="B84:D85"/>
    <mergeCell ref="O86:P86"/>
    <mergeCell ref="Q86:R86"/>
    <mergeCell ref="B70:B71"/>
    <mergeCell ref="D70:F70"/>
    <mergeCell ref="H70:I70"/>
    <mergeCell ref="K70:R70"/>
    <mergeCell ref="K71:L72"/>
    <mergeCell ref="O87:P87"/>
    <mergeCell ref="Q87:R87"/>
    <mergeCell ref="O88:P88"/>
    <mergeCell ref="Q88:R88"/>
    <mergeCell ref="O89:P89"/>
    <mergeCell ref="Q89:R89"/>
    <mergeCell ref="O90:P90"/>
    <mergeCell ref="Q90:R90"/>
    <mergeCell ref="O93:P93"/>
    <mergeCell ref="Q93:R93"/>
    <mergeCell ref="O94:P94"/>
    <mergeCell ref="Q94:R94"/>
    <mergeCell ref="O95:P95"/>
    <mergeCell ref="Q95:R95"/>
    <mergeCell ref="O96:P96"/>
    <mergeCell ref="Q96:R96"/>
    <mergeCell ref="B97:H98"/>
    <mergeCell ref="O97:P97"/>
    <mergeCell ref="Q97:R97"/>
    <mergeCell ref="O98:P98"/>
    <mergeCell ref="Q98:R98"/>
    <mergeCell ref="G130:H130"/>
    <mergeCell ref="B99:D99"/>
    <mergeCell ref="G99:H99"/>
    <mergeCell ref="I99:K99"/>
    <mergeCell ref="K114:N115"/>
    <mergeCell ref="B124:D124"/>
    <mergeCell ref="B126:H127"/>
    <mergeCell ref="K126:Q127"/>
    <mergeCell ref="B128:B129"/>
    <mergeCell ref="C128:D128"/>
    <mergeCell ref="F128:H128"/>
    <mergeCell ref="K128:L128"/>
    <mergeCell ref="G129:H129"/>
    <mergeCell ref="G131:H131"/>
    <mergeCell ref="G132:H132"/>
    <mergeCell ref="G133:H133"/>
    <mergeCell ref="G134:H134"/>
    <mergeCell ref="G135:H135"/>
    <mergeCell ref="P136:Q136"/>
    <mergeCell ref="B139:F140"/>
    <mergeCell ref="K139:M140"/>
    <mergeCell ref="K148:M149"/>
    <mergeCell ref="B149:D150"/>
    <mergeCell ref="K150:L150"/>
    <mergeCell ref="K136:L136"/>
    <mergeCell ref="B151:C151"/>
    <mergeCell ref="E151:F151"/>
    <mergeCell ref="K151:L151"/>
    <mergeCell ref="B152:C152"/>
    <mergeCell ref="E152:F152"/>
    <mergeCell ref="K152:L152"/>
    <mergeCell ref="B153:C153"/>
    <mergeCell ref="E153:F153"/>
    <mergeCell ref="K153:L153"/>
    <mergeCell ref="B154:C154"/>
    <mergeCell ref="E154:F154"/>
    <mergeCell ref="K154:L154"/>
    <mergeCell ref="B157:C157"/>
    <mergeCell ref="E157:F157"/>
    <mergeCell ref="B155:C155"/>
    <mergeCell ref="E155:F155"/>
    <mergeCell ref="K155:L155"/>
    <mergeCell ref="B156:C156"/>
    <mergeCell ref="E156:F156"/>
    <mergeCell ref="K156:L156"/>
  </mergeCells>
  <pageMargins left="0.19685039370078741" right="0.11811023622047245" top="0.11811023622047245" bottom="0.11811023622047245" header="0.31496062992125984" footer="0.31496062992125984"/>
  <pageSetup paperSize="9" scale="69" orientation="portrait" r:id="rId1"/>
  <rowBreaks count="1" manualBreakCount="1">
    <brk id="81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S160"/>
  <sheetViews>
    <sheetView showGridLines="0" view="pageBreakPreview" zoomScaleNormal="100" zoomScaleSheetLayoutView="100" workbookViewId="0"/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2" customWidth="1"/>
    <col min="7" max="7" width="1.7109375" style="2" customWidth="1"/>
    <col min="8" max="8" width="7.140625" style="2" customWidth="1"/>
    <col min="9" max="9" width="9.5703125" customWidth="1"/>
    <col min="10" max="10" width="2.85546875" customWidth="1"/>
    <col min="11" max="11" width="15.42578125" customWidth="1"/>
    <col min="12" max="12" width="11.7109375" customWidth="1"/>
    <col min="13" max="13" width="15.42578125" customWidth="1"/>
    <col min="14" max="14" width="1.140625" customWidth="1"/>
    <col min="15" max="15" width="10.42578125" customWidth="1"/>
    <col min="16" max="16" width="1.5703125" customWidth="1"/>
    <col min="17" max="17" width="7.7109375" customWidth="1"/>
    <col min="18" max="18" width="7" customWidth="1"/>
    <col min="19" max="19" width="2.8554687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81" t="s">
        <v>176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</row>
    <row r="6" spans="2:19" ht="21" customHeight="1" x14ac:dyDescent="0.25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</row>
    <row r="7" spans="2:19" ht="6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6.5" customHeight="1" x14ac:dyDescent="0.3">
      <c r="B8" s="182" t="s">
        <v>39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</row>
    <row r="9" spans="2:19" ht="6.75" customHeight="1" x14ac:dyDescent="0.25"/>
    <row r="10" spans="2:19" x14ac:dyDescent="0.25">
      <c r="B10" s="183" t="s">
        <v>177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</row>
    <row r="11" spans="2:19" ht="30.75" customHeight="1" x14ac:dyDescent="0.25"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</row>
    <row r="12" spans="2:19" ht="8.25" customHeight="1" x14ac:dyDescent="0.25"/>
    <row r="13" spans="2:19" s="7" customFormat="1" ht="17.25" customHeight="1" x14ac:dyDescent="0.25">
      <c r="B13" s="4" t="s">
        <v>178</v>
      </c>
      <c r="C13" s="5"/>
      <c r="D13" s="5"/>
      <c r="E13" s="5"/>
      <c r="F13" s="6"/>
      <c r="G13" s="6"/>
      <c r="H13" s="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19" ht="3" customHeight="1" x14ac:dyDescent="0.25"/>
    <row r="15" spans="2:19" ht="15" customHeight="1" x14ac:dyDescent="0.25">
      <c r="B15" s="8" t="s">
        <v>179</v>
      </c>
      <c r="C15" s="9"/>
      <c r="D15" s="9"/>
      <c r="E15" s="9"/>
      <c r="F15" s="10"/>
      <c r="G15" s="10"/>
      <c r="H15" s="10"/>
      <c r="I15" s="173" t="s">
        <v>180</v>
      </c>
      <c r="J15" s="173"/>
      <c r="K15" s="173"/>
      <c r="L15" s="173"/>
      <c r="M15" s="173"/>
      <c r="N15" s="11"/>
      <c r="O15" s="12"/>
      <c r="P15" s="188"/>
      <c r="Q15" s="188"/>
      <c r="R15" s="188"/>
      <c r="S15" s="188"/>
    </row>
    <row r="16" spans="2:19" x14ac:dyDescent="0.25">
      <c r="B16" s="8" t="s">
        <v>45</v>
      </c>
      <c r="C16" s="9"/>
      <c r="D16" s="9"/>
      <c r="E16" s="9"/>
      <c r="F16" s="10"/>
      <c r="G16" s="10"/>
      <c r="H16" s="10"/>
      <c r="I16" s="173"/>
      <c r="J16" s="173"/>
      <c r="K16" s="173"/>
      <c r="L16" s="173"/>
      <c r="M16" s="173"/>
      <c r="N16" s="11"/>
      <c r="O16" s="12"/>
      <c r="P16" s="188"/>
      <c r="Q16" s="188"/>
      <c r="R16" s="188"/>
      <c r="S16" s="188"/>
    </row>
    <row r="17" spans="2:19" x14ac:dyDescent="0.25">
      <c r="B17" s="9"/>
      <c r="C17" s="9"/>
      <c r="D17" s="9"/>
      <c r="E17" s="9"/>
      <c r="F17" s="10"/>
      <c r="G17" s="10"/>
      <c r="H17" s="10"/>
      <c r="I17" s="15" t="s">
        <v>46</v>
      </c>
      <c r="J17" s="15"/>
      <c r="K17" s="15">
        <v>2018</v>
      </c>
      <c r="L17" s="15">
        <v>2017</v>
      </c>
      <c r="M17" s="15" t="s">
        <v>37</v>
      </c>
      <c r="N17" s="11"/>
      <c r="O17" s="14"/>
      <c r="P17" s="128"/>
      <c r="Q17" s="128"/>
      <c r="R17" s="128"/>
      <c r="S17" s="120"/>
    </row>
    <row r="18" spans="2:19" x14ac:dyDescent="0.25">
      <c r="B18" s="9"/>
      <c r="C18" s="9"/>
      <c r="D18" s="9"/>
      <c r="E18" s="9"/>
      <c r="F18" s="10"/>
      <c r="G18" s="10"/>
      <c r="H18" s="10"/>
      <c r="I18" s="17" t="s">
        <v>10</v>
      </c>
      <c r="J18" s="17"/>
      <c r="K18" s="18">
        <v>44</v>
      </c>
      <c r="L18" s="18">
        <v>21</v>
      </c>
      <c r="M18" s="19">
        <f>K18/L18-1</f>
        <v>1.0952380952380953</v>
      </c>
      <c r="N18" s="14"/>
      <c r="O18" s="16"/>
      <c r="P18" s="16"/>
      <c r="Q18" s="107"/>
      <c r="R18" s="129"/>
      <c r="S18" s="128"/>
    </row>
    <row r="19" spans="2:19" x14ac:dyDescent="0.25">
      <c r="B19" s="9"/>
      <c r="C19" s="9"/>
      <c r="D19" s="9"/>
      <c r="E19" s="9"/>
      <c r="F19" s="10"/>
      <c r="G19" s="10"/>
      <c r="H19" s="10"/>
      <c r="I19" s="20" t="s">
        <v>47</v>
      </c>
      <c r="J19" s="21"/>
      <c r="K19" s="9"/>
      <c r="L19" s="9"/>
      <c r="M19" s="9"/>
      <c r="N19" s="16"/>
      <c r="O19" s="10"/>
      <c r="P19" s="107"/>
      <c r="Q19" s="130"/>
      <c r="R19" s="130"/>
      <c r="S19" s="16"/>
    </row>
    <row r="20" spans="2:19" x14ac:dyDescent="0.25">
      <c r="B20" s="9"/>
      <c r="C20" s="9"/>
      <c r="D20" s="9"/>
      <c r="E20" s="9"/>
      <c r="F20" s="10"/>
      <c r="G20" s="10"/>
      <c r="H20" s="10"/>
      <c r="N20" s="9"/>
      <c r="O20" s="9"/>
      <c r="P20" s="9"/>
      <c r="Q20" s="9"/>
      <c r="R20" s="22"/>
      <c r="S20" s="22"/>
    </row>
    <row r="21" spans="2:19" x14ac:dyDescent="0.25">
      <c r="B21" s="9"/>
      <c r="C21" s="9"/>
      <c r="D21" s="9"/>
      <c r="E21" s="9"/>
      <c r="F21" s="10"/>
      <c r="G21" s="10"/>
      <c r="H21" s="10"/>
      <c r="I21" s="9" t="s">
        <v>48</v>
      </c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2:19" x14ac:dyDescent="0.25">
      <c r="B22" s="9"/>
      <c r="C22" s="9"/>
      <c r="D22" s="9"/>
      <c r="E22" s="9"/>
      <c r="F22" s="10"/>
      <c r="G22" s="10"/>
      <c r="H22" s="10"/>
      <c r="I22" s="24" t="s">
        <v>181</v>
      </c>
      <c r="J22" s="24"/>
      <c r="K22" s="9"/>
      <c r="L22" s="10"/>
      <c r="M22" s="10"/>
      <c r="N22" s="10"/>
      <c r="O22" s="10"/>
      <c r="P22" s="10"/>
      <c r="Q22" s="10"/>
      <c r="R22" s="10"/>
      <c r="S22" s="10"/>
    </row>
    <row r="23" spans="2:19" x14ac:dyDescent="0.25">
      <c r="B23" s="9"/>
      <c r="C23" s="9"/>
      <c r="D23" s="9"/>
      <c r="E23" s="9"/>
      <c r="F23" s="10"/>
      <c r="G23" s="10"/>
      <c r="H23" s="10"/>
      <c r="I23" s="25" t="s">
        <v>50</v>
      </c>
      <c r="J23" s="25"/>
      <c r="K23" s="26" t="s">
        <v>182</v>
      </c>
      <c r="L23" s="10"/>
      <c r="M23" s="10"/>
      <c r="N23" s="10"/>
      <c r="O23" s="10"/>
      <c r="P23" s="10"/>
      <c r="Q23" s="10"/>
      <c r="R23" s="10"/>
      <c r="S23" s="10"/>
    </row>
    <row r="24" spans="2:19" x14ac:dyDescent="0.25">
      <c r="B24" s="9"/>
      <c r="C24" s="9"/>
      <c r="D24" s="9"/>
      <c r="E24" s="9"/>
      <c r="F24" s="10"/>
      <c r="G24" s="10"/>
      <c r="H24" s="10"/>
      <c r="I24" s="10">
        <v>2009</v>
      </c>
      <c r="J24" s="10"/>
      <c r="K24" s="10">
        <v>64</v>
      </c>
      <c r="L24" s="10"/>
      <c r="M24" s="10"/>
      <c r="N24" s="10"/>
      <c r="O24" s="10"/>
      <c r="P24" s="10"/>
      <c r="Q24" s="10"/>
      <c r="R24" s="10"/>
      <c r="S24" s="10"/>
    </row>
    <row r="25" spans="2:19" x14ac:dyDescent="0.25">
      <c r="B25" s="9"/>
      <c r="C25" s="9"/>
      <c r="D25" s="9"/>
      <c r="E25" s="9"/>
      <c r="F25" s="10"/>
      <c r="G25" s="10"/>
      <c r="H25" s="10"/>
      <c r="I25" s="10">
        <v>2010</v>
      </c>
      <c r="J25" s="10"/>
      <c r="K25" s="10">
        <v>47</v>
      </c>
      <c r="L25" s="10"/>
      <c r="M25" s="10"/>
      <c r="N25" s="10"/>
      <c r="O25" s="10"/>
      <c r="P25" s="10"/>
      <c r="Q25" s="10"/>
      <c r="R25" s="10"/>
      <c r="S25" s="10"/>
    </row>
    <row r="26" spans="2:19" x14ac:dyDescent="0.25">
      <c r="B26" s="9"/>
      <c r="C26" s="9"/>
      <c r="D26" s="9"/>
      <c r="E26" s="9"/>
      <c r="F26" s="10"/>
      <c r="G26" s="10"/>
      <c r="H26" s="10"/>
      <c r="I26" s="10">
        <v>2011</v>
      </c>
      <c r="J26" s="10"/>
      <c r="K26" s="10">
        <v>66</v>
      </c>
      <c r="L26" s="10"/>
      <c r="M26" s="10"/>
      <c r="N26" s="10"/>
      <c r="O26" s="10"/>
      <c r="P26" s="10"/>
      <c r="Q26" s="10"/>
      <c r="R26" s="10"/>
      <c r="S26" s="10"/>
    </row>
    <row r="27" spans="2:19" x14ac:dyDescent="0.25">
      <c r="B27" s="9"/>
      <c r="C27" s="9"/>
      <c r="D27" s="9"/>
      <c r="E27" s="9"/>
      <c r="F27" s="10"/>
      <c r="G27" s="10"/>
      <c r="H27" s="10"/>
      <c r="I27" s="10">
        <v>2012</v>
      </c>
      <c r="J27" s="10"/>
      <c r="K27" s="10">
        <v>91</v>
      </c>
      <c r="L27" s="10"/>
      <c r="M27" s="10"/>
      <c r="N27" s="10"/>
      <c r="O27" s="10"/>
      <c r="P27" s="10"/>
      <c r="Q27" s="10"/>
      <c r="R27" s="10"/>
      <c r="S27" s="10"/>
    </row>
    <row r="28" spans="2:19" x14ac:dyDescent="0.25">
      <c r="B28" s="9"/>
      <c r="C28" s="9"/>
      <c r="D28" s="9"/>
      <c r="E28" s="9"/>
      <c r="F28" s="10"/>
      <c r="G28" s="10"/>
      <c r="H28" s="10"/>
      <c r="I28" s="10">
        <v>2013</v>
      </c>
      <c r="J28" s="10"/>
      <c r="K28" s="10">
        <v>151</v>
      </c>
      <c r="L28" s="9"/>
      <c r="M28" s="9"/>
      <c r="N28" s="9"/>
      <c r="O28" s="9"/>
      <c r="P28" s="9"/>
      <c r="Q28" s="9"/>
      <c r="R28" s="9"/>
      <c r="S28" s="9"/>
    </row>
    <row r="29" spans="2:19" x14ac:dyDescent="0.25">
      <c r="B29" s="9"/>
      <c r="C29" s="9"/>
      <c r="D29" s="9"/>
      <c r="E29" s="9"/>
      <c r="F29" s="10"/>
      <c r="G29" s="10"/>
      <c r="H29" s="10"/>
      <c r="I29" s="10">
        <v>2014</v>
      </c>
      <c r="J29" s="10"/>
      <c r="K29" s="10">
        <v>186</v>
      </c>
      <c r="L29" s="9"/>
      <c r="M29" s="9"/>
      <c r="N29" s="9"/>
      <c r="O29" s="9"/>
      <c r="P29" s="9"/>
      <c r="Q29" s="9"/>
      <c r="R29" s="9"/>
      <c r="S29" s="9"/>
    </row>
    <row r="30" spans="2:19" x14ac:dyDescent="0.25">
      <c r="B30" s="9"/>
      <c r="C30" s="9"/>
      <c r="D30" s="9"/>
      <c r="E30" s="9"/>
      <c r="F30" s="10"/>
      <c r="G30" s="10"/>
      <c r="H30" s="10"/>
      <c r="I30" s="10">
        <v>2015</v>
      </c>
      <c r="J30" s="10"/>
      <c r="K30" s="10">
        <v>198</v>
      </c>
      <c r="L30" s="9"/>
      <c r="M30" s="9"/>
      <c r="N30" s="9"/>
      <c r="O30" s="9"/>
      <c r="P30" s="9"/>
      <c r="Q30" s="9"/>
      <c r="R30" s="9"/>
      <c r="S30" s="9"/>
    </row>
    <row r="31" spans="2:19" x14ac:dyDescent="0.25">
      <c r="B31" s="9"/>
      <c r="C31" s="9"/>
      <c r="D31" s="9"/>
      <c r="E31" s="9"/>
      <c r="F31" s="10"/>
      <c r="G31" s="10"/>
      <c r="H31" s="10"/>
      <c r="I31" s="10">
        <v>2016</v>
      </c>
      <c r="J31" s="10"/>
      <c r="K31" s="10">
        <v>258</v>
      </c>
      <c r="L31" s="9"/>
      <c r="M31" s="9"/>
      <c r="N31" s="9"/>
      <c r="O31" s="9"/>
      <c r="P31" s="9"/>
      <c r="Q31" s="9"/>
      <c r="R31" s="9"/>
      <c r="S31" s="9"/>
    </row>
    <row r="32" spans="2:19" x14ac:dyDescent="0.25">
      <c r="B32" s="9"/>
      <c r="C32" s="9"/>
      <c r="D32" s="9"/>
      <c r="E32" s="9"/>
      <c r="F32" s="10"/>
      <c r="G32" s="10"/>
      <c r="H32" s="10"/>
      <c r="I32" s="10">
        <v>2017</v>
      </c>
      <c r="J32" s="10"/>
      <c r="K32" s="10">
        <v>247</v>
      </c>
      <c r="L32" s="9"/>
      <c r="M32" s="9"/>
      <c r="N32" s="9"/>
      <c r="O32" s="9"/>
      <c r="P32" s="9"/>
      <c r="Q32" s="9"/>
      <c r="R32" s="9"/>
      <c r="S32" s="9"/>
    </row>
    <row r="33" spans="2:19" x14ac:dyDescent="0.25">
      <c r="B33" s="9"/>
      <c r="C33" s="9"/>
      <c r="D33" s="9"/>
      <c r="E33" s="9"/>
      <c r="F33" s="10"/>
      <c r="G33" s="10"/>
      <c r="H33" s="28"/>
      <c r="I33" s="28" t="s">
        <v>52</v>
      </c>
      <c r="J33" s="28"/>
      <c r="K33" s="28">
        <v>44</v>
      </c>
      <c r="L33" s="9"/>
      <c r="M33" s="9"/>
      <c r="N33" s="9"/>
      <c r="O33" s="9"/>
      <c r="P33" s="9"/>
      <c r="Q33" s="9"/>
      <c r="R33" s="9"/>
      <c r="S33" s="9"/>
    </row>
    <row r="34" spans="2:19" x14ac:dyDescent="0.25">
      <c r="B34" s="9"/>
      <c r="C34" s="9"/>
      <c r="D34" s="9"/>
      <c r="E34" s="9"/>
      <c r="F34" s="10"/>
      <c r="G34" s="10"/>
      <c r="H34" s="28"/>
      <c r="I34" s="38" t="s">
        <v>0</v>
      </c>
      <c r="J34" s="38"/>
      <c r="K34" s="38">
        <f>SUM(K24:K33)</f>
        <v>1352</v>
      </c>
      <c r="L34" s="9"/>
      <c r="M34" s="9"/>
      <c r="N34" s="9"/>
      <c r="O34" s="9"/>
      <c r="P34" s="9"/>
      <c r="Q34" s="9"/>
      <c r="R34" s="9"/>
      <c r="S34" s="9"/>
    </row>
    <row r="35" spans="2:19" ht="13.5" customHeight="1" x14ac:dyDescent="0.25">
      <c r="B35" s="9"/>
      <c r="C35" s="9"/>
      <c r="D35" s="9"/>
      <c r="E35" s="9"/>
      <c r="F35" s="10"/>
      <c r="G35" s="10"/>
      <c r="H35" s="10"/>
      <c r="I35" s="30" t="s">
        <v>53</v>
      </c>
      <c r="J35" s="31"/>
      <c r="K35" s="9"/>
      <c r="L35" s="9"/>
      <c r="M35" s="9"/>
      <c r="N35" s="9"/>
      <c r="O35" s="9"/>
      <c r="P35" s="9"/>
      <c r="Q35" s="9"/>
      <c r="R35" s="9"/>
      <c r="S35" s="9"/>
    </row>
    <row r="36" spans="2:19" ht="3" customHeight="1" x14ac:dyDescent="0.25">
      <c r="B36" s="9"/>
      <c r="C36" s="9"/>
      <c r="D36" s="9"/>
      <c r="E36" s="9"/>
      <c r="F36" s="10"/>
      <c r="G36" s="10"/>
      <c r="H36" s="10"/>
      <c r="I36" s="31"/>
      <c r="J36" s="31"/>
      <c r="K36" s="9"/>
      <c r="L36" s="9"/>
      <c r="M36" s="9"/>
      <c r="N36" s="9"/>
      <c r="O36" s="9"/>
      <c r="P36" s="9"/>
      <c r="Q36" s="9"/>
      <c r="R36" s="9"/>
      <c r="S36" s="9"/>
    </row>
    <row r="37" spans="2:19" ht="28.5" customHeight="1" x14ac:dyDescent="0.25">
      <c r="B37" s="161" t="s">
        <v>183</v>
      </c>
      <c r="C37" s="161"/>
      <c r="D37" s="161"/>
      <c r="E37" s="161"/>
      <c r="F37" s="161"/>
      <c r="G37" s="161"/>
      <c r="H37" s="161"/>
      <c r="I37" s="31"/>
      <c r="J37" s="31"/>
      <c r="K37" s="9"/>
      <c r="L37" s="9"/>
      <c r="M37" s="9"/>
      <c r="N37" s="9"/>
      <c r="O37" s="9"/>
      <c r="P37" s="9"/>
      <c r="Q37" s="9"/>
      <c r="R37" s="9"/>
      <c r="S37" s="9"/>
    </row>
    <row r="38" spans="2:19" ht="24" x14ac:dyDescent="0.25">
      <c r="B38" s="165" t="s">
        <v>13</v>
      </c>
      <c r="C38" s="165"/>
      <c r="D38" s="32" t="s">
        <v>55</v>
      </c>
      <c r="E38" s="32"/>
      <c r="F38" s="15" t="s">
        <v>56</v>
      </c>
      <c r="G38" s="15"/>
      <c r="H38" s="33" t="s"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2:19" x14ac:dyDescent="0.25">
      <c r="B39" s="34" t="s">
        <v>57</v>
      </c>
      <c r="C39" s="34"/>
      <c r="D39" s="34">
        <v>369</v>
      </c>
      <c r="E39" s="34"/>
      <c r="F39" s="35">
        <v>12</v>
      </c>
      <c r="G39" s="35"/>
      <c r="H39" s="36">
        <f>D39+F39</f>
        <v>381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2:19" x14ac:dyDescent="0.25">
      <c r="B40" s="34" t="s">
        <v>7</v>
      </c>
      <c r="C40" s="34"/>
      <c r="D40" s="34">
        <v>94</v>
      </c>
      <c r="E40" s="34"/>
      <c r="F40" s="35">
        <v>3</v>
      </c>
      <c r="G40" s="35"/>
      <c r="H40" s="36">
        <f t="shared" ref="H40:H64" si="0">D40+F40</f>
        <v>97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2:19" x14ac:dyDescent="0.25">
      <c r="B41" s="34" t="s">
        <v>24</v>
      </c>
      <c r="C41" s="34"/>
      <c r="D41" s="34">
        <v>75</v>
      </c>
      <c r="E41" s="34"/>
      <c r="F41" s="35">
        <v>1</v>
      </c>
      <c r="G41" s="35"/>
      <c r="H41" s="36">
        <f t="shared" si="0"/>
        <v>76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2:19" x14ac:dyDescent="0.25">
      <c r="B42" s="34" t="s">
        <v>20</v>
      </c>
      <c r="C42" s="34"/>
      <c r="D42" s="34">
        <v>64</v>
      </c>
      <c r="E42" s="34"/>
      <c r="F42" s="35">
        <v>2</v>
      </c>
      <c r="G42" s="35"/>
      <c r="H42" s="36">
        <f t="shared" si="0"/>
        <v>66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2:19" x14ac:dyDescent="0.25">
      <c r="B43" s="34" t="s">
        <v>15</v>
      </c>
      <c r="C43" s="34"/>
      <c r="D43" s="34">
        <v>56</v>
      </c>
      <c r="E43" s="34"/>
      <c r="F43" s="35">
        <v>2</v>
      </c>
      <c r="G43" s="35"/>
      <c r="H43" s="36">
        <f t="shared" si="0"/>
        <v>58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2:19" x14ac:dyDescent="0.25">
      <c r="B44" s="34" t="s">
        <v>22</v>
      </c>
      <c r="C44" s="34"/>
      <c r="D44" s="34">
        <v>56</v>
      </c>
      <c r="E44" s="34"/>
      <c r="F44" s="35">
        <v>1</v>
      </c>
      <c r="G44" s="35"/>
      <c r="H44" s="36">
        <f t="shared" si="0"/>
        <v>57</v>
      </c>
      <c r="I44" s="9"/>
      <c r="J44" s="9"/>
      <c r="K44" s="173" t="s">
        <v>184</v>
      </c>
      <c r="L44" s="173"/>
      <c r="M44" s="173"/>
      <c r="N44" s="173"/>
      <c r="O44" s="173"/>
      <c r="P44" s="173"/>
      <c r="Q44" s="173"/>
      <c r="R44" s="9"/>
      <c r="S44" s="9"/>
    </row>
    <row r="45" spans="2:19" x14ac:dyDescent="0.25">
      <c r="B45" s="34" t="s">
        <v>25</v>
      </c>
      <c r="C45" s="34"/>
      <c r="D45" s="34">
        <v>56</v>
      </c>
      <c r="E45" s="34"/>
      <c r="F45" s="35">
        <v>1</v>
      </c>
      <c r="G45" s="35"/>
      <c r="H45" s="36">
        <f t="shared" si="0"/>
        <v>57</v>
      </c>
      <c r="I45" s="9"/>
      <c r="J45" s="9"/>
      <c r="K45" s="173"/>
      <c r="L45" s="173"/>
      <c r="M45" s="173"/>
      <c r="N45" s="173"/>
      <c r="O45" s="173"/>
      <c r="P45" s="173"/>
      <c r="Q45" s="173"/>
      <c r="R45" s="9"/>
      <c r="S45" s="9"/>
    </row>
    <row r="46" spans="2:19" ht="15.75" thickBot="1" x14ac:dyDescent="0.3">
      <c r="B46" s="34" t="s">
        <v>17</v>
      </c>
      <c r="C46" s="34"/>
      <c r="D46" s="34">
        <v>49</v>
      </c>
      <c r="E46" s="34"/>
      <c r="F46" s="35">
        <v>2</v>
      </c>
      <c r="G46" s="35"/>
      <c r="H46" s="36">
        <f t="shared" si="0"/>
        <v>51</v>
      </c>
      <c r="I46" s="9"/>
      <c r="J46" s="9"/>
      <c r="K46" s="180" t="s">
        <v>60</v>
      </c>
      <c r="L46" s="166" t="s">
        <v>56</v>
      </c>
      <c r="M46" s="166"/>
      <c r="N46" s="38"/>
      <c r="O46" s="166">
        <v>2017</v>
      </c>
      <c r="P46" s="166"/>
      <c r="Q46" s="166"/>
      <c r="R46" s="9"/>
      <c r="S46" s="9"/>
    </row>
    <row r="47" spans="2:19" x14ac:dyDescent="0.25">
      <c r="B47" s="9" t="s">
        <v>23</v>
      </c>
      <c r="C47" s="9"/>
      <c r="D47" s="9">
        <v>47</v>
      </c>
      <c r="E47" s="9"/>
      <c r="F47" s="10">
        <v>2</v>
      </c>
      <c r="G47" s="10"/>
      <c r="H47" s="37">
        <f t="shared" si="0"/>
        <v>49</v>
      </c>
      <c r="I47" s="9"/>
      <c r="J47" s="9"/>
      <c r="K47" s="180"/>
      <c r="L47" s="38" t="s">
        <v>9</v>
      </c>
      <c r="M47" s="38" t="s">
        <v>1</v>
      </c>
      <c r="N47" s="38"/>
      <c r="O47" s="38" t="s">
        <v>9</v>
      </c>
      <c r="P47" s="38"/>
      <c r="Q47" s="38" t="s">
        <v>1</v>
      </c>
      <c r="R47" s="9"/>
      <c r="S47" s="9"/>
    </row>
    <row r="48" spans="2:19" x14ac:dyDescent="0.25">
      <c r="B48" s="9" t="s">
        <v>31</v>
      </c>
      <c r="C48" s="9"/>
      <c r="D48" s="9">
        <v>46</v>
      </c>
      <c r="E48" s="9"/>
      <c r="F48" s="10">
        <v>1</v>
      </c>
      <c r="G48" s="10"/>
      <c r="H48" s="37">
        <f t="shared" si="0"/>
        <v>47</v>
      </c>
      <c r="I48" s="9"/>
      <c r="J48" s="9"/>
      <c r="K48" s="22" t="s">
        <v>62</v>
      </c>
      <c r="L48" s="28">
        <v>36</v>
      </c>
      <c r="M48" s="39">
        <f>L48/$L$52</f>
        <v>0.81818181818181823</v>
      </c>
      <c r="N48" s="39"/>
      <c r="O48" s="28">
        <v>209</v>
      </c>
      <c r="P48" s="28"/>
      <c r="Q48" s="39">
        <v>0.77989130434782605</v>
      </c>
      <c r="R48" s="9"/>
      <c r="S48" s="9"/>
    </row>
    <row r="49" spans="2:19" x14ac:dyDescent="0.25">
      <c r="B49" s="9" t="s">
        <v>30</v>
      </c>
      <c r="C49" s="9"/>
      <c r="D49" s="9">
        <v>39</v>
      </c>
      <c r="E49" s="9"/>
      <c r="F49" s="10">
        <v>0</v>
      </c>
      <c r="G49" s="10"/>
      <c r="H49" s="37">
        <f t="shared" si="0"/>
        <v>39</v>
      </c>
      <c r="I49" s="9"/>
      <c r="J49" s="9"/>
      <c r="K49" s="22" t="s">
        <v>64</v>
      </c>
      <c r="L49" s="28">
        <v>8</v>
      </c>
      <c r="M49" s="39">
        <f t="shared" ref="M49:M51" si="1">L49/$L$52</f>
        <v>0.18181818181818182</v>
      </c>
      <c r="N49" s="39"/>
      <c r="O49" s="28">
        <v>38</v>
      </c>
      <c r="P49" s="28"/>
      <c r="Q49" s="39">
        <v>0.15760869565217392</v>
      </c>
      <c r="R49" s="9"/>
      <c r="S49" s="9"/>
    </row>
    <row r="50" spans="2:19" x14ac:dyDescent="0.25">
      <c r="B50" s="9" t="s">
        <v>19</v>
      </c>
      <c r="C50" s="9"/>
      <c r="D50" s="9">
        <v>38</v>
      </c>
      <c r="E50" s="9"/>
      <c r="F50" s="10">
        <v>1</v>
      </c>
      <c r="G50" s="10"/>
      <c r="H50" s="37">
        <f t="shared" si="0"/>
        <v>39</v>
      </c>
      <c r="I50" s="9"/>
      <c r="J50" s="9"/>
      <c r="K50" s="22" t="s">
        <v>65</v>
      </c>
      <c r="L50" s="28">
        <v>0</v>
      </c>
      <c r="M50" s="39">
        <f t="shared" si="1"/>
        <v>0</v>
      </c>
      <c r="N50" s="39"/>
      <c r="O50" s="28">
        <v>0</v>
      </c>
      <c r="P50" s="28"/>
      <c r="Q50" s="39">
        <v>6.25E-2</v>
      </c>
      <c r="R50" s="9"/>
      <c r="S50" s="9"/>
    </row>
    <row r="51" spans="2:19" x14ac:dyDescent="0.25">
      <c r="B51" s="9" t="s">
        <v>18</v>
      </c>
      <c r="C51" s="9"/>
      <c r="D51" s="9">
        <v>37</v>
      </c>
      <c r="E51" s="9"/>
      <c r="F51" s="10">
        <v>2</v>
      </c>
      <c r="G51" s="10"/>
      <c r="H51" s="37">
        <f t="shared" si="0"/>
        <v>39</v>
      </c>
      <c r="I51" s="9"/>
      <c r="J51" s="9"/>
      <c r="K51" s="22" t="s">
        <v>66</v>
      </c>
      <c r="L51" s="28">
        <v>0</v>
      </c>
      <c r="M51" s="39">
        <f t="shared" si="1"/>
        <v>0</v>
      </c>
      <c r="N51" s="39"/>
      <c r="O51" s="28">
        <v>0</v>
      </c>
      <c r="P51" s="28"/>
      <c r="Q51" s="39">
        <v>0</v>
      </c>
      <c r="R51" s="9"/>
      <c r="S51" s="9"/>
    </row>
    <row r="52" spans="2:19" x14ac:dyDescent="0.25">
      <c r="B52" s="9" t="s">
        <v>32</v>
      </c>
      <c r="C52" s="9"/>
      <c r="D52" s="9">
        <v>34</v>
      </c>
      <c r="E52" s="9"/>
      <c r="F52" s="10">
        <v>0</v>
      </c>
      <c r="G52" s="10"/>
      <c r="H52" s="37">
        <f t="shared" si="0"/>
        <v>34</v>
      </c>
      <c r="I52" s="9"/>
      <c r="J52" s="9"/>
      <c r="K52" s="38" t="s">
        <v>0</v>
      </c>
      <c r="L52" s="38">
        <f>SUM(L48:L51)</f>
        <v>44</v>
      </c>
      <c r="M52" s="40">
        <f>SUM(M48:M51)</f>
        <v>1</v>
      </c>
      <c r="N52" s="40"/>
      <c r="O52" s="38">
        <f>SUM(O48:O51)</f>
        <v>247</v>
      </c>
      <c r="P52" s="38"/>
      <c r="Q52" s="40">
        <v>1</v>
      </c>
      <c r="R52" s="9"/>
      <c r="S52" s="9"/>
    </row>
    <row r="53" spans="2:19" x14ac:dyDescent="0.25">
      <c r="B53" s="9" t="s">
        <v>14</v>
      </c>
      <c r="C53" s="9"/>
      <c r="D53" s="9">
        <v>33</v>
      </c>
      <c r="E53" s="9"/>
      <c r="F53" s="10">
        <v>0</v>
      </c>
      <c r="G53" s="10"/>
      <c r="H53" s="37">
        <f t="shared" si="0"/>
        <v>33</v>
      </c>
      <c r="I53" s="9"/>
      <c r="J53" s="9"/>
      <c r="K53" s="131" t="s">
        <v>53</v>
      </c>
      <c r="L53" s="22"/>
      <c r="M53" s="22"/>
      <c r="N53" s="22"/>
      <c r="O53" s="22"/>
      <c r="P53" s="22"/>
      <c r="Q53" s="22"/>
      <c r="R53" s="9"/>
      <c r="S53" s="9"/>
    </row>
    <row r="54" spans="2:19" x14ac:dyDescent="0.25">
      <c r="B54" s="9" t="s">
        <v>21</v>
      </c>
      <c r="C54" s="9"/>
      <c r="D54" s="9">
        <v>32</v>
      </c>
      <c r="E54" s="9"/>
      <c r="F54" s="10">
        <v>1</v>
      </c>
      <c r="G54" s="10"/>
      <c r="H54" s="37">
        <f t="shared" si="0"/>
        <v>33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2:19" ht="15" customHeight="1" x14ac:dyDescent="0.25">
      <c r="B55" s="9" t="s">
        <v>27</v>
      </c>
      <c r="C55" s="9"/>
      <c r="D55" s="9">
        <v>30</v>
      </c>
      <c r="E55" s="9"/>
      <c r="F55" s="10">
        <v>2</v>
      </c>
      <c r="G55" s="10"/>
      <c r="H55" s="37">
        <f t="shared" si="0"/>
        <v>32</v>
      </c>
      <c r="I55" s="9"/>
      <c r="J55" s="9"/>
      <c r="K55" s="161" t="s">
        <v>185</v>
      </c>
      <c r="L55" s="161"/>
      <c r="M55" s="161"/>
      <c r="N55" s="161"/>
      <c r="O55" s="161"/>
      <c r="P55" s="55"/>
      <c r="Q55" s="55"/>
      <c r="R55" s="55"/>
      <c r="S55" s="9"/>
    </row>
    <row r="56" spans="2:19" x14ac:dyDescent="0.25">
      <c r="B56" s="9" t="s">
        <v>61</v>
      </c>
      <c r="C56" s="9"/>
      <c r="D56" s="9">
        <v>29</v>
      </c>
      <c r="E56" s="9"/>
      <c r="F56" s="10">
        <v>2</v>
      </c>
      <c r="G56" s="10"/>
      <c r="H56" s="37">
        <f t="shared" si="0"/>
        <v>31</v>
      </c>
      <c r="I56" s="9"/>
      <c r="J56" s="9"/>
      <c r="K56" s="161"/>
      <c r="L56" s="161"/>
      <c r="M56" s="161"/>
      <c r="N56" s="161"/>
      <c r="O56" s="161"/>
      <c r="P56" s="55"/>
      <c r="Q56" s="55"/>
      <c r="R56" s="55"/>
      <c r="S56" s="9"/>
    </row>
    <row r="57" spans="2:19" ht="15.75" thickBot="1" x14ac:dyDescent="0.3">
      <c r="B57" s="9" t="s">
        <v>29</v>
      </c>
      <c r="C57" s="9"/>
      <c r="D57" s="9">
        <v>28</v>
      </c>
      <c r="E57" s="9"/>
      <c r="F57" s="10">
        <v>1</v>
      </c>
      <c r="G57" s="10"/>
      <c r="H57" s="37">
        <f t="shared" si="0"/>
        <v>29</v>
      </c>
      <c r="I57" s="9"/>
      <c r="J57" s="9"/>
      <c r="K57" s="180" t="s">
        <v>68</v>
      </c>
      <c r="L57" s="180"/>
      <c r="M57" s="166" t="s">
        <v>182</v>
      </c>
      <c r="N57" s="166"/>
      <c r="O57" s="166"/>
      <c r="P57" s="49"/>
      <c r="Q57" s="187"/>
      <c r="R57" s="187"/>
      <c r="S57" s="9"/>
    </row>
    <row r="58" spans="2:19" x14ac:dyDescent="0.25">
      <c r="B58" s="9" t="s">
        <v>35</v>
      </c>
      <c r="C58" s="9"/>
      <c r="D58" s="9">
        <v>22</v>
      </c>
      <c r="E58" s="9"/>
      <c r="F58" s="10">
        <v>0</v>
      </c>
      <c r="G58" s="10"/>
      <c r="H58" s="37">
        <f t="shared" si="0"/>
        <v>22</v>
      </c>
      <c r="I58" s="9"/>
      <c r="J58" s="9"/>
      <c r="K58" s="180"/>
      <c r="L58" s="180"/>
      <c r="M58" s="178" t="s">
        <v>9</v>
      </c>
      <c r="N58" s="178"/>
      <c r="O58" s="38" t="s">
        <v>1</v>
      </c>
      <c r="P58" s="49"/>
      <c r="Q58" s="49"/>
      <c r="R58" s="49"/>
      <c r="S58" s="9"/>
    </row>
    <row r="59" spans="2:19" x14ac:dyDescent="0.25">
      <c r="B59" s="9" t="s">
        <v>33</v>
      </c>
      <c r="C59" s="9"/>
      <c r="D59" s="9">
        <v>19</v>
      </c>
      <c r="E59" s="9"/>
      <c r="F59" s="10">
        <v>2</v>
      </c>
      <c r="G59" s="10"/>
      <c r="H59" s="37">
        <f t="shared" si="0"/>
        <v>21</v>
      </c>
      <c r="I59" s="9"/>
      <c r="J59" s="9"/>
      <c r="K59" s="22" t="s">
        <v>70</v>
      </c>
      <c r="L59" s="28"/>
      <c r="M59" s="41">
        <v>30</v>
      </c>
      <c r="N59" s="41"/>
      <c r="O59" s="39">
        <f>M59/$M$73</f>
        <v>0.68181818181818177</v>
      </c>
      <c r="P59" s="50"/>
      <c r="Q59" s="132"/>
      <c r="R59" s="50"/>
      <c r="S59" s="9"/>
    </row>
    <row r="60" spans="2:19" ht="15.75" customHeight="1" x14ac:dyDescent="0.25">
      <c r="B60" s="9" t="s">
        <v>8</v>
      </c>
      <c r="C60" s="9"/>
      <c r="D60" s="9">
        <v>16</v>
      </c>
      <c r="E60" s="9"/>
      <c r="F60" s="10">
        <v>0</v>
      </c>
      <c r="G60" s="10"/>
      <c r="H60" s="37">
        <f t="shared" si="0"/>
        <v>16</v>
      </c>
      <c r="I60" s="9"/>
      <c r="J60" s="9"/>
      <c r="K60" s="22" t="s">
        <v>71</v>
      </c>
      <c r="L60" s="28"/>
      <c r="M60" s="41">
        <v>3</v>
      </c>
      <c r="N60" s="41"/>
      <c r="O60" s="39">
        <f t="shared" ref="O60:O72" si="2">M60/$M$73</f>
        <v>6.8181818181818177E-2</v>
      </c>
      <c r="P60" s="50"/>
      <c r="Q60" s="132"/>
      <c r="R60" s="50"/>
      <c r="S60" s="9"/>
    </row>
    <row r="61" spans="2:19" x14ac:dyDescent="0.25">
      <c r="B61" s="9" t="s">
        <v>34</v>
      </c>
      <c r="C61" s="9"/>
      <c r="D61" s="9">
        <v>15</v>
      </c>
      <c r="E61" s="9"/>
      <c r="F61" s="10">
        <v>4</v>
      </c>
      <c r="G61" s="10"/>
      <c r="H61" s="37">
        <f t="shared" si="0"/>
        <v>19</v>
      </c>
      <c r="I61" s="9"/>
      <c r="J61" s="9"/>
      <c r="K61" s="22" t="s">
        <v>73</v>
      </c>
      <c r="L61" s="28"/>
      <c r="M61" s="41">
        <v>10</v>
      </c>
      <c r="N61" s="41"/>
      <c r="O61" s="39">
        <f t="shared" si="2"/>
        <v>0.22727272727272727</v>
      </c>
      <c r="P61" s="50"/>
      <c r="Q61" s="132"/>
      <c r="R61" s="50"/>
      <c r="S61" s="9"/>
    </row>
    <row r="62" spans="2:19" ht="15" customHeight="1" x14ac:dyDescent="0.25">
      <c r="B62" s="22" t="s">
        <v>16</v>
      </c>
      <c r="C62" s="22"/>
      <c r="D62" s="22">
        <v>11</v>
      </c>
      <c r="E62" s="22"/>
      <c r="F62" s="28">
        <v>0</v>
      </c>
      <c r="G62" s="28"/>
      <c r="H62" s="42">
        <f t="shared" si="0"/>
        <v>11</v>
      </c>
      <c r="I62" s="22"/>
      <c r="J62" s="22"/>
      <c r="K62" s="22" t="s">
        <v>186</v>
      </c>
      <c r="L62" s="28"/>
      <c r="M62" s="41">
        <v>5</v>
      </c>
      <c r="N62" s="41"/>
      <c r="O62" s="39">
        <f t="shared" si="2"/>
        <v>0.11363636363636363</v>
      </c>
      <c r="P62" s="50"/>
      <c r="Q62" s="132"/>
      <c r="R62" s="50"/>
      <c r="S62" s="9"/>
    </row>
    <row r="63" spans="2:19" ht="15" customHeight="1" x14ac:dyDescent="0.25">
      <c r="B63" s="22" t="s">
        <v>26</v>
      </c>
      <c r="C63" s="22"/>
      <c r="D63" s="22">
        <v>9</v>
      </c>
      <c r="E63" s="22"/>
      <c r="F63" s="28">
        <v>1</v>
      </c>
      <c r="G63" s="28"/>
      <c r="H63" s="42">
        <f t="shared" si="0"/>
        <v>10</v>
      </c>
      <c r="I63" s="22"/>
      <c r="J63" s="22"/>
      <c r="K63" s="22" t="s">
        <v>77</v>
      </c>
      <c r="L63" s="28"/>
      <c r="M63" s="41">
        <v>4</v>
      </c>
      <c r="N63" s="41"/>
      <c r="O63" s="39">
        <f t="shared" si="2"/>
        <v>9.0909090909090912E-2</v>
      </c>
      <c r="P63" s="50"/>
      <c r="Q63" s="132"/>
      <c r="R63" s="50"/>
      <c r="S63" s="9"/>
    </row>
    <row r="64" spans="2:19" ht="15" customHeight="1" x14ac:dyDescent="0.25">
      <c r="B64" s="22" t="s">
        <v>28</v>
      </c>
      <c r="C64" s="22"/>
      <c r="D64" s="22">
        <v>4</v>
      </c>
      <c r="E64" s="22"/>
      <c r="F64" s="28">
        <v>1</v>
      </c>
      <c r="G64" s="28"/>
      <c r="H64" s="42">
        <f t="shared" si="0"/>
        <v>5</v>
      </c>
      <c r="I64" s="120"/>
      <c r="J64" s="22"/>
      <c r="K64" s="22" t="s">
        <v>187</v>
      </c>
      <c r="L64" s="28"/>
      <c r="M64" s="41">
        <v>9</v>
      </c>
      <c r="N64" s="41"/>
      <c r="O64" s="39">
        <f t="shared" si="2"/>
        <v>0.20454545454545456</v>
      </c>
      <c r="P64" s="50"/>
      <c r="Q64" s="132"/>
      <c r="R64" s="50"/>
      <c r="S64" s="9"/>
    </row>
    <row r="65" spans="2:19" ht="15" customHeight="1" x14ac:dyDescent="0.25">
      <c r="B65" s="38" t="s">
        <v>0</v>
      </c>
      <c r="C65" s="38"/>
      <c r="D65" s="133">
        <f>SUM(D39:D64)</f>
        <v>1308</v>
      </c>
      <c r="E65" s="133">
        <f t="shared" ref="E65:H65" si="3">SUM(E39:E64)</f>
        <v>0</v>
      </c>
      <c r="F65" s="43">
        <f t="shared" si="3"/>
        <v>44</v>
      </c>
      <c r="G65" s="43"/>
      <c r="H65" s="43">
        <f t="shared" si="3"/>
        <v>1352</v>
      </c>
      <c r="I65" s="44"/>
      <c r="J65" s="22"/>
      <c r="K65" s="120" t="s">
        <v>188</v>
      </c>
      <c r="L65" s="123"/>
      <c r="M65" s="132">
        <v>1</v>
      </c>
      <c r="N65" s="123"/>
      <c r="O65" s="39">
        <f t="shared" si="2"/>
        <v>2.2727272727272728E-2</v>
      </c>
      <c r="S65" s="9"/>
    </row>
    <row r="66" spans="2:19" ht="14.25" customHeight="1" x14ac:dyDescent="0.25">
      <c r="B66" s="45" t="s">
        <v>53</v>
      </c>
      <c r="C66" s="22"/>
      <c r="D66" s="22"/>
      <c r="E66" s="22"/>
      <c r="F66" s="28"/>
      <c r="G66" s="28"/>
      <c r="H66" s="28"/>
      <c r="I66" s="120"/>
      <c r="J66" s="22"/>
      <c r="K66" s="120" t="s">
        <v>189</v>
      </c>
      <c r="L66" s="123"/>
      <c r="M66" s="132">
        <v>3</v>
      </c>
      <c r="N66" s="123"/>
      <c r="O66" s="39">
        <f t="shared" si="2"/>
        <v>6.8181818181818177E-2</v>
      </c>
      <c r="S66" s="9"/>
    </row>
    <row r="67" spans="2:19" ht="15" customHeight="1" x14ac:dyDescent="0.25">
      <c r="B67" s="123"/>
      <c r="C67" s="134"/>
      <c r="D67" s="134"/>
      <c r="E67" s="134"/>
      <c r="F67" s="134"/>
      <c r="G67" s="134"/>
      <c r="H67" s="134"/>
      <c r="I67" s="134"/>
      <c r="J67" s="135"/>
      <c r="K67" s="120" t="s">
        <v>190</v>
      </c>
      <c r="L67" s="123"/>
      <c r="M67" s="132">
        <v>3</v>
      </c>
      <c r="N67" s="123"/>
      <c r="O67" s="39">
        <f t="shared" si="2"/>
        <v>6.8181818181818177E-2</v>
      </c>
      <c r="S67" s="9"/>
    </row>
    <row r="68" spans="2:19" ht="16.5" customHeight="1" x14ac:dyDescent="0.25">
      <c r="B68" s="136" t="s">
        <v>191</v>
      </c>
      <c r="C68" s="136"/>
      <c r="D68" s="136"/>
      <c r="E68" s="136"/>
      <c r="F68" s="136"/>
      <c r="G68" s="137"/>
      <c r="H68" s="138"/>
      <c r="I68" s="134"/>
      <c r="J68" s="135"/>
      <c r="K68" s="120" t="s">
        <v>192</v>
      </c>
      <c r="L68" s="123"/>
      <c r="M68" s="132">
        <v>2</v>
      </c>
      <c r="N68" s="123"/>
      <c r="O68" s="39">
        <f t="shared" si="2"/>
        <v>4.5454545454545456E-2</v>
      </c>
      <c r="S68" s="9"/>
    </row>
    <row r="69" spans="2:19" ht="12" customHeight="1" x14ac:dyDescent="0.25">
      <c r="B69" s="180" t="s">
        <v>81</v>
      </c>
      <c r="C69" s="180"/>
      <c r="D69" s="155" t="s">
        <v>9</v>
      </c>
      <c r="E69" s="155"/>
      <c r="F69" s="38" t="s">
        <v>1</v>
      </c>
      <c r="G69" s="49"/>
      <c r="H69" s="49"/>
      <c r="I69" s="49"/>
      <c r="J69" s="49"/>
      <c r="K69" s="120" t="s">
        <v>193</v>
      </c>
      <c r="L69" s="123"/>
      <c r="M69" s="132">
        <v>0</v>
      </c>
      <c r="N69" s="123"/>
      <c r="O69" s="39">
        <f t="shared" si="2"/>
        <v>0</v>
      </c>
      <c r="S69" s="9"/>
    </row>
    <row r="70" spans="2:19" ht="14.25" customHeight="1" x14ac:dyDescent="0.25">
      <c r="B70" s="22" t="s">
        <v>194</v>
      </c>
      <c r="C70" s="28"/>
      <c r="D70" s="41">
        <v>25</v>
      </c>
      <c r="E70" s="41"/>
      <c r="F70" s="39">
        <f t="shared" ref="F70:F80" si="4">D70/$D$81</f>
        <v>0.56818181818181823</v>
      </c>
      <c r="G70" s="50"/>
      <c r="H70" s="132"/>
      <c r="I70" s="50"/>
      <c r="J70" s="49"/>
      <c r="K70" s="120" t="s">
        <v>195</v>
      </c>
      <c r="L70" s="123"/>
      <c r="M70" s="132">
        <v>0</v>
      </c>
      <c r="N70" s="123"/>
      <c r="O70" s="39">
        <f t="shared" si="2"/>
        <v>0</v>
      </c>
      <c r="S70" s="9"/>
    </row>
    <row r="71" spans="2:19" ht="14.25" customHeight="1" x14ac:dyDescent="0.25">
      <c r="B71" s="22" t="s">
        <v>196</v>
      </c>
      <c r="C71" s="28"/>
      <c r="D71" s="41">
        <v>6</v>
      </c>
      <c r="E71" s="41"/>
      <c r="F71" s="39">
        <f t="shared" si="4"/>
        <v>0.13636363636363635</v>
      </c>
      <c r="G71" s="50"/>
      <c r="H71" s="132"/>
      <c r="I71" s="50"/>
      <c r="J71" s="50"/>
      <c r="K71" s="120" t="s">
        <v>197</v>
      </c>
      <c r="L71" s="123"/>
      <c r="M71" s="132">
        <v>1</v>
      </c>
      <c r="N71" s="123"/>
      <c r="O71" s="39">
        <f t="shared" si="2"/>
        <v>2.2727272727272728E-2</v>
      </c>
      <c r="S71" s="9"/>
    </row>
    <row r="72" spans="2:19" ht="14.25" customHeight="1" x14ac:dyDescent="0.25">
      <c r="B72" s="22" t="s">
        <v>86</v>
      </c>
      <c r="C72" s="28"/>
      <c r="D72" s="41">
        <v>5</v>
      </c>
      <c r="E72" s="41"/>
      <c r="F72" s="39">
        <f t="shared" si="4"/>
        <v>0.11363636363636363</v>
      </c>
      <c r="G72" s="50"/>
      <c r="H72" s="132"/>
      <c r="I72" s="50"/>
      <c r="J72" s="50"/>
      <c r="K72" s="120" t="s">
        <v>5</v>
      </c>
      <c r="L72" s="123"/>
      <c r="M72" s="132">
        <v>4</v>
      </c>
      <c r="N72" s="123"/>
      <c r="O72" s="39">
        <f t="shared" si="2"/>
        <v>9.0909090909090912E-2</v>
      </c>
      <c r="S72" s="9"/>
    </row>
    <row r="73" spans="2:19" ht="14.25" customHeight="1" x14ac:dyDescent="0.25">
      <c r="B73" s="22" t="s">
        <v>88</v>
      </c>
      <c r="C73" s="28"/>
      <c r="D73" s="41">
        <v>1</v>
      </c>
      <c r="E73" s="41"/>
      <c r="F73" s="39">
        <f t="shared" si="4"/>
        <v>2.2727272727272728E-2</v>
      </c>
      <c r="G73" s="50"/>
      <c r="H73" s="132"/>
      <c r="I73" s="50"/>
      <c r="J73" s="50"/>
      <c r="K73" s="38" t="s">
        <v>198</v>
      </c>
      <c r="L73" s="38"/>
      <c r="M73" s="43">
        <v>44</v>
      </c>
      <c r="N73" s="43"/>
      <c r="O73" s="47">
        <v>1</v>
      </c>
      <c r="P73" s="139"/>
      <c r="Q73" s="140"/>
      <c r="R73" s="51"/>
      <c r="S73" s="9"/>
    </row>
    <row r="74" spans="2:19" ht="14.25" customHeight="1" x14ac:dyDescent="0.25">
      <c r="B74" s="22" t="s">
        <v>199</v>
      </c>
      <c r="C74" s="28"/>
      <c r="D74" s="41">
        <v>0</v>
      </c>
      <c r="E74" s="41"/>
      <c r="F74" s="39">
        <f t="shared" si="4"/>
        <v>0</v>
      </c>
      <c r="G74" s="50"/>
      <c r="H74" s="132"/>
      <c r="I74" s="50"/>
      <c r="J74" s="50"/>
      <c r="K74" s="131" t="s">
        <v>200</v>
      </c>
      <c r="L74" s="22"/>
      <c r="M74" s="22"/>
      <c r="N74" s="22"/>
      <c r="O74" s="22"/>
      <c r="P74" s="9"/>
      <c r="Q74" s="9"/>
      <c r="R74" s="9"/>
      <c r="S74" s="9"/>
    </row>
    <row r="75" spans="2:19" ht="14.25" customHeight="1" x14ac:dyDescent="0.25">
      <c r="B75" s="22" t="s">
        <v>201</v>
      </c>
      <c r="C75" s="28"/>
      <c r="D75" s="41">
        <v>2</v>
      </c>
      <c r="E75" s="41"/>
      <c r="F75" s="39">
        <f t="shared" si="4"/>
        <v>4.5454545454545456E-2</v>
      </c>
      <c r="G75" s="50"/>
      <c r="H75" s="132"/>
      <c r="I75" s="50"/>
      <c r="J75" s="50"/>
      <c r="K75" s="161" t="s">
        <v>80</v>
      </c>
      <c r="L75" s="161"/>
      <c r="M75" s="161"/>
      <c r="N75" s="161"/>
      <c r="O75" s="161"/>
      <c r="P75" s="161"/>
      <c r="Q75" s="161"/>
      <c r="R75" s="161"/>
      <c r="S75" s="9"/>
    </row>
    <row r="76" spans="2:19" ht="14.25" customHeight="1" x14ac:dyDescent="0.25">
      <c r="B76" s="22" t="s">
        <v>202</v>
      </c>
      <c r="C76" s="28"/>
      <c r="D76" s="41">
        <v>0</v>
      </c>
      <c r="E76" s="41"/>
      <c r="F76" s="39">
        <f t="shared" si="4"/>
        <v>0</v>
      </c>
      <c r="G76" s="50"/>
      <c r="H76" s="132"/>
      <c r="I76" s="50"/>
      <c r="J76" s="50"/>
      <c r="K76" s="22"/>
      <c r="L76" s="28"/>
      <c r="M76" s="41"/>
      <c r="N76" s="41"/>
      <c r="O76" s="39"/>
      <c r="P76" s="50"/>
      <c r="Q76" s="132"/>
      <c r="R76" s="50"/>
      <c r="S76" s="9"/>
    </row>
    <row r="77" spans="2:19" ht="14.25" customHeight="1" x14ac:dyDescent="0.25">
      <c r="B77" s="22" t="s">
        <v>203</v>
      </c>
      <c r="C77" s="28"/>
      <c r="D77" s="41">
        <v>0</v>
      </c>
      <c r="E77" s="41"/>
      <c r="F77" s="39">
        <f t="shared" si="4"/>
        <v>0</v>
      </c>
      <c r="G77" s="50"/>
      <c r="H77" s="132"/>
      <c r="I77" s="50"/>
      <c r="J77" s="50"/>
      <c r="S77" s="9"/>
    </row>
    <row r="78" spans="2:19" ht="14.25" customHeight="1" x14ac:dyDescent="0.25">
      <c r="B78" s="22" t="s">
        <v>204</v>
      </c>
      <c r="C78" s="28"/>
      <c r="D78" s="41">
        <v>0</v>
      </c>
      <c r="E78" s="41"/>
      <c r="F78" s="39">
        <f t="shared" si="4"/>
        <v>0</v>
      </c>
      <c r="G78" s="50"/>
      <c r="H78" s="132"/>
      <c r="I78" s="50"/>
      <c r="J78" s="50"/>
      <c r="S78" s="9"/>
    </row>
    <row r="79" spans="2:19" ht="14.25" customHeight="1" x14ac:dyDescent="0.25">
      <c r="B79" s="22" t="s">
        <v>205</v>
      </c>
      <c r="C79" s="28"/>
      <c r="D79" s="41">
        <v>1</v>
      </c>
      <c r="E79" s="41"/>
      <c r="F79" s="39">
        <f t="shared" si="4"/>
        <v>2.2727272727272728E-2</v>
      </c>
      <c r="G79" s="50"/>
      <c r="H79" s="132"/>
      <c r="I79" s="50"/>
      <c r="J79" s="50"/>
      <c r="S79" s="9"/>
    </row>
    <row r="80" spans="2:19" ht="14.25" customHeight="1" x14ac:dyDescent="0.25">
      <c r="B80" s="22" t="s">
        <v>206</v>
      </c>
      <c r="C80" s="28"/>
      <c r="D80" s="41">
        <v>4</v>
      </c>
      <c r="E80" s="41"/>
      <c r="F80" s="39">
        <f t="shared" si="4"/>
        <v>9.0909090909090912E-2</v>
      </c>
      <c r="G80" s="50"/>
      <c r="H80" s="132"/>
      <c r="I80" s="50"/>
      <c r="J80" s="50"/>
      <c r="S80" s="9"/>
    </row>
    <row r="81" spans="2:19" x14ac:dyDescent="0.25">
      <c r="B81" s="38" t="s">
        <v>0</v>
      </c>
      <c r="C81" s="38"/>
      <c r="D81" s="43">
        <f>SUM(D70:D80)</f>
        <v>44</v>
      </c>
      <c r="E81" s="43"/>
      <c r="F81" s="47">
        <f>SUM(F70:F80)</f>
        <v>1</v>
      </c>
      <c r="G81" s="139"/>
      <c r="H81" s="140"/>
      <c r="I81" s="51"/>
      <c r="J81" s="50"/>
      <c r="S81" s="9"/>
    </row>
    <row r="82" spans="2:19" ht="6" customHeight="1" x14ac:dyDescent="0.25">
      <c r="B82" s="9"/>
      <c r="C82" s="9"/>
      <c r="D82" s="9"/>
      <c r="E82" s="9"/>
      <c r="F82" s="10"/>
      <c r="G82" s="10"/>
      <c r="H82" s="10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2:19" x14ac:dyDescent="0.25">
      <c r="B83" s="141" t="s">
        <v>207</v>
      </c>
      <c r="C83" s="52"/>
      <c r="D83" s="52"/>
      <c r="E83" s="52"/>
      <c r="F83" s="53"/>
      <c r="G83" s="53"/>
      <c r="H83" s="53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</row>
    <row r="84" spans="2:19" ht="23.25" customHeight="1" x14ac:dyDescent="0.25">
      <c r="B84" s="173" t="s">
        <v>208</v>
      </c>
      <c r="C84" s="173"/>
      <c r="D84" s="173"/>
      <c r="E84" s="11"/>
      <c r="F84" s="54"/>
      <c r="G84" s="54"/>
      <c r="H84" s="54"/>
      <c r="I84" s="55"/>
      <c r="J84" s="55"/>
      <c r="K84" s="9"/>
      <c r="L84" s="9"/>
      <c r="M84" s="9"/>
      <c r="N84" s="9"/>
      <c r="O84" s="9"/>
      <c r="P84" s="9"/>
      <c r="Q84" s="9"/>
      <c r="R84" s="9"/>
      <c r="S84" s="9"/>
    </row>
    <row r="85" spans="2:19" ht="15" customHeight="1" x14ac:dyDescent="0.25">
      <c r="B85" s="173"/>
      <c r="C85" s="173"/>
      <c r="D85" s="173"/>
      <c r="E85" s="11"/>
      <c r="F85" s="54"/>
      <c r="G85" s="54"/>
      <c r="H85" s="54"/>
      <c r="I85" s="55"/>
      <c r="J85" s="55"/>
      <c r="K85" s="9"/>
      <c r="L85" s="9"/>
      <c r="M85" s="56" t="s">
        <v>209</v>
      </c>
      <c r="N85" s="57"/>
      <c r="O85" s="57"/>
      <c r="P85" s="9"/>
      <c r="Q85" s="9"/>
      <c r="R85" s="9"/>
      <c r="S85" s="9"/>
    </row>
    <row r="86" spans="2:19" ht="15" customHeight="1" x14ac:dyDescent="0.25">
      <c r="B86" s="58" t="s">
        <v>6</v>
      </c>
      <c r="C86" s="25" t="s">
        <v>9</v>
      </c>
      <c r="D86" s="25" t="s">
        <v>1</v>
      </c>
      <c r="E86" s="59"/>
      <c r="F86" s="10"/>
      <c r="G86" s="10"/>
      <c r="H86" s="60" t="s">
        <v>99</v>
      </c>
      <c r="I86" s="9"/>
      <c r="J86" s="9"/>
      <c r="K86" s="9"/>
      <c r="L86" s="9"/>
      <c r="M86" s="61" t="s">
        <v>100</v>
      </c>
      <c r="N86" s="62"/>
      <c r="O86" s="179" t="s">
        <v>9</v>
      </c>
      <c r="P86" s="179"/>
      <c r="Q86" s="179" t="s">
        <v>1</v>
      </c>
      <c r="R86" s="179"/>
      <c r="S86" s="9"/>
    </row>
    <row r="87" spans="2:19" x14ac:dyDescent="0.25">
      <c r="B87" s="27" t="s">
        <v>101</v>
      </c>
      <c r="C87" s="10">
        <v>0</v>
      </c>
      <c r="D87" s="63">
        <f>C87/$C$94</f>
        <v>0</v>
      </c>
      <c r="E87" s="64"/>
      <c r="F87" s="10"/>
      <c r="G87" s="10"/>
      <c r="H87" s="65">
        <f>SUM(D87:D90)</f>
        <v>0</v>
      </c>
      <c r="I87" s="9"/>
      <c r="J87" s="9"/>
      <c r="K87" s="9"/>
      <c r="L87" s="9"/>
      <c r="M87" s="9" t="s">
        <v>11</v>
      </c>
      <c r="N87" s="9"/>
      <c r="O87" s="176">
        <v>2</v>
      </c>
      <c r="P87" s="176"/>
      <c r="Q87" s="177">
        <f>O87/$O$90</f>
        <v>4.5454545454545456E-2</v>
      </c>
      <c r="R87" s="177"/>
      <c r="S87" s="9"/>
    </row>
    <row r="88" spans="2:19" x14ac:dyDescent="0.25">
      <c r="B88" s="27" t="s">
        <v>102</v>
      </c>
      <c r="C88" s="10">
        <v>0</v>
      </c>
      <c r="D88" s="63">
        <f t="shared" ref="D88:D93" si="5">C88/$C$94</f>
        <v>0</v>
      </c>
      <c r="E88" s="64"/>
      <c r="F88" s="10"/>
      <c r="G88" s="10"/>
      <c r="H88" s="60"/>
      <c r="I88" s="9"/>
      <c r="J88" s="9"/>
      <c r="K88" s="9"/>
      <c r="L88" s="9"/>
      <c r="M88" s="9" t="s">
        <v>12</v>
      </c>
      <c r="N88" s="9"/>
      <c r="O88" s="176">
        <v>42</v>
      </c>
      <c r="P88" s="176"/>
      <c r="Q88" s="177">
        <f>O88/$O$90</f>
        <v>0.95454545454545459</v>
      </c>
      <c r="R88" s="177"/>
      <c r="S88" s="9"/>
    </row>
    <row r="89" spans="2:19" ht="15.75" thickBot="1" x14ac:dyDescent="0.3">
      <c r="B89" s="27" t="s">
        <v>103</v>
      </c>
      <c r="C89" s="10">
        <v>0</v>
      </c>
      <c r="D89" s="63">
        <f t="shared" si="5"/>
        <v>0</v>
      </c>
      <c r="E89" s="64"/>
      <c r="F89" s="10"/>
      <c r="G89" s="10"/>
      <c r="H89" s="60" t="s">
        <v>104</v>
      </c>
      <c r="I89" s="9"/>
      <c r="J89" s="9"/>
      <c r="K89" s="9"/>
      <c r="L89" s="9"/>
      <c r="M89" s="9" t="s">
        <v>105</v>
      </c>
      <c r="N89" s="9"/>
      <c r="O89" s="176">
        <v>0</v>
      </c>
      <c r="P89" s="176"/>
      <c r="Q89" s="177">
        <f>O89/$O$90</f>
        <v>0</v>
      </c>
      <c r="R89" s="177"/>
      <c r="S89" s="9"/>
    </row>
    <row r="90" spans="2:19" x14ac:dyDescent="0.25">
      <c r="B90" s="27" t="s">
        <v>106</v>
      </c>
      <c r="C90" s="10">
        <v>0</v>
      </c>
      <c r="D90" s="63">
        <f t="shared" si="5"/>
        <v>0</v>
      </c>
      <c r="E90" s="64"/>
      <c r="F90" s="10"/>
      <c r="G90" s="10"/>
      <c r="H90" s="65">
        <f>SUM(D91:D92)</f>
        <v>0.95454545454545459</v>
      </c>
      <c r="I90" s="9"/>
      <c r="J90" s="9"/>
      <c r="K90" s="9"/>
      <c r="L90" s="9"/>
      <c r="M90" s="142" t="s">
        <v>0</v>
      </c>
      <c r="N90" s="143"/>
      <c r="O90" s="185">
        <f>SUM(O87:P89)</f>
        <v>44</v>
      </c>
      <c r="P90" s="185"/>
      <c r="Q90" s="186">
        <f>SUM(Q87:R89)</f>
        <v>1</v>
      </c>
      <c r="R90" s="186"/>
      <c r="S90" s="9"/>
    </row>
    <row r="91" spans="2:19" x14ac:dyDescent="0.25">
      <c r="B91" s="27" t="s">
        <v>107</v>
      </c>
      <c r="C91" s="10">
        <v>21</v>
      </c>
      <c r="D91" s="63">
        <f t="shared" si="5"/>
        <v>0.47727272727272729</v>
      </c>
      <c r="E91" s="64"/>
      <c r="F91" s="10"/>
      <c r="G91" s="10"/>
      <c r="H91" s="60"/>
      <c r="I91" s="9"/>
      <c r="J91" s="9"/>
      <c r="K91" s="9"/>
      <c r="L91" s="9"/>
      <c r="M91" s="68"/>
      <c r="N91" s="9"/>
      <c r="O91" s="9"/>
      <c r="P91" s="9"/>
      <c r="Q91" s="9"/>
      <c r="R91" s="9"/>
      <c r="S91" s="9"/>
    </row>
    <row r="92" spans="2:19" x14ac:dyDescent="0.25">
      <c r="B92" s="29" t="s">
        <v>108</v>
      </c>
      <c r="C92" s="28">
        <v>21</v>
      </c>
      <c r="D92" s="39">
        <f t="shared" si="5"/>
        <v>0.47727272727272729</v>
      </c>
      <c r="E92" s="64"/>
      <c r="F92" s="10"/>
      <c r="G92" s="10"/>
      <c r="H92" s="60"/>
      <c r="I92" s="9"/>
      <c r="J92" s="9"/>
      <c r="K92" s="9"/>
      <c r="L92" s="9"/>
      <c r="M92" s="56" t="s">
        <v>210</v>
      </c>
      <c r="N92" s="57"/>
      <c r="O92" s="57"/>
      <c r="P92" s="9"/>
      <c r="Q92" s="9"/>
      <c r="R92" s="9"/>
      <c r="S92" s="9"/>
    </row>
    <row r="93" spans="2:19" x14ac:dyDescent="0.25">
      <c r="B93" s="29" t="s">
        <v>110</v>
      </c>
      <c r="C93" s="28">
        <v>2</v>
      </c>
      <c r="D93" s="39">
        <f t="shared" si="5"/>
        <v>4.5454545454545456E-2</v>
      </c>
      <c r="E93" s="64"/>
      <c r="F93" s="10"/>
      <c r="G93" s="10"/>
      <c r="H93" s="60" t="s">
        <v>111</v>
      </c>
      <c r="I93" s="9"/>
      <c r="J93" s="9"/>
      <c r="K93" s="9"/>
      <c r="L93" s="9"/>
      <c r="M93" s="61" t="s">
        <v>112</v>
      </c>
      <c r="N93" s="62"/>
      <c r="O93" s="179" t="s">
        <v>9</v>
      </c>
      <c r="P93" s="179"/>
      <c r="Q93" s="179" t="s">
        <v>1</v>
      </c>
      <c r="R93" s="179"/>
      <c r="S93" s="9"/>
    </row>
    <row r="94" spans="2:19" x14ac:dyDescent="0.25">
      <c r="B94" s="38" t="s">
        <v>0</v>
      </c>
      <c r="C94" s="38">
        <f>SUM(C87:C93)</f>
        <v>44</v>
      </c>
      <c r="D94" s="40">
        <f>SUM(D87:D93)</f>
        <v>1</v>
      </c>
      <c r="E94" s="72"/>
      <c r="F94" s="10"/>
      <c r="G94" s="10"/>
      <c r="H94" s="65">
        <f>SUM(D93)</f>
        <v>4.5454545454545456E-2</v>
      </c>
      <c r="I94" s="9"/>
      <c r="J94" s="9"/>
      <c r="K94" s="9"/>
      <c r="L94" s="9"/>
      <c r="M94" s="9" t="s">
        <v>36</v>
      </c>
      <c r="N94" s="9"/>
      <c r="O94" s="144">
        <v>6</v>
      </c>
      <c r="P94" s="145"/>
      <c r="Q94" s="177">
        <f>O94/$O$98</f>
        <v>0.13636363636363635</v>
      </c>
      <c r="R94" s="177"/>
      <c r="S94" s="9"/>
    </row>
    <row r="95" spans="2:19" x14ac:dyDescent="0.25">
      <c r="B95" s="22"/>
      <c r="C95" s="22"/>
      <c r="D95" s="22"/>
      <c r="E95" s="9"/>
      <c r="F95" s="10"/>
      <c r="G95" s="10"/>
      <c r="H95" s="10"/>
      <c r="I95" s="9"/>
      <c r="J95" s="9"/>
      <c r="K95" s="9"/>
      <c r="L95" s="9"/>
      <c r="M95" s="9" t="s">
        <v>113</v>
      </c>
      <c r="N95" s="9"/>
      <c r="O95" s="144">
        <v>30</v>
      </c>
      <c r="P95" s="145"/>
      <c r="Q95" s="177">
        <f>O95/$O$98</f>
        <v>0.68181818181818177</v>
      </c>
      <c r="R95" s="177"/>
      <c r="S95" s="9"/>
    </row>
    <row r="96" spans="2:19" x14ac:dyDescent="0.25">
      <c r="B96" s="9"/>
      <c r="C96" s="9"/>
      <c r="D96" s="9"/>
      <c r="E96" s="9"/>
      <c r="F96" s="10"/>
      <c r="G96" s="10"/>
      <c r="H96" s="10"/>
      <c r="I96" s="9"/>
      <c r="J96" s="9"/>
      <c r="K96" s="9"/>
      <c r="L96" s="22"/>
      <c r="M96" s="22" t="s">
        <v>114</v>
      </c>
      <c r="N96" s="22"/>
      <c r="O96" s="146">
        <v>8</v>
      </c>
      <c r="P96" s="147"/>
      <c r="Q96" s="172">
        <f>O96/$O$98</f>
        <v>0.18181818181818182</v>
      </c>
      <c r="R96" s="172"/>
      <c r="S96" s="9"/>
    </row>
    <row r="97" spans="2:19" ht="15" customHeight="1" x14ac:dyDescent="0.25">
      <c r="B97" s="173" t="s">
        <v>211</v>
      </c>
      <c r="C97" s="173"/>
      <c r="D97" s="173"/>
      <c r="E97" s="173"/>
      <c r="F97" s="173"/>
      <c r="G97" s="173"/>
      <c r="H97" s="173"/>
      <c r="I97" s="9"/>
      <c r="J97" s="9"/>
      <c r="K97" s="9"/>
      <c r="L97" s="22"/>
      <c r="M97" s="22" t="s">
        <v>105</v>
      </c>
      <c r="N97" s="22"/>
      <c r="O97" s="146">
        <v>0</v>
      </c>
      <c r="P97" s="146">
        <v>0</v>
      </c>
      <c r="Q97" s="172">
        <f>O97/$O$98</f>
        <v>0</v>
      </c>
      <c r="R97" s="172"/>
      <c r="S97" s="9"/>
    </row>
    <row r="98" spans="2:19" x14ac:dyDescent="0.25">
      <c r="B98" s="173"/>
      <c r="C98" s="173"/>
      <c r="D98" s="173"/>
      <c r="E98" s="173"/>
      <c r="F98" s="173"/>
      <c r="G98" s="173"/>
      <c r="H98" s="173"/>
      <c r="I98" s="9"/>
      <c r="J98" s="9"/>
      <c r="K98" s="9"/>
      <c r="L98" s="22"/>
      <c r="M98" s="66" t="s">
        <v>0</v>
      </c>
      <c r="N98" s="67"/>
      <c r="O98" s="148">
        <f>SUM(O94:P97)</f>
        <v>44</v>
      </c>
      <c r="P98" s="148"/>
      <c r="Q98" s="175">
        <f>SUM(Q94:R97)</f>
        <v>1</v>
      </c>
      <c r="R98" s="175"/>
      <c r="S98" s="9"/>
    </row>
    <row r="99" spans="2:19" x14ac:dyDescent="0.25">
      <c r="B99" s="165" t="s">
        <v>116</v>
      </c>
      <c r="C99" s="165"/>
      <c r="D99" s="165"/>
      <c r="E99" s="15"/>
      <c r="F99" s="25" t="s">
        <v>9</v>
      </c>
      <c r="G99" s="167" t="s">
        <v>1</v>
      </c>
      <c r="H99" s="167"/>
      <c r="I99" s="168"/>
      <c r="J99" s="168"/>
      <c r="K99" s="168"/>
      <c r="L99" s="9"/>
      <c r="M99" s="68"/>
      <c r="N99" s="9"/>
      <c r="O99" s="9"/>
      <c r="P99" s="9"/>
      <c r="Q99" s="9"/>
      <c r="R99" s="9"/>
      <c r="S99" s="9"/>
    </row>
    <row r="100" spans="2:19" x14ac:dyDescent="0.25">
      <c r="B100" s="73" t="s">
        <v>117</v>
      </c>
      <c r="C100" s="73"/>
      <c r="D100" s="73"/>
      <c r="E100" s="73"/>
      <c r="F100" s="74">
        <v>6</v>
      </c>
      <c r="G100" s="75"/>
      <c r="H100" s="76">
        <f>F100/$F$124</f>
        <v>0.13636363636363635</v>
      </c>
      <c r="I100" s="12"/>
      <c r="J100" s="12"/>
      <c r="K100" s="12"/>
      <c r="L100" s="9"/>
      <c r="M100" s="9"/>
      <c r="N100" s="9"/>
      <c r="O100" s="9"/>
      <c r="P100" s="9"/>
      <c r="Q100" s="9"/>
      <c r="R100" s="9"/>
      <c r="S100" s="9"/>
    </row>
    <row r="101" spans="2:19" x14ac:dyDescent="0.25">
      <c r="B101" s="73" t="s">
        <v>3</v>
      </c>
      <c r="C101" s="73"/>
      <c r="D101" s="73"/>
      <c r="E101" s="73"/>
      <c r="F101" s="74">
        <v>12</v>
      </c>
      <c r="G101" s="75"/>
      <c r="H101" s="76">
        <f t="shared" ref="H101:H123" si="6">F101/$F$124</f>
        <v>0.27272727272727271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2:19" ht="15" customHeight="1" x14ac:dyDescent="0.25">
      <c r="B102" s="73" t="s">
        <v>118</v>
      </c>
      <c r="C102" s="73"/>
      <c r="D102" s="73"/>
      <c r="E102" s="73"/>
      <c r="F102" s="74">
        <v>0</v>
      </c>
      <c r="G102" s="75"/>
      <c r="H102" s="76">
        <f t="shared" si="6"/>
        <v>0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2:19" ht="15" customHeight="1" x14ac:dyDescent="0.25">
      <c r="B103" s="73" t="s">
        <v>119</v>
      </c>
      <c r="C103" s="73"/>
      <c r="D103" s="73"/>
      <c r="E103" s="73"/>
      <c r="F103" s="74">
        <v>1</v>
      </c>
      <c r="G103" s="75"/>
      <c r="H103" s="76">
        <f t="shared" si="6"/>
        <v>2.2727272727272728E-2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2:19" x14ac:dyDescent="0.25">
      <c r="B104" s="77" t="s">
        <v>120</v>
      </c>
      <c r="C104" s="77"/>
      <c r="D104" s="77"/>
      <c r="E104" s="77"/>
      <c r="F104" s="78">
        <v>1</v>
      </c>
      <c r="G104" s="79"/>
      <c r="H104" s="80">
        <f t="shared" si="6"/>
        <v>2.2727272727272728E-2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2:19" x14ac:dyDescent="0.25">
      <c r="B105" s="77" t="s">
        <v>4</v>
      </c>
      <c r="C105" s="77"/>
      <c r="D105" s="77"/>
      <c r="E105" s="77"/>
      <c r="F105" s="78">
        <v>17</v>
      </c>
      <c r="G105" s="79"/>
      <c r="H105" s="80">
        <f t="shared" si="6"/>
        <v>0.38636363636363635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2:19" x14ac:dyDescent="0.25">
      <c r="B106" s="81" t="s">
        <v>121</v>
      </c>
      <c r="C106" s="81"/>
      <c r="D106" s="81"/>
      <c r="E106" s="81"/>
      <c r="F106" s="78">
        <v>5</v>
      </c>
      <c r="G106" s="79"/>
      <c r="H106" s="80">
        <f t="shared" si="6"/>
        <v>0.11363636363636363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2:19" ht="15" customHeight="1" x14ac:dyDescent="0.25">
      <c r="B107" s="77" t="s">
        <v>122</v>
      </c>
      <c r="C107" s="77"/>
      <c r="D107" s="77"/>
      <c r="E107" s="77"/>
      <c r="F107" s="78">
        <v>0</v>
      </c>
      <c r="G107" s="79"/>
      <c r="H107" s="80">
        <f t="shared" si="6"/>
        <v>0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2:19" x14ac:dyDescent="0.25">
      <c r="B108" s="82" t="s">
        <v>123</v>
      </c>
      <c r="C108" s="82"/>
      <c r="D108" s="82"/>
      <c r="E108" s="82"/>
      <c r="F108" s="83">
        <v>0</v>
      </c>
      <c r="G108" s="84"/>
      <c r="H108" s="85">
        <f t="shared" si="6"/>
        <v>0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2:19" x14ac:dyDescent="0.25">
      <c r="B109" s="82" t="s">
        <v>124</v>
      </c>
      <c r="C109" s="82"/>
      <c r="D109" s="82"/>
      <c r="E109" s="82"/>
      <c r="F109" s="83">
        <v>0</v>
      </c>
      <c r="G109" s="84"/>
      <c r="H109" s="85">
        <f t="shared" si="6"/>
        <v>0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2:19" x14ac:dyDescent="0.25">
      <c r="B110" s="82" t="s">
        <v>125</v>
      </c>
      <c r="C110" s="82"/>
      <c r="D110" s="82"/>
      <c r="E110" s="82"/>
      <c r="F110" s="83">
        <v>0</v>
      </c>
      <c r="G110" s="84"/>
      <c r="H110" s="85">
        <f t="shared" si="6"/>
        <v>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2:19" x14ac:dyDescent="0.25">
      <c r="B111" s="82" t="s">
        <v>126</v>
      </c>
      <c r="C111" s="82"/>
      <c r="D111" s="82"/>
      <c r="E111" s="82"/>
      <c r="F111" s="83">
        <v>0</v>
      </c>
      <c r="G111" s="84"/>
      <c r="H111" s="85">
        <f t="shared" si="6"/>
        <v>0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2:19" x14ac:dyDescent="0.25">
      <c r="B112" s="82" t="s">
        <v>127</v>
      </c>
      <c r="C112" s="82"/>
      <c r="D112" s="82"/>
      <c r="E112" s="82"/>
      <c r="F112" s="83">
        <v>1</v>
      </c>
      <c r="G112" s="84"/>
      <c r="H112" s="85">
        <f t="shared" si="6"/>
        <v>2.2727272727272728E-2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2:19" x14ac:dyDescent="0.25">
      <c r="B113" s="82" t="s">
        <v>128</v>
      </c>
      <c r="C113" s="82"/>
      <c r="D113" s="82"/>
      <c r="E113" s="82"/>
      <c r="F113" s="83">
        <v>0</v>
      </c>
      <c r="G113" s="84"/>
      <c r="H113" s="85">
        <f t="shared" si="6"/>
        <v>0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2:19" ht="15" customHeight="1" x14ac:dyDescent="0.25">
      <c r="B114" s="82" t="s">
        <v>129</v>
      </c>
      <c r="C114" s="82"/>
      <c r="D114" s="82"/>
      <c r="E114" s="82"/>
      <c r="F114" s="83">
        <v>0</v>
      </c>
      <c r="G114" s="84"/>
      <c r="H114" s="85">
        <f t="shared" si="6"/>
        <v>0</v>
      </c>
      <c r="I114" s="9"/>
      <c r="J114" s="9"/>
      <c r="K114" s="161" t="s">
        <v>212</v>
      </c>
      <c r="L114" s="161"/>
      <c r="M114" s="161"/>
      <c r="N114" s="161"/>
      <c r="O114" s="57"/>
      <c r="P114" s="57"/>
      <c r="Q114" s="9"/>
      <c r="R114" s="9"/>
      <c r="S114" s="9"/>
    </row>
    <row r="115" spans="2:19" x14ac:dyDescent="0.25">
      <c r="B115" s="82" t="s">
        <v>131</v>
      </c>
      <c r="C115" s="82"/>
      <c r="D115" s="82"/>
      <c r="E115" s="82"/>
      <c r="F115" s="83">
        <v>0</v>
      </c>
      <c r="G115" s="84"/>
      <c r="H115" s="85">
        <f t="shared" si="6"/>
        <v>0</v>
      </c>
      <c r="I115" s="9"/>
      <c r="J115" s="9"/>
      <c r="K115" s="161"/>
      <c r="L115" s="161"/>
      <c r="M115" s="161"/>
      <c r="N115" s="161"/>
      <c r="O115" s="57"/>
      <c r="P115" s="57"/>
      <c r="Q115" s="9"/>
      <c r="R115" s="9"/>
      <c r="S115" s="9"/>
    </row>
    <row r="116" spans="2:19" x14ac:dyDescent="0.25">
      <c r="B116" s="82" t="s">
        <v>132</v>
      </c>
      <c r="C116" s="82"/>
      <c r="D116" s="82"/>
      <c r="E116" s="82"/>
      <c r="F116" s="83">
        <v>0</v>
      </c>
      <c r="G116" s="84"/>
      <c r="H116" s="85">
        <f t="shared" si="6"/>
        <v>0</v>
      </c>
      <c r="I116" s="9"/>
      <c r="J116" s="9"/>
      <c r="K116" s="15" t="s">
        <v>133</v>
      </c>
      <c r="L116" s="25" t="s">
        <v>9</v>
      </c>
      <c r="M116" s="25" t="s">
        <v>1</v>
      </c>
      <c r="N116" s="86">
        <v>2</v>
      </c>
      <c r="O116" s="87"/>
      <c r="P116" s="64">
        <f t="shared" ref="P116:P118" si="7">N116/$F$124</f>
        <v>4.5454545454545456E-2</v>
      </c>
      <c r="Q116" s="9"/>
      <c r="R116" s="9"/>
      <c r="S116" s="9"/>
    </row>
    <row r="117" spans="2:19" x14ac:dyDescent="0.25">
      <c r="B117" s="82" t="s">
        <v>134</v>
      </c>
      <c r="C117" s="82"/>
      <c r="D117" s="82"/>
      <c r="E117" s="82"/>
      <c r="F117" s="83">
        <v>0</v>
      </c>
      <c r="G117" s="84"/>
      <c r="H117" s="85">
        <f t="shared" si="6"/>
        <v>0</v>
      </c>
      <c r="I117" s="9"/>
      <c r="J117" s="9"/>
      <c r="K117" s="73" t="s">
        <v>135</v>
      </c>
      <c r="L117" s="74">
        <f>SUM(F100:F103)</f>
        <v>19</v>
      </c>
      <c r="M117" s="88">
        <f t="shared" ref="M117:M122" si="8">L117/$L$123</f>
        <v>0.43181818181818182</v>
      </c>
      <c r="N117" s="86">
        <v>2</v>
      </c>
      <c r="O117" s="87"/>
      <c r="P117" s="64">
        <f t="shared" si="7"/>
        <v>4.5454545454545456E-2</v>
      </c>
      <c r="Q117" s="9"/>
      <c r="R117" s="9"/>
      <c r="S117" s="9"/>
    </row>
    <row r="118" spans="2:19" ht="15" customHeight="1" x14ac:dyDescent="0.25">
      <c r="B118" s="89" t="s">
        <v>136</v>
      </c>
      <c r="C118" s="89"/>
      <c r="D118" s="89"/>
      <c r="E118" s="89"/>
      <c r="F118" s="90">
        <v>0</v>
      </c>
      <c r="G118" s="91"/>
      <c r="H118" s="92">
        <f t="shared" si="6"/>
        <v>0</v>
      </c>
      <c r="I118" s="9"/>
      <c r="J118" s="9"/>
      <c r="K118" s="77" t="s">
        <v>137</v>
      </c>
      <c r="L118" s="78">
        <f>SUM(F104:F107)</f>
        <v>23</v>
      </c>
      <c r="M118" s="93">
        <f t="shared" si="8"/>
        <v>0.52272727272727271</v>
      </c>
      <c r="N118" s="86">
        <v>1</v>
      </c>
      <c r="O118" s="87"/>
      <c r="P118" s="64">
        <f t="shared" si="7"/>
        <v>2.2727272727272728E-2</v>
      </c>
      <c r="Q118" s="9"/>
      <c r="R118" s="9"/>
      <c r="S118" s="9"/>
    </row>
    <row r="119" spans="2:19" x14ac:dyDescent="0.25">
      <c r="B119" s="89" t="s">
        <v>138</v>
      </c>
      <c r="C119" s="89"/>
      <c r="D119" s="89"/>
      <c r="E119" s="89"/>
      <c r="F119" s="90">
        <v>0</v>
      </c>
      <c r="G119" s="91"/>
      <c r="H119" s="92">
        <f t="shared" si="6"/>
        <v>0</v>
      </c>
      <c r="I119" s="9"/>
      <c r="J119" s="9"/>
      <c r="K119" s="82" t="s">
        <v>139</v>
      </c>
      <c r="L119" s="83">
        <f>SUM(F108:F117)</f>
        <v>1</v>
      </c>
      <c r="M119" s="94">
        <f t="shared" si="8"/>
        <v>2.2727272727272728E-2</v>
      </c>
      <c r="N119" s="95"/>
      <c r="O119" s="12"/>
      <c r="P119" s="12"/>
      <c r="Q119" s="9"/>
      <c r="R119" s="9"/>
      <c r="S119" s="9"/>
    </row>
    <row r="120" spans="2:19" x14ac:dyDescent="0.25">
      <c r="B120" s="89" t="s">
        <v>140</v>
      </c>
      <c r="C120" s="89"/>
      <c r="D120" s="89"/>
      <c r="E120" s="89"/>
      <c r="F120" s="90">
        <v>0</v>
      </c>
      <c r="G120" s="91"/>
      <c r="H120" s="92">
        <f t="shared" si="6"/>
        <v>0</v>
      </c>
      <c r="I120" s="9"/>
      <c r="J120" s="9"/>
      <c r="K120" s="89" t="s">
        <v>141</v>
      </c>
      <c r="L120" s="90">
        <f>SUM(F118:F120)</f>
        <v>0</v>
      </c>
      <c r="M120" s="96">
        <f t="shared" si="8"/>
        <v>0</v>
      </c>
      <c r="N120" s="95"/>
      <c r="O120" s="12"/>
      <c r="P120" s="12"/>
      <c r="Q120" s="9"/>
      <c r="R120" s="9"/>
      <c r="S120" s="9"/>
    </row>
    <row r="121" spans="2:19" x14ac:dyDescent="0.25">
      <c r="B121" s="97" t="s">
        <v>5</v>
      </c>
      <c r="C121" s="97"/>
      <c r="D121" s="97"/>
      <c r="E121" s="97"/>
      <c r="F121" s="98">
        <v>1</v>
      </c>
      <c r="G121" s="10"/>
      <c r="H121" s="63">
        <f t="shared" si="6"/>
        <v>2.2727272727272728E-2</v>
      </c>
      <c r="I121" s="9"/>
      <c r="J121" s="9"/>
      <c r="K121" s="99" t="s">
        <v>142</v>
      </c>
      <c r="L121" s="100">
        <f>SUM(F122:F123)</f>
        <v>0</v>
      </c>
      <c r="M121" s="101">
        <f t="shared" si="8"/>
        <v>0</v>
      </c>
      <c r="N121" s="102"/>
      <c r="O121" s="12"/>
      <c r="P121" s="12"/>
      <c r="Q121" s="9"/>
      <c r="R121" s="9"/>
      <c r="S121" s="9"/>
    </row>
    <row r="122" spans="2:19" x14ac:dyDescent="0.25">
      <c r="B122" s="99" t="s">
        <v>142</v>
      </c>
      <c r="C122" s="99"/>
      <c r="D122" s="99"/>
      <c r="E122" s="99"/>
      <c r="F122" s="103">
        <v>0</v>
      </c>
      <c r="G122" s="100"/>
      <c r="H122" s="149">
        <f t="shared" si="6"/>
        <v>0</v>
      </c>
      <c r="I122" s="9"/>
      <c r="J122" s="9"/>
      <c r="K122" s="106" t="s">
        <v>5</v>
      </c>
      <c r="L122" s="107">
        <f>SUM(F121)</f>
        <v>1</v>
      </c>
      <c r="M122" s="108">
        <f t="shared" si="8"/>
        <v>2.2727272727272728E-2</v>
      </c>
      <c r="N122" s="9"/>
      <c r="O122" s="9"/>
      <c r="P122" s="9"/>
      <c r="Q122" s="9"/>
      <c r="R122" s="9"/>
      <c r="S122" s="9"/>
    </row>
    <row r="123" spans="2:19" x14ac:dyDescent="0.25">
      <c r="B123" s="99" t="s">
        <v>143</v>
      </c>
      <c r="C123" s="99"/>
      <c r="D123" s="99"/>
      <c r="E123" s="99"/>
      <c r="F123" s="103">
        <v>0</v>
      </c>
      <c r="G123" s="104"/>
      <c r="H123" s="105">
        <f t="shared" si="6"/>
        <v>0</v>
      </c>
      <c r="I123" s="22"/>
      <c r="J123" s="9"/>
      <c r="K123" s="109" t="s">
        <v>0</v>
      </c>
      <c r="L123" s="38">
        <f>SUM(L117:L122)</f>
        <v>44</v>
      </c>
      <c r="M123" s="110">
        <f>SUM(M117:M122)</f>
        <v>1</v>
      </c>
      <c r="N123" s="9"/>
      <c r="O123" s="9"/>
      <c r="P123" s="9"/>
      <c r="Q123" s="9"/>
      <c r="R123" s="9"/>
      <c r="S123" s="9"/>
    </row>
    <row r="124" spans="2:19" x14ac:dyDescent="0.25">
      <c r="B124" s="155" t="s">
        <v>0</v>
      </c>
      <c r="C124" s="155"/>
      <c r="D124" s="155"/>
      <c r="E124" s="38"/>
      <c r="F124" s="38">
        <f>SUM(F100:F123)</f>
        <v>44</v>
      </c>
      <c r="G124" s="66"/>
      <c r="H124" s="40">
        <f>SUM(H100:H123)</f>
        <v>0.99999999999999989</v>
      </c>
      <c r="I124" s="22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2:19" x14ac:dyDescent="0.25">
      <c r="B125" s="22"/>
      <c r="C125" s="22"/>
      <c r="D125" s="22"/>
      <c r="E125" s="22"/>
      <c r="F125" s="28"/>
      <c r="G125" s="28"/>
      <c r="H125" s="28"/>
      <c r="I125" s="22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2:19" ht="15" customHeight="1" x14ac:dyDescent="0.25">
      <c r="B126" s="169" t="s">
        <v>213</v>
      </c>
      <c r="C126" s="169"/>
      <c r="D126" s="169"/>
      <c r="E126" s="169"/>
      <c r="F126" s="169"/>
      <c r="G126" s="169"/>
      <c r="H126" s="169"/>
      <c r="I126" s="111"/>
      <c r="J126" s="111"/>
      <c r="K126" s="170" t="s">
        <v>214</v>
      </c>
      <c r="L126" s="170"/>
      <c r="M126" s="170"/>
      <c r="N126" s="170"/>
      <c r="O126" s="170"/>
      <c r="P126" s="170"/>
      <c r="Q126" s="170"/>
      <c r="R126" s="9"/>
      <c r="S126" s="9"/>
    </row>
    <row r="127" spans="2:19" ht="15" customHeight="1" x14ac:dyDescent="0.25">
      <c r="B127" s="169"/>
      <c r="C127" s="169"/>
      <c r="D127" s="169"/>
      <c r="E127" s="169"/>
      <c r="F127" s="169"/>
      <c r="G127" s="169"/>
      <c r="H127" s="169"/>
      <c r="I127" s="111"/>
      <c r="J127" s="111"/>
      <c r="K127" s="170"/>
      <c r="L127" s="170"/>
      <c r="M127" s="170"/>
      <c r="N127" s="170"/>
      <c r="O127" s="170"/>
      <c r="P127" s="170"/>
      <c r="Q127" s="170"/>
      <c r="R127" s="9"/>
      <c r="S127" s="9"/>
    </row>
    <row r="128" spans="2:19" ht="15.75" thickBot="1" x14ac:dyDescent="0.3">
      <c r="B128" s="165" t="s">
        <v>146</v>
      </c>
      <c r="C128" s="166" t="s">
        <v>56</v>
      </c>
      <c r="D128" s="166"/>
      <c r="E128" s="38"/>
      <c r="F128" s="166">
        <v>2017</v>
      </c>
      <c r="G128" s="166"/>
      <c r="H128" s="166"/>
      <c r="I128" s="9"/>
      <c r="J128" s="9"/>
      <c r="K128" s="165" t="s">
        <v>146</v>
      </c>
      <c r="L128" s="165"/>
      <c r="M128" s="38" t="s">
        <v>9</v>
      </c>
      <c r="N128" s="38"/>
      <c r="O128" s="38" t="s">
        <v>1</v>
      </c>
      <c r="P128" s="112"/>
      <c r="Q128" s="112"/>
      <c r="R128" s="9"/>
      <c r="S128" s="9"/>
    </row>
    <row r="129" spans="2:19" x14ac:dyDescent="0.25">
      <c r="B129" s="165"/>
      <c r="C129" s="25" t="s">
        <v>9</v>
      </c>
      <c r="D129" s="25" t="s">
        <v>1</v>
      </c>
      <c r="E129" s="25"/>
      <c r="F129" s="25" t="s">
        <v>9</v>
      </c>
      <c r="G129" s="167" t="s">
        <v>1</v>
      </c>
      <c r="H129" s="167"/>
      <c r="I129" s="9"/>
      <c r="J129" s="9"/>
      <c r="K129" s="106" t="s">
        <v>36</v>
      </c>
      <c r="L129" s="113"/>
      <c r="M129" s="114">
        <v>6</v>
      </c>
      <c r="N129" s="107"/>
      <c r="O129" s="50">
        <f>M129/$M$136</f>
        <v>0.13636363636363635</v>
      </c>
      <c r="P129" s="112"/>
      <c r="Q129" s="112"/>
      <c r="R129" s="9"/>
      <c r="S129" s="9"/>
    </row>
    <row r="130" spans="2:19" x14ac:dyDescent="0.25">
      <c r="B130" s="106" t="s">
        <v>148</v>
      </c>
      <c r="C130" s="98">
        <f>L117+L118</f>
        <v>42</v>
      </c>
      <c r="D130" s="86">
        <f>C130/$L$123</f>
        <v>0.95454545454545459</v>
      </c>
      <c r="E130" s="86"/>
      <c r="F130" s="98">
        <v>215</v>
      </c>
      <c r="G130" s="163">
        <f>F130/$F$135</f>
        <v>0.87044534412955465</v>
      </c>
      <c r="H130" s="163"/>
      <c r="I130" s="9"/>
      <c r="J130" s="9"/>
      <c r="K130" s="106" t="s">
        <v>149</v>
      </c>
      <c r="L130" s="98"/>
      <c r="M130" s="115">
        <v>36</v>
      </c>
      <c r="N130" s="86"/>
      <c r="O130" s="50">
        <f t="shared" ref="O130:O135" si="9">M130/$M$136</f>
        <v>0.81818181818181823</v>
      </c>
      <c r="P130" s="116"/>
      <c r="Q130" s="116"/>
      <c r="R130" s="9"/>
      <c r="S130" s="9"/>
    </row>
    <row r="131" spans="2:19" x14ac:dyDescent="0.25">
      <c r="B131" s="106" t="s">
        <v>150</v>
      </c>
      <c r="C131" s="98">
        <f>L120+L121+L122</f>
        <v>1</v>
      </c>
      <c r="D131" s="86">
        <f>C131/$L$123</f>
        <v>2.2727272727272728E-2</v>
      </c>
      <c r="E131" s="86"/>
      <c r="F131" s="98">
        <v>15</v>
      </c>
      <c r="G131" s="163">
        <f t="shared" ref="G131:G134" si="10">F131/$F$135</f>
        <v>6.0728744939271252E-2</v>
      </c>
      <c r="H131" s="163"/>
      <c r="I131" s="9"/>
      <c r="J131" s="9"/>
      <c r="K131" s="106" t="s">
        <v>151</v>
      </c>
      <c r="L131" s="98"/>
      <c r="M131" s="115">
        <v>0</v>
      </c>
      <c r="N131" s="86"/>
      <c r="O131" s="50">
        <f t="shared" si="9"/>
        <v>0</v>
      </c>
      <c r="P131" s="116"/>
      <c r="Q131" s="116"/>
      <c r="R131" s="9"/>
      <c r="S131" s="9"/>
    </row>
    <row r="132" spans="2:19" x14ac:dyDescent="0.25">
      <c r="B132" s="106" t="s">
        <v>139</v>
      </c>
      <c r="C132" s="98">
        <f>L119</f>
        <v>1</v>
      </c>
      <c r="D132" s="86">
        <f>C132/$L$123</f>
        <v>2.2727272727272728E-2</v>
      </c>
      <c r="E132" s="86"/>
      <c r="F132" s="98">
        <v>17</v>
      </c>
      <c r="G132" s="163">
        <f t="shared" si="10"/>
        <v>6.8825910931174086E-2</v>
      </c>
      <c r="H132" s="163"/>
      <c r="I132" s="9"/>
      <c r="J132" s="9"/>
      <c r="K132" s="106" t="s">
        <v>215</v>
      </c>
      <c r="L132" s="98"/>
      <c r="M132" s="115">
        <v>1</v>
      </c>
      <c r="N132" s="86"/>
      <c r="O132" s="50">
        <f t="shared" si="9"/>
        <v>2.2727272727272728E-2</v>
      </c>
      <c r="P132" s="116"/>
      <c r="Q132" s="116"/>
      <c r="R132" s="9"/>
      <c r="S132" s="9"/>
    </row>
    <row r="133" spans="2:19" x14ac:dyDescent="0.25">
      <c r="B133" s="106" t="s">
        <v>153</v>
      </c>
      <c r="C133" s="98">
        <v>0</v>
      </c>
      <c r="D133" s="86">
        <f>C133/$L$123</f>
        <v>0</v>
      </c>
      <c r="E133" s="86"/>
      <c r="F133" s="98">
        <v>0</v>
      </c>
      <c r="G133" s="163">
        <f t="shared" si="10"/>
        <v>0</v>
      </c>
      <c r="H133" s="163"/>
      <c r="I133" s="9"/>
      <c r="J133" s="9"/>
      <c r="K133" s="106" t="s">
        <v>154</v>
      </c>
      <c r="L133" s="98"/>
      <c r="M133" s="115">
        <v>1</v>
      </c>
      <c r="N133" s="86"/>
      <c r="O133" s="50">
        <f t="shared" si="9"/>
        <v>2.2727272727272728E-2</v>
      </c>
      <c r="P133" s="116"/>
      <c r="Q133" s="116"/>
      <c r="R133" s="9"/>
      <c r="S133" s="9"/>
    </row>
    <row r="134" spans="2:19" x14ac:dyDescent="0.25">
      <c r="B134" s="106" t="s">
        <v>105</v>
      </c>
      <c r="C134" s="107">
        <v>0</v>
      </c>
      <c r="D134" s="108">
        <f>C134/$L$123</f>
        <v>0</v>
      </c>
      <c r="E134" s="108"/>
      <c r="F134" s="107">
        <v>0</v>
      </c>
      <c r="G134" s="158">
        <f t="shared" si="10"/>
        <v>0</v>
      </c>
      <c r="H134" s="158"/>
      <c r="I134" s="9"/>
      <c r="J134" s="9"/>
      <c r="K134" s="106" t="s">
        <v>2</v>
      </c>
      <c r="L134" s="87"/>
      <c r="M134" s="117">
        <v>0</v>
      </c>
      <c r="N134" s="118"/>
      <c r="O134" s="50">
        <f t="shared" si="9"/>
        <v>0</v>
      </c>
      <c r="P134" s="116"/>
      <c r="Q134" s="116"/>
      <c r="R134" s="9"/>
      <c r="S134" s="9"/>
    </row>
    <row r="135" spans="2:19" x14ac:dyDescent="0.25">
      <c r="B135" s="109" t="s">
        <v>0</v>
      </c>
      <c r="C135" s="38">
        <f>SUM(C130:C134)</f>
        <v>44</v>
      </c>
      <c r="D135" s="110">
        <f>SUM(D130:D134)</f>
        <v>1</v>
      </c>
      <c r="E135" s="110"/>
      <c r="F135" s="38">
        <f>SUM(F130:F134)</f>
        <v>247</v>
      </c>
      <c r="G135" s="156">
        <f>SUM(G130:H134)</f>
        <v>1</v>
      </c>
      <c r="H135" s="156"/>
      <c r="I135" s="9"/>
      <c r="J135" s="9"/>
      <c r="K135" s="106" t="s">
        <v>143</v>
      </c>
      <c r="L135" s="22"/>
      <c r="M135" s="119">
        <v>0</v>
      </c>
      <c r="N135" s="28"/>
      <c r="O135" s="50">
        <f t="shared" si="9"/>
        <v>0</v>
      </c>
      <c r="P135" s="120"/>
      <c r="Q135" s="120"/>
      <c r="R135" s="9"/>
      <c r="S135" s="9"/>
    </row>
    <row r="136" spans="2:19" x14ac:dyDescent="0.25">
      <c r="B136" s="45" t="s">
        <v>53</v>
      </c>
      <c r="C136" s="9"/>
      <c r="D136" s="9"/>
      <c r="E136" s="9"/>
      <c r="F136" s="10"/>
      <c r="G136" s="10"/>
      <c r="H136" s="10"/>
      <c r="I136" s="9"/>
      <c r="J136" s="9"/>
      <c r="K136" s="164" t="s">
        <v>0</v>
      </c>
      <c r="L136" s="164"/>
      <c r="M136" s="121">
        <f>SUM(M129:M135)</f>
        <v>44</v>
      </c>
      <c r="N136" s="110"/>
      <c r="O136" s="40">
        <f>SUM(O129:O135)</f>
        <v>1</v>
      </c>
      <c r="P136" s="160">
        <f>SUM(P130:Q134)</f>
        <v>0</v>
      </c>
      <c r="Q136" s="160"/>
      <c r="R136" s="9"/>
      <c r="S136" s="9"/>
    </row>
    <row r="137" spans="2:19" ht="13.5" customHeight="1" x14ac:dyDescent="0.25">
      <c r="B137" s="9"/>
      <c r="C137" s="9"/>
      <c r="D137" s="9"/>
      <c r="E137" s="9"/>
      <c r="F137" s="10"/>
      <c r="G137" s="10"/>
      <c r="H137" s="10"/>
      <c r="I137" s="9"/>
      <c r="J137" s="9"/>
      <c r="K137" s="68"/>
      <c r="L137" s="9"/>
      <c r="M137" s="9"/>
      <c r="N137" s="9"/>
      <c r="O137" s="10"/>
      <c r="P137" s="10"/>
      <c r="Q137" s="10"/>
      <c r="R137" s="9"/>
      <c r="S137" s="9"/>
    </row>
    <row r="138" spans="2:19" x14ac:dyDescent="0.25">
      <c r="B138" s="141" t="s">
        <v>155</v>
      </c>
      <c r="C138" s="52"/>
      <c r="D138" s="52"/>
      <c r="E138" s="52"/>
      <c r="F138" s="53"/>
      <c r="G138" s="53"/>
      <c r="H138" s="53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</row>
    <row r="139" spans="2:19" ht="24.75" customHeight="1" x14ac:dyDescent="0.25">
      <c r="B139" s="161" t="s">
        <v>216</v>
      </c>
      <c r="C139" s="161"/>
      <c r="D139" s="161"/>
      <c r="E139" s="161"/>
      <c r="F139" s="161"/>
      <c r="G139" s="10"/>
      <c r="H139" s="10"/>
      <c r="I139" s="9"/>
      <c r="J139" s="9"/>
      <c r="K139" s="161" t="s">
        <v>217</v>
      </c>
      <c r="L139" s="161"/>
      <c r="M139" s="161"/>
      <c r="N139" s="55"/>
      <c r="O139" s="55"/>
      <c r="P139" s="9"/>
      <c r="Q139" s="9"/>
      <c r="R139" s="9"/>
      <c r="S139" s="9"/>
    </row>
    <row r="140" spans="2:19" x14ac:dyDescent="0.25">
      <c r="B140" s="161"/>
      <c r="C140" s="161"/>
      <c r="D140" s="161"/>
      <c r="E140" s="161"/>
      <c r="F140" s="161"/>
      <c r="G140" s="10"/>
      <c r="H140" s="10"/>
      <c r="I140" s="9"/>
      <c r="J140" s="9"/>
      <c r="K140" s="161"/>
      <c r="L140" s="161"/>
      <c r="M140" s="161"/>
      <c r="N140" s="55"/>
      <c r="O140" s="55"/>
      <c r="P140" s="9"/>
      <c r="Q140" s="9"/>
      <c r="R140" s="9"/>
      <c r="S140" s="9"/>
    </row>
    <row r="141" spans="2:19" x14ac:dyDescent="0.25">
      <c r="B141" s="58" t="s">
        <v>6</v>
      </c>
      <c r="C141" s="25" t="s">
        <v>9</v>
      </c>
      <c r="D141" s="25" t="s">
        <v>1</v>
      </c>
      <c r="E141" s="9"/>
      <c r="F141" s="10"/>
      <c r="G141" s="10"/>
      <c r="H141" s="10"/>
      <c r="I141" s="9"/>
      <c r="J141" s="9"/>
      <c r="K141" s="25" t="s">
        <v>218</v>
      </c>
      <c r="L141" s="25" t="s">
        <v>9</v>
      </c>
      <c r="M141" s="25" t="s">
        <v>1</v>
      </c>
      <c r="N141" s="9"/>
      <c r="O141" s="10"/>
      <c r="P141" s="9"/>
      <c r="Q141" s="9"/>
      <c r="R141" s="9"/>
      <c r="S141" s="9"/>
    </row>
    <row r="142" spans="2:19" x14ac:dyDescent="0.25">
      <c r="B142" s="27" t="s">
        <v>106</v>
      </c>
      <c r="C142" s="10">
        <v>0</v>
      </c>
      <c r="D142" s="63">
        <f t="shared" ref="D142:D146" si="11">C142/$C$94</f>
        <v>0</v>
      </c>
      <c r="E142" s="9"/>
      <c r="F142" s="10"/>
      <c r="G142" s="10"/>
      <c r="H142" s="10"/>
      <c r="I142" s="9"/>
      <c r="J142" s="9"/>
      <c r="K142" s="150" t="s">
        <v>219</v>
      </c>
      <c r="L142" s="10">
        <v>25</v>
      </c>
      <c r="M142" s="63">
        <f t="shared" ref="M142:M145" si="12">L142/$C$94</f>
        <v>0.56818181818181823</v>
      </c>
      <c r="N142" s="9"/>
      <c r="O142" s="10"/>
      <c r="P142" s="9"/>
      <c r="Q142" s="9"/>
      <c r="R142" s="9"/>
      <c r="S142" s="9"/>
    </row>
    <row r="143" spans="2:19" x14ac:dyDescent="0.25">
      <c r="B143" s="27" t="s">
        <v>107</v>
      </c>
      <c r="C143" s="10">
        <v>12</v>
      </c>
      <c r="D143" s="63">
        <f t="shared" si="11"/>
        <v>0.27272727272727271</v>
      </c>
      <c r="E143" s="9"/>
      <c r="F143" s="10"/>
      <c r="G143" s="10"/>
      <c r="H143" s="10"/>
      <c r="I143" s="9"/>
      <c r="J143" s="9"/>
      <c r="K143" s="150" t="s">
        <v>220</v>
      </c>
      <c r="L143" s="10">
        <v>17</v>
      </c>
      <c r="M143" s="63">
        <f t="shared" si="12"/>
        <v>0.38636363636363635</v>
      </c>
      <c r="N143" s="9"/>
      <c r="O143" s="10"/>
      <c r="P143" s="9"/>
      <c r="Q143" s="9"/>
      <c r="R143" s="9"/>
      <c r="S143" s="9"/>
    </row>
    <row r="144" spans="2:19" x14ac:dyDescent="0.25">
      <c r="B144" s="29" t="s">
        <v>108</v>
      </c>
      <c r="C144" s="28">
        <v>31</v>
      </c>
      <c r="D144" s="39">
        <f t="shared" si="11"/>
        <v>0.70454545454545459</v>
      </c>
      <c r="E144" s="22"/>
      <c r="F144" s="28"/>
      <c r="G144" s="28"/>
      <c r="H144" s="151" t="s">
        <v>160</v>
      </c>
      <c r="I144" s="22"/>
      <c r="J144" s="22"/>
      <c r="K144" s="152" t="s">
        <v>221</v>
      </c>
      <c r="L144" s="28">
        <v>1</v>
      </c>
      <c r="M144" s="39">
        <f t="shared" si="12"/>
        <v>2.2727272727272728E-2</v>
      </c>
      <c r="N144" s="22"/>
      <c r="O144" s="28"/>
      <c r="P144" s="9"/>
      <c r="Q144" s="9"/>
      <c r="R144" s="9"/>
      <c r="S144" s="9"/>
    </row>
    <row r="145" spans="2:19" x14ac:dyDescent="0.25">
      <c r="B145" s="29" t="s">
        <v>110</v>
      </c>
      <c r="C145" s="28">
        <v>1</v>
      </c>
      <c r="D145" s="39">
        <f t="shared" si="11"/>
        <v>2.2727272727272728E-2</v>
      </c>
      <c r="E145" s="22"/>
      <c r="F145" s="28"/>
      <c r="G145" s="28"/>
      <c r="H145" s="122">
        <v>0.98</v>
      </c>
      <c r="I145" s="22"/>
      <c r="J145" s="22"/>
      <c r="K145" s="152" t="s">
        <v>222</v>
      </c>
      <c r="L145" s="28">
        <v>1</v>
      </c>
      <c r="M145" s="39">
        <f t="shared" si="12"/>
        <v>2.2727272727272728E-2</v>
      </c>
      <c r="N145" s="22"/>
      <c r="O145" s="28"/>
      <c r="P145" s="9"/>
      <c r="Q145" s="9"/>
      <c r="R145" s="9"/>
      <c r="S145" s="9"/>
    </row>
    <row r="146" spans="2:19" x14ac:dyDescent="0.25">
      <c r="B146" s="29" t="s">
        <v>143</v>
      </c>
      <c r="C146" s="28">
        <v>0</v>
      </c>
      <c r="D146" s="39">
        <f t="shared" si="11"/>
        <v>0</v>
      </c>
      <c r="E146" s="22"/>
      <c r="F146" s="28"/>
      <c r="G146" s="28"/>
      <c r="H146" s="28"/>
      <c r="I146" s="22"/>
      <c r="J146" s="22"/>
      <c r="K146" s="38" t="s">
        <v>0</v>
      </c>
      <c r="L146" s="38">
        <f>SUM(L142:L145)</f>
        <v>44</v>
      </c>
      <c r="M146" s="40">
        <f>SUM(M142:M145)</f>
        <v>1</v>
      </c>
      <c r="N146" s="22"/>
      <c r="O146" s="28"/>
      <c r="P146" s="9"/>
      <c r="Q146" s="9"/>
      <c r="R146" s="9"/>
      <c r="S146" s="9"/>
    </row>
    <row r="147" spans="2:19" x14ac:dyDescent="0.25">
      <c r="B147" s="38" t="s">
        <v>0</v>
      </c>
      <c r="C147" s="38">
        <f>SUM(C142:C146)</f>
        <v>44</v>
      </c>
      <c r="D147" s="40">
        <f>SUM(D142:D146)</f>
        <v>1</v>
      </c>
      <c r="E147" s="22"/>
      <c r="F147" s="28"/>
      <c r="G147" s="28"/>
      <c r="H147" s="28"/>
      <c r="I147" s="22"/>
      <c r="J147" s="22"/>
      <c r="K147" s="123"/>
      <c r="L147" s="123"/>
      <c r="M147" s="123"/>
      <c r="N147" s="22"/>
      <c r="O147" s="28"/>
      <c r="P147" s="9"/>
      <c r="Q147" s="9"/>
      <c r="R147" s="9"/>
      <c r="S147" s="9"/>
    </row>
    <row r="148" spans="2:19" x14ac:dyDescent="0.25">
      <c r="B148" s="123"/>
      <c r="C148" s="123"/>
      <c r="D148" s="123"/>
      <c r="E148" s="123"/>
      <c r="F148" s="124"/>
      <c r="G148" s="124"/>
      <c r="H148" s="124"/>
      <c r="I148" s="123"/>
      <c r="J148" s="123"/>
      <c r="K148" s="162" t="s">
        <v>223</v>
      </c>
      <c r="L148" s="162"/>
      <c r="M148" s="162"/>
      <c r="N148" s="123"/>
      <c r="O148" s="123"/>
    </row>
    <row r="149" spans="2:19" ht="15" customHeight="1" x14ac:dyDescent="0.25">
      <c r="B149" s="184" t="s">
        <v>224</v>
      </c>
      <c r="C149" s="184"/>
      <c r="D149" s="184"/>
      <c r="E149" s="123"/>
      <c r="F149" s="124"/>
      <c r="G149" s="124"/>
      <c r="H149" s="124"/>
      <c r="I149" s="123"/>
      <c r="J149" s="123"/>
      <c r="K149" s="162"/>
      <c r="L149" s="162"/>
      <c r="M149" s="162"/>
      <c r="N149" s="123"/>
      <c r="O149" s="123"/>
    </row>
    <row r="150" spans="2:19" x14ac:dyDescent="0.25">
      <c r="B150" s="48" t="s">
        <v>225</v>
      </c>
      <c r="C150" s="38" t="s">
        <v>9</v>
      </c>
      <c r="D150" s="155" t="s">
        <v>1</v>
      </c>
      <c r="E150" s="155"/>
      <c r="F150" s="124"/>
      <c r="G150" s="124"/>
      <c r="H150" s="124"/>
      <c r="I150" s="123"/>
      <c r="J150" s="123"/>
      <c r="K150" s="155" t="s">
        <v>163</v>
      </c>
      <c r="L150" s="155"/>
      <c r="M150" s="38" t="s">
        <v>9</v>
      </c>
      <c r="N150" s="38"/>
      <c r="O150" s="38" t="s">
        <v>1</v>
      </c>
    </row>
    <row r="151" spans="2:19" x14ac:dyDescent="0.25">
      <c r="B151" s="153" t="s">
        <v>226</v>
      </c>
      <c r="C151" s="125">
        <v>31</v>
      </c>
      <c r="D151" s="158">
        <f>C151/$C$154</f>
        <v>0.70454545454545459</v>
      </c>
      <c r="E151" s="158"/>
      <c r="F151" s="124"/>
      <c r="G151" s="124"/>
      <c r="H151" s="124"/>
      <c r="I151" s="123"/>
      <c r="J151" s="123"/>
      <c r="K151" s="159" t="s">
        <v>165</v>
      </c>
      <c r="L151" s="159"/>
      <c r="M151" s="28">
        <v>17</v>
      </c>
      <c r="N151" s="39"/>
      <c r="O151" s="39">
        <f>M151/$M$157</f>
        <v>0.38636363636363635</v>
      </c>
    </row>
    <row r="152" spans="2:19" x14ac:dyDescent="0.25">
      <c r="B152" s="153" t="s">
        <v>227</v>
      </c>
      <c r="C152" s="125">
        <v>12</v>
      </c>
      <c r="D152" s="158">
        <f>C152/$C$154</f>
        <v>0.27272727272727271</v>
      </c>
      <c r="E152" s="158"/>
      <c r="F152" s="124"/>
      <c r="G152" s="124"/>
      <c r="H152" s="124"/>
      <c r="I152" s="123"/>
      <c r="J152" s="123"/>
      <c r="K152" s="159" t="s">
        <v>228</v>
      </c>
      <c r="L152" s="159"/>
      <c r="M152" s="28">
        <v>5</v>
      </c>
      <c r="N152" s="39"/>
      <c r="O152" s="39">
        <f>M152/$M$157</f>
        <v>0.11363636363636363</v>
      </c>
    </row>
    <row r="153" spans="2:19" x14ac:dyDescent="0.25">
      <c r="B153" s="153" t="s">
        <v>105</v>
      </c>
      <c r="C153" s="125">
        <v>1</v>
      </c>
      <c r="D153" s="158">
        <f>C153/$C$154</f>
        <v>2.2727272727272728E-2</v>
      </c>
      <c r="E153" s="158"/>
      <c r="F153" s="124"/>
      <c r="G153" s="124"/>
      <c r="H153" s="124"/>
      <c r="I153" s="123"/>
      <c r="J153" s="123"/>
      <c r="K153" s="159" t="s">
        <v>229</v>
      </c>
      <c r="L153" s="159"/>
      <c r="M153" s="124">
        <v>18</v>
      </c>
      <c r="N153" s="123"/>
      <c r="O153" s="39">
        <f t="shared" ref="O153:O156" si="13">M153/$M$157</f>
        <v>0.40909090909090912</v>
      </c>
    </row>
    <row r="154" spans="2:19" x14ac:dyDescent="0.25">
      <c r="B154" s="48" t="s">
        <v>0</v>
      </c>
      <c r="C154" s="126">
        <f>SUM(C151:C153)</f>
        <v>44</v>
      </c>
      <c r="D154" s="156">
        <f>SUM(D151:E153)</f>
        <v>1</v>
      </c>
      <c r="E154" s="156"/>
      <c r="F154" s="124"/>
      <c r="G154" s="124"/>
      <c r="H154" s="124"/>
      <c r="I154" s="123"/>
      <c r="J154" s="123"/>
      <c r="K154" s="159" t="s">
        <v>230</v>
      </c>
      <c r="L154" s="159"/>
      <c r="M154" s="124">
        <v>4</v>
      </c>
      <c r="N154" s="123"/>
      <c r="O154" s="39">
        <f t="shared" si="13"/>
        <v>9.0909090909090912E-2</v>
      </c>
    </row>
    <row r="155" spans="2:19" x14ac:dyDescent="0.25">
      <c r="B155" s="153"/>
      <c r="C155" s="125"/>
      <c r="D155" s="158"/>
      <c r="E155" s="158"/>
      <c r="F155" s="124"/>
      <c r="G155" s="124"/>
      <c r="H155" s="124"/>
      <c r="I155" s="123"/>
      <c r="J155" s="123"/>
      <c r="K155" s="159" t="s">
        <v>231</v>
      </c>
      <c r="L155" s="159"/>
      <c r="M155" s="124">
        <v>0</v>
      </c>
      <c r="N155" s="123"/>
      <c r="O155" s="39">
        <f t="shared" si="13"/>
        <v>0</v>
      </c>
    </row>
    <row r="156" spans="2:19" x14ac:dyDescent="0.25">
      <c r="B156" s="154"/>
      <c r="C156" s="125"/>
      <c r="D156" s="158"/>
      <c r="E156" s="158"/>
      <c r="F156" s="124"/>
      <c r="G156" s="124"/>
      <c r="H156" s="124"/>
      <c r="I156" s="123"/>
      <c r="J156" s="123"/>
      <c r="K156" s="123" t="s">
        <v>232</v>
      </c>
      <c r="L156" s="123"/>
      <c r="M156" s="124">
        <v>0</v>
      </c>
      <c r="N156" s="123"/>
      <c r="O156" s="39">
        <f t="shared" si="13"/>
        <v>0</v>
      </c>
    </row>
    <row r="157" spans="2:19" x14ac:dyDescent="0.25">
      <c r="B157" s="123"/>
      <c r="C157" s="123"/>
      <c r="D157" s="123"/>
      <c r="E157" s="123"/>
      <c r="F157" s="124"/>
      <c r="G157" s="124"/>
      <c r="H157" s="124"/>
      <c r="I157" s="123"/>
      <c r="J157" s="123"/>
      <c r="K157" s="155" t="s">
        <v>0</v>
      </c>
      <c r="L157" s="155"/>
      <c r="M157" s="126">
        <f>SUM(M151:M156)</f>
        <v>44</v>
      </c>
      <c r="N157" s="40"/>
      <c r="O157" s="40">
        <f>SUM(O151:O156)</f>
        <v>1</v>
      </c>
    </row>
    <row r="159" spans="2:19" x14ac:dyDescent="0.25">
      <c r="B159" s="1" t="s">
        <v>233</v>
      </c>
      <c r="K159" s="127" t="s">
        <v>174</v>
      </c>
    </row>
    <row r="160" spans="2:19" ht="15" customHeight="1" x14ac:dyDescent="0.25">
      <c r="K160" s="127" t="s">
        <v>175</v>
      </c>
    </row>
  </sheetData>
  <mergeCells count="76">
    <mergeCell ref="K55:O56"/>
    <mergeCell ref="B5:S6"/>
    <mergeCell ref="B8:S8"/>
    <mergeCell ref="B10:S11"/>
    <mergeCell ref="I15:M16"/>
    <mergeCell ref="P15:S16"/>
    <mergeCell ref="B37:H37"/>
    <mergeCell ref="B38:C38"/>
    <mergeCell ref="K44:Q45"/>
    <mergeCell ref="K46:K47"/>
    <mergeCell ref="L46:M46"/>
    <mergeCell ref="O46:Q46"/>
    <mergeCell ref="K57:L58"/>
    <mergeCell ref="M57:O57"/>
    <mergeCell ref="Q57:R57"/>
    <mergeCell ref="M58:N58"/>
    <mergeCell ref="B69:C69"/>
    <mergeCell ref="D69:E69"/>
    <mergeCell ref="K75:R75"/>
    <mergeCell ref="B84:D85"/>
    <mergeCell ref="O86:P86"/>
    <mergeCell ref="Q86:R86"/>
    <mergeCell ref="O87:P87"/>
    <mergeCell ref="Q87:R87"/>
    <mergeCell ref="B97:H98"/>
    <mergeCell ref="Q97:R97"/>
    <mergeCell ref="Q98:R98"/>
    <mergeCell ref="O88:P88"/>
    <mergeCell ref="Q88:R88"/>
    <mergeCell ref="O89:P89"/>
    <mergeCell ref="Q89:R89"/>
    <mergeCell ref="O90:P90"/>
    <mergeCell ref="Q90:R90"/>
    <mergeCell ref="O93:P93"/>
    <mergeCell ref="Q93:R93"/>
    <mergeCell ref="Q94:R94"/>
    <mergeCell ref="Q95:R95"/>
    <mergeCell ref="Q96:R96"/>
    <mergeCell ref="G130:H130"/>
    <mergeCell ref="B99:D99"/>
    <mergeCell ref="G99:H99"/>
    <mergeCell ref="I99:K99"/>
    <mergeCell ref="K114:N115"/>
    <mergeCell ref="B124:D124"/>
    <mergeCell ref="B126:H127"/>
    <mergeCell ref="K126:Q127"/>
    <mergeCell ref="B128:B129"/>
    <mergeCell ref="C128:D128"/>
    <mergeCell ref="F128:H128"/>
    <mergeCell ref="K128:L128"/>
    <mergeCell ref="G129:H129"/>
    <mergeCell ref="D150:E150"/>
    <mergeCell ref="K150:L150"/>
    <mergeCell ref="G131:H131"/>
    <mergeCell ref="G132:H132"/>
    <mergeCell ref="G133:H133"/>
    <mergeCell ref="G134:H134"/>
    <mergeCell ref="G135:H135"/>
    <mergeCell ref="K136:L136"/>
    <mergeCell ref="P136:Q136"/>
    <mergeCell ref="B139:F140"/>
    <mergeCell ref="K139:M140"/>
    <mergeCell ref="K148:M149"/>
    <mergeCell ref="B149:D149"/>
    <mergeCell ref="K157:L157"/>
    <mergeCell ref="D151:E151"/>
    <mergeCell ref="K151:L151"/>
    <mergeCell ref="D152:E152"/>
    <mergeCell ref="K152:L152"/>
    <mergeCell ref="D153:E153"/>
    <mergeCell ref="K153:L153"/>
    <mergeCell ref="D154:E154"/>
    <mergeCell ref="K154:L154"/>
    <mergeCell ref="D155:E155"/>
    <mergeCell ref="K155:L155"/>
    <mergeCell ref="D156:E156"/>
  </mergeCells>
  <printOptions horizontalCentered="1" vertic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8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Feminicidio</vt:lpstr>
      <vt:lpstr>Tentativa</vt:lpstr>
      <vt:lpstr>Feminicidio!Área_de_impresión</vt:lpstr>
      <vt:lpstr>Tentativa!Área_de_impresión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2018-02-14T16:19:24Z</dcterms:modified>
</cp:coreProperties>
</file>