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Boletines y Resúmenes estadísticos\"/>
    </mc:Choice>
  </mc:AlternateContent>
  <bookViews>
    <workbookView xWindow="0" yWindow="0" windowWidth="20475" windowHeight="13350" tabRatio="773" activeTab="1"/>
  </bookViews>
  <sheets>
    <sheet name="Feminicidio" sheetId="40" r:id="rId1"/>
    <sheet name="Tentativa" sheetId="37" r:id="rId2"/>
  </sheets>
  <calcPr calcId="162913"/>
</workbook>
</file>

<file path=xl/calcChain.xml><?xml version="1.0" encoding="utf-8"?>
<calcChain xmlns="http://schemas.openxmlformats.org/spreadsheetml/2006/main">
  <c r="I108" i="40" l="1"/>
  <c r="I104" i="40" l="1"/>
  <c r="I101" i="40"/>
  <c r="M18" i="37" l="1"/>
  <c r="M19" i="37"/>
  <c r="K30" i="37"/>
  <c r="M30" i="37" s="1"/>
  <c r="L30" i="37"/>
  <c r="K46" i="37"/>
  <c r="H50" i="37"/>
  <c r="H76" i="37" s="1"/>
  <c r="H51" i="37"/>
  <c r="H52" i="37"/>
  <c r="H53" i="37"/>
  <c r="H54" i="37"/>
  <c r="H55" i="37"/>
  <c r="H56" i="37"/>
  <c r="H57" i="37"/>
  <c r="H58" i="37"/>
  <c r="H59" i="37"/>
  <c r="H60" i="37"/>
  <c r="M60" i="37"/>
  <c r="Q60" i="37"/>
  <c r="H61" i="37"/>
  <c r="H62" i="37"/>
  <c r="L62" i="37"/>
  <c r="M61" i="37" s="1"/>
  <c r="O62" i="37"/>
  <c r="Q61" i="37" s="1"/>
  <c r="Q62" i="37" s="1"/>
  <c r="H63" i="37"/>
  <c r="H64" i="37"/>
  <c r="H65" i="37"/>
  <c r="H66" i="37"/>
  <c r="H67" i="37"/>
  <c r="O67" i="37"/>
  <c r="H68" i="37"/>
  <c r="O68" i="37"/>
  <c r="H69" i="37"/>
  <c r="H70" i="37"/>
  <c r="O70" i="37"/>
  <c r="H71" i="37"/>
  <c r="O71" i="37"/>
  <c r="H72" i="37"/>
  <c r="O72" i="37"/>
  <c r="H73" i="37"/>
  <c r="H74" i="37"/>
  <c r="O74" i="37"/>
  <c r="H75" i="37"/>
  <c r="O75" i="37"/>
  <c r="D76" i="37"/>
  <c r="E76" i="37"/>
  <c r="F76" i="37"/>
  <c r="O76" i="37"/>
  <c r="O77" i="37"/>
  <c r="M78" i="37"/>
  <c r="O69" i="37" s="1"/>
  <c r="D85" i="37"/>
  <c r="Q86" i="37"/>
  <c r="D87" i="37"/>
  <c r="O87" i="37"/>
  <c r="Q85" i="37" s="1"/>
  <c r="Q87" i="37" s="1"/>
  <c r="D88" i="37"/>
  <c r="D91" i="37"/>
  <c r="Q91" i="37"/>
  <c r="Q94" i="37" s="1"/>
  <c r="C92" i="37"/>
  <c r="D89" i="37" s="1"/>
  <c r="H92" i="37"/>
  <c r="Q92" i="37"/>
  <c r="O94" i="37"/>
  <c r="Q93" i="37" s="1"/>
  <c r="H96" i="37"/>
  <c r="H99" i="37"/>
  <c r="H100" i="37"/>
  <c r="H104" i="37"/>
  <c r="H107" i="37"/>
  <c r="H108" i="37"/>
  <c r="H112" i="37"/>
  <c r="H115" i="37"/>
  <c r="L115" i="37"/>
  <c r="L116" i="37"/>
  <c r="L117" i="37"/>
  <c r="H118" i="37"/>
  <c r="L118" i="37"/>
  <c r="L119" i="37"/>
  <c r="H124" i="37"/>
  <c r="H127" i="37"/>
  <c r="H128" i="37"/>
  <c r="H132" i="37"/>
  <c r="F134" i="37"/>
  <c r="H101" i="37" s="1"/>
  <c r="D141" i="37"/>
  <c r="M142" i="37"/>
  <c r="M144" i="37"/>
  <c r="L145" i="37"/>
  <c r="M141" i="37" s="1"/>
  <c r="C146" i="37"/>
  <c r="D145" i="37" s="1"/>
  <c r="C152" i="37"/>
  <c r="D151" i="37" s="1"/>
  <c r="H88" i="37" l="1"/>
  <c r="M145" i="37"/>
  <c r="M118" i="37"/>
  <c r="M115" i="37"/>
  <c r="M119" i="37"/>
  <c r="D92" i="37"/>
  <c r="M62" i="37"/>
  <c r="L120" i="37"/>
  <c r="D150" i="37"/>
  <c r="D152" i="37" s="1"/>
  <c r="D144" i="37"/>
  <c r="H126" i="37"/>
  <c r="H120" i="37"/>
  <c r="H114" i="37"/>
  <c r="H106" i="37"/>
  <c r="H98" i="37"/>
  <c r="M143" i="37"/>
  <c r="H133" i="37"/>
  <c r="H125" i="37"/>
  <c r="H117" i="37"/>
  <c r="H113" i="37"/>
  <c r="H105" i="37"/>
  <c r="H97" i="37"/>
  <c r="D143" i="37"/>
  <c r="H123" i="37"/>
  <c r="H119" i="37"/>
  <c r="H111" i="37"/>
  <c r="D142" i="37"/>
  <c r="H130" i="37"/>
  <c r="H122" i="37"/>
  <c r="H116" i="37"/>
  <c r="H110" i="37"/>
  <c r="H102" i="37"/>
  <c r="D90" i="37"/>
  <c r="D86" i="37"/>
  <c r="H85" i="37" s="1"/>
  <c r="O73" i="37"/>
  <c r="O78" i="37" s="1"/>
  <c r="H131" i="37"/>
  <c r="H103" i="37"/>
  <c r="H129" i="37"/>
  <c r="H121" i="37"/>
  <c r="H109" i="37"/>
  <c r="H134" i="37" l="1"/>
  <c r="H144" i="37"/>
  <c r="M116" i="37"/>
  <c r="M120" i="37" s="1"/>
  <c r="M117" i="37"/>
  <c r="D146" i="37"/>
  <c r="K116" i="40" l="1"/>
</calcChain>
</file>

<file path=xl/sharedStrings.xml><?xml version="1.0" encoding="utf-8"?>
<sst xmlns="http://schemas.openxmlformats.org/spreadsheetml/2006/main" count="435" uniqueCount="248">
  <si>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</si>
  <si>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</si>
  <si>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</si>
  <si>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</si>
  <si>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</si>
  <si>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</si>
  <si>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</si>
  <si>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</si>
  <si>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</si>
  <si>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</si>
  <si>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</si>
  <si>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</si>
  <si>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</si>
  <si>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</si>
  <si>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Arequipa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</si>
  <si>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</si>
  <si>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</si>
  <si>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</si>
  <si>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</si>
  <si>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</si>
  <si>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</si>
  <si>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</si>
  <si>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</si>
  <si>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</si>
  <si>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</si>
  <si>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</si>
  <si>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</si>
  <si>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</si>
  <si>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</si>
  <si>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</si>
  <si>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</si>
  <si>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</si>
  <si>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</si>
  <si>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</si>
  <si>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Junin</t>
  </si>
  <si>
    <t>Huanuco</t>
  </si>
  <si>
    <t>Apurimac</t>
  </si>
  <si>
    <t>Si</t>
  </si>
  <si>
    <t>No</t>
  </si>
  <si>
    <t>Otro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</si>
  <si>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</si>
  <si>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AURORA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</si>
  <si>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</si>
  <si>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</si>
  <si>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t>Sin información</t>
  </si>
  <si>
    <t>No cuenta con ocupación</t>
  </si>
  <si>
    <t>Si cuenta con ocupación</t>
  </si>
  <si>
    <t>N°</t>
  </si>
  <si>
    <t>Situación laboral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</si>
  <si>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</si>
  <si>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60 años a más</t>
  </si>
  <si>
    <t>Adulto</t>
  </si>
  <si>
    <t>30 - 59 años</t>
  </si>
  <si>
    <t>18 - 29 años</t>
  </si>
  <si>
    <t>15 - 17 años</t>
  </si>
  <si>
    <t>Alcohol / drogas</t>
  </si>
  <si>
    <t>Grupo de edad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</si>
  <si>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</si>
  <si>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</si>
  <si>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t>SECCIÓN II: PERFIL DEL AGRESOR</t>
  </si>
  <si>
    <t>Otros</t>
  </si>
  <si>
    <t>Familiar</t>
  </si>
  <si>
    <t>Se fue a vivir a otro lugar</t>
  </si>
  <si>
    <t>No intimo</t>
  </si>
  <si>
    <t>Separación</t>
  </si>
  <si>
    <t>Intimo</t>
  </si>
  <si>
    <t>Logro medidas de protección</t>
  </si>
  <si>
    <t>Denuncia (policial o fiscal)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</si>
  <si>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</si>
  <si>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</si>
  <si>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t>Ninguno</t>
  </si>
  <si>
    <t>Medidas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</si>
  <si>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</si>
  <si>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b/ Ninguno</t>
  </si>
  <si>
    <t>Cuadro N° 13: Medidas que tomo la víctima de feminicidio previamente antes de que ocurra el hecho</t>
  </si>
  <si>
    <t>a/ Nieto, Hermanastro, Primo del conviviente, Ex-cuñado, padre de su sobrino, sobrino nieto.</t>
  </si>
  <si>
    <t>Desconocido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</si>
  <si>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</si>
  <si>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Pretendiente</t>
  </si>
  <si>
    <t>Inquilino</t>
  </si>
  <si>
    <t>Conocido</t>
  </si>
  <si>
    <t>Vecino</t>
  </si>
  <si>
    <t>Amigo</t>
  </si>
  <si>
    <t>Ex pareja</t>
  </si>
  <si>
    <t>Compañero de trabajo</t>
  </si>
  <si>
    <t>Pareja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</si>
  <si>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</si>
  <si>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</si>
  <si>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</si>
  <si>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</si>
  <si>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</si>
  <si>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</si>
  <si>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</si>
  <si>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</si>
  <si>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</si>
  <si>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</si>
  <si>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</si>
  <si>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</si>
  <si>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hijo-no han vivido juntos</t>
  </si>
  <si>
    <t>Ex enamorado</t>
  </si>
  <si>
    <t>Ex conviviente</t>
  </si>
  <si>
    <t>Ex esposo</t>
  </si>
  <si>
    <t>Enamorado/novio que no es pareja sexual</t>
  </si>
  <si>
    <t>Pareja sexual sin hijos</t>
  </si>
  <si>
    <t>Conviviente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</si>
  <si>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</si>
  <si>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</si>
  <si>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</si>
  <si>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De 4 hijos/as a más</t>
  </si>
  <si>
    <t>1 a 3 hijos/as</t>
  </si>
  <si>
    <t>Número de hijos/as</t>
  </si>
  <si>
    <t>Adultas mayores</t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</si>
  <si>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</si>
  <si>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</si>
  <si>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</si>
  <si>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</si>
  <si>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</si>
  <si>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</si>
  <si>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</si>
  <si>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</si>
  <si>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</si>
  <si>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</si>
  <si>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</si>
  <si>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</si>
  <si>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</si>
  <si>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</si>
  <si>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Hotel/hostal</t>
  </si>
  <si>
    <t>Centro de labores de víctima</t>
  </si>
  <si>
    <t>Lugar desolado</t>
  </si>
  <si>
    <t>Madre de Dios</t>
  </si>
  <si>
    <t>Casa de familiar</t>
  </si>
  <si>
    <t>Casa de ambos</t>
  </si>
  <si>
    <t>Casa de agresor</t>
  </si>
  <si>
    <t>Casa de víctima</t>
  </si>
  <si>
    <t>Feminicidio</t>
  </si>
  <si>
    <t>Lugar del hecho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</si>
  <si>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</si>
  <si>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Asfixia / estrangulamiento</t>
  </si>
  <si>
    <t>Huánuco</t>
  </si>
  <si>
    <t>Lima Provincia</t>
  </si>
  <si>
    <t>Envenenamiento</t>
  </si>
  <si>
    <t>Disparo de bala</t>
  </si>
  <si>
    <t>Acuchillamiento</t>
  </si>
  <si>
    <t>Junín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</si>
  <si>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</si>
  <si>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</si>
  <si>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</si>
  <si>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2009 - 2019</t>
  </si>
  <si>
    <t>Región</t>
  </si>
  <si>
    <t>Se desconoce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</si>
  <si>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2009 - 2020</t>
    </r>
  </si>
  <si>
    <t>Rural</t>
  </si>
  <si>
    <t>Urbana</t>
  </si>
  <si>
    <t>Área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</si>
  <si>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</si>
  <si>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r>
      <t xml:space="preserve">2020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</si>
  <si>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</si>
  <si>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</si>
  <si>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Var. %</t>
  </si>
  <si>
    <t>Mes / año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</si>
  <si>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</si>
  <si>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</si>
  <si>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</si>
  <si>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</si>
  <si>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</si>
  <si>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</si>
  <si>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</si>
  <si>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</si>
  <si>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</si>
  <si>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Con ocupación</t>
  </si>
  <si>
    <t>Sin ocupación</t>
  </si>
  <si>
    <t>Situación Laboral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</si>
  <si>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</si>
  <si>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</si>
  <si>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</si>
  <si>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</si>
  <si>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</si>
  <si>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</si>
  <si>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</si>
  <si>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</si>
  <si>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</si>
  <si>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</si>
  <si>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</si>
  <si>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</si>
  <si>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</si>
  <si>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</si>
  <si>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</si>
  <si>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</si>
  <si>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</si>
  <si>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</si>
  <si>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Otro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</si>
  <si>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</si>
  <si>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</si>
  <si>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</si>
  <si>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</si>
  <si>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</si>
  <si>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</si>
  <si>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</si>
  <si>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</si>
  <si>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</si>
  <si>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</si>
  <si>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</si>
  <si>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</si>
  <si>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</si>
  <si>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</si>
  <si>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</si>
  <si>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</si>
  <si>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</si>
  <si>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</si>
  <si>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</si>
  <si>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t>6 - 11 años</t>
  </si>
  <si>
    <t>0 - 5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</si>
  <si>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</si>
  <si>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</si>
  <si>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</si>
  <si>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Sin datos</t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</si>
  <si>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</si>
  <si>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</si>
  <si>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</si>
  <si>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</si>
  <si>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</si>
  <si>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</si>
  <si>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</si>
  <si>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</si>
  <si>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</si>
  <si>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2019</t>
  </si>
  <si>
    <t>Año 2020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</si>
  <si>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</si>
  <si>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</si>
  <si>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</si>
  <si>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</si>
  <si>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</si>
  <si>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</si>
  <si>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</si>
  <si>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</si>
  <si>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</si>
  <si>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t>Periodo: Enero - Febrero, 2020 (Preliminar)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</si>
  <si>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Febrero, 2020</t>
    </r>
  </si>
  <si>
    <t>Periodo: Enero - Febrero, 2020</t>
  </si>
  <si>
    <t>a/ Casos con características de feminicidio ocurridos al 29 de febrero de 2020</t>
  </si>
  <si>
    <t>Sin Informacion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</si>
  <si>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menores de 18 años</t>
    </r>
  </si>
  <si>
    <t>a/ Casos con características de feminicidio al 29 de febrero de 2020</t>
  </si>
  <si>
    <t>Centro de estudios</t>
  </si>
  <si>
    <t>Calle - vía pública</t>
  </si>
  <si>
    <t>Ahogamiento</t>
  </si>
  <si>
    <t>Agresiones con objetos contundentes</t>
  </si>
  <si>
    <t>Agresiones con objetos filosos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</si>
</sst>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(* #,##0.00_);_(* \(#,##0.00\);_(* &quot;-&quot;??_);_(@_)"/>
    <numFmt numFmtId="167" formatCode="#,##0_ ;\-#,##0\ 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7"/>
      <color theme="1"/>
      <name val="Calibri"/>
      <family val="2"/>
      <scheme val="minor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i/>
      <sz val="7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7.5"/>
      <color theme="1"/>
      <name val="Arial"/>
      <family val="2"/>
    </font>
    <font>
      <i/>
      <sz val="7.5"/>
      <color theme="1"/>
      <name val="Arial"/>
      <family val="2"/>
    </font>
    <font>
      <b/>
      <sz val="7.5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284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Alignment="1">
      <alignment vertical="top"/>
    </xf>
    <xf numFmtId="9" fontId="5" fillId="2" borderId="0" xfId="3" applyFont="1" applyFill="1" applyBorder="1" applyAlignment="1">
      <alignment horizontal="center"/>
    </xf>
    <xf numFmtId="1" fontId="5" fillId="2" borderId="0" xfId="3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0" fontId="16" fillId="0" borderId="0" xfId="0" applyFont="1" applyAlignment="1">
      <alignment horizontal="center" vertical="center"/>
    </xf>
    <xf numFmtId="9" fontId="17" fillId="2" borderId="0" xfId="3" applyFont="1" applyFill="1" applyBorder="1" applyAlignment="1">
      <alignment horizontal="center" vertical="center"/>
    </xf>
    <xf numFmtId="9" fontId="16" fillId="2" borderId="0" xfId="3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1" fontId="5" fillId="3" borderId="1" xfId="3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9" fontId="16" fillId="0" borderId="0" xfId="3" applyFont="1" applyAlignment="1">
      <alignment horizontal="center"/>
    </xf>
    <xf numFmtId="0" fontId="16" fillId="0" borderId="0" xfId="0" applyFont="1" applyAlignment="1">
      <alignment horizontal="right"/>
    </xf>
    <xf numFmtId="9" fontId="18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/>
    </xf>
    <xf numFmtId="0" fontId="5" fillId="3" borderId="0" xfId="0" applyFont="1" applyFill="1"/>
    <xf numFmtId="0" fontId="16" fillId="0" borderId="0" xfId="0" applyFont="1" applyAlignment="1">
      <alignment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19" fillId="0" borderId="0" xfId="0" applyFont="1" applyAlignment="1">
      <alignment vertical="top"/>
    </xf>
    <xf numFmtId="9" fontId="5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17" fillId="0" borderId="0" xfId="7" applyFont="1" applyAlignment="1">
      <alignment vertical="center"/>
    </xf>
    <xf numFmtId="9" fontId="17" fillId="0" borderId="0" xfId="3" applyFont="1"/>
    <xf numFmtId="9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6" fillId="0" borderId="0" xfId="7" applyFont="1" applyAlignment="1">
      <alignment horizontal="center" vertical="center"/>
    </xf>
    <xf numFmtId="9" fontId="16" fillId="0" borderId="0" xfId="7" applyNumberFormat="1" applyFont="1" applyAlignment="1">
      <alignment horizontal="center" vertical="center"/>
    </xf>
    <xf numFmtId="9" fontId="17" fillId="0" borderId="0" xfId="7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7" fillId="2" borderId="0" xfId="7" applyFont="1" applyFill="1" applyAlignment="1">
      <alignment vertical="center" wrapText="1"/>
    </xf>
    <xf numFmtId="0" fontId="17" fillId="2" borderId="0" xfId="7" applyFont="1" applyFill="1" applyAlignment="1">
      <alignment wrapText="1"/>
    </xf>
    <xf numFmtId="0" fontId="22" fillId="0" borderId="0" xfId="0" applyFont="1" applyAlignment="1">
      <alignment horizontal="left" vertical="center"/>
    </xf>
    <xf numFmtId="0" fontId="23" fillId="3" borderId="1" xfId="0" applyFont="1" applyFill="1" applyBorder="1" applyAlignment="1">
      <alignment horizontal="center"/>
    </xf>
    <xf numFmtId="9" fontId="17" fillId="5" borderId="0" xfId="3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0" xfId="7" applyFont="1" applyFill="1" applyAlignment="1">
      <alignment horizontal="center" vertical="center"/>
    </xf>
    <xf numFmtId="0" fontId="16" fillId="5" borderId="0" xfId="7" applyFont="1" applyFill="1" applyAlignment="1">
      <alignment vertical="center"/>
    </xf>
    <xf numFmtId="0" fontId="17" fillId="5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9" fontId="17" fillId="6" borderId="0" xfId="3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6" borderId="0" xfId="7" applyFont="1" applyFill="1" applyAlignment="1">
      <alignment horizontal="center" vertical="center"/>
    </xf>
    <xf numFmtId="0" fontId="16" fillId="6" borderId="0" xfId="7" applyFont="1" applyFill="1" applyAlignment="1">
      <alignment vertical="center"/>
    </xf>
    <xf numFmtId="0" fontId="17" fillId="6" borderId="0" xfId="7" applyFont="1" applyFill="1" applyAlignment="1">
      <alignment vertical="center"/>
    </xf>
    <xf numFmtId="9" fontId="5" fillId="0" borderId="0" xfId="0" applyNumberFormat="1" applyFont="1"/>
    <xf numFmtId="9" fontId="17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9" fontId="16" fillId="0" borderId="0" xfId="0" applyNumberFormat="1" applyFont="1"/>
    <xf numFmtId="9" fontId="17" fillId="6" borderId="0" xfId="7" applyNumberFormat="1" applyFont="1" applyFill="1" applyAlignment="1">
      <alignment horizontal="center" vertical="center"/>
    </xf>
    <xf numFmtId="9" fontId="17" fillId="7" borderId="0" xfId="7" applyNumberFormat="1" applyFont="1" applyFill="1" applyAlignment="1">
      <alignment horizontal="center" vertical="center"/>
    </xf>
    <xf numFmtId="0" fontId="16" fillId="7" borderId="0" xfId="7" applyFont="1" applyFill="1" applyAlignment="1">
      <alignment horizontal="center" vertical="center"/>
    </xf>
    <xf numFmtId="0" fontId="17" fillId="7" borderId="0" xfId="7" applyFont="1" applyFill="1" applyAlignment="1">
      <alignment vertical="center"/>
    </xf>
    <xf numFmtId="9" fontId="17" fillId="8" borderId="0" xfId="7" applyNumberFormat="1" applyFont="1" applyFill="1" applyAlignment="1">
      <alignment horizontal="center" vertical="center"/>
    </xf>
    <xf numFmtId="0" fontId="16" fillId="8" borderId="0" xfId="7" applyFont="1" applyFill="1" applyAlignment="1">
      <alignment horizontal="center" vertical="center"/>
    </xf>
    <xf numFmtId="0" fontId="17" fillId="8" borderId="0" xfId="7" applyFont="1" applyFill="1" applyAlignment="1">
      <alignment vertical="center"/>
    </xf>
    <xf numFmtId="9" fontId="17" fillId="9" borderId="0" xfId="7" applyNumberFormat="1" applyFont="1" applyFill="1" applyAlignment="1">
      <alignment horizontal="center" vertical="center"/>
    </xf>
    <xf numFmtId="0" fontId="16" fillId="9" borderId="0" xfId="7" applyFont="1" applyFill="1" applyAlignment="1">
      <alignment horizontal="center" vertical="center"/>
    </xf>
    <xf numFmtId="0" fontId="17" fillId="9" borderId="0" xfId="7" applyFont="1" applyFill="1" applyAlignment="1">
      <alignment vertical="center"/>
    </xf>
    <xf numFmtId="9" fontId="17" fillId="7" borderId="0" xfId="3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7" applyFont="1" applyFill="1" applyAlignment="1">
      <alignment vertical="center"/>
    </xf>
    <xf numFmtId="0" fontId="23" fillId="0" borderId="0" xfId="0" applyFont="1"/>
    <xf numFmtId="9" fontId="0" fillId="0" borderId="0" xfId="3" applyFont="1"/>
    <xf numFmtId="9" fontId="16" fillId="0" borderId="0" xfId="3" applyNumberFormat="1" applyFont="1"/>
    <xf numFmtId="9" fontId="17" fillId="8" borderId="0" xfId="3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0" xfId="7" applyFont="1" applyFill="1" applyAlignment="1">
      <alignment vertical="center"/>
    </xf>
    <xf numFmtId="0" fontId="17" fillId="8" borderId="0" xfId="7" applyFont="1" applyFill="1" applyAlignment="1">
      <alignment horizontal="left" vertical="center"/>
    </xf>
    <xf numFmtId="0" fontId="16" fillId="8" borderId="0" xfId="7" applyFont="1" applyFill="1" applyAlignment="1">
      <alignment horizontal="left" vertical="center"/>
    </xf>
    <xf numFmtId="0" fontId="16" fillId="8" borderId="0" xfId="7" applyFont="1" applyFill="1" applyAlignment="1">
      <alignment horizontal="right" vertical="center"/>
    </xf>
    <xf numFmtId="0" fontId="8" fillId="0" borderId="0" xfId="0" applyFont="1" applyAlignment="1">
      <alignment horizontal="left"/>
    </xf>
    <xf numFmtId="9" fontId="16" fillId="0" borderId="0" xfId="3" applyFont="1"/>
    <xf numFmtId="9" fontId="17" fillId="9" borderId="0" xfId="3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9" borderId="0" xfId="7" applyFont="1" applyFill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9" fontId="5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3" borderId="1" xfId="0" applyFont="1" applyFill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9" fontId="26" fillId="0" borderId="0" xfId="0" applyNumberFormat="1" applyFont="1" applyAlignment="1">
      <alignment horizontal="left"/>
    </xf>
    <xf numFmtId="167" fontId="5" fillId="3" borderId="1" xfId="13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6" fillId="2" borderId="0" xfId="0" applyFont="1" applyFill="1"/>
    <xf numFmtId="0" fontId="23" fillId="3" borderId="1" xfId="0" applyFont="1" applyFill="1" applyBorder="1"/>
    <xf numFmtId="9" fontId="17" fillId="0" borderId="0" xfId="3" applyNumberFormat="1" applyFont="1" applyAlignment="1">
      <alignment horizontal="center"/>
    </xf>
    <xf numFmtId="0" fontId="27" fillId="0" borderId="0" xfId="0" applyFont="1" applyAlignment="1">
      <alignment horizontal="left"/>
    </xf>
    <xf numFmtId="3" fontId="5" fillId="3" borderId="1" xfId="3" applyNumberFormat="1" applyFont="1" applyFill="1" applyBorder="1" applyAlignment="1">
      <alignment horizontal="center"/>
    </xf>
    <xf numFmtId="3" fontId="16" fillId="0" borderId="0" xfId="3" applyNumberFormat="1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9" fontId="5" fillId="0" borderId="0" xfId="3" applyFont="1" applyAlignment="1">
      <alignment horizontal="center"/>
    </xf>
    <xf numFmtId="0" fontId="17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5" fillId="3" borderId="0" xfId="0" applyFont="1" applyFill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9" fontId="5" fillId="3" borderId="0" xfId="3" applyFont="1" applyFill="1" applyAlignment="1">
      <alignment horizontal="center" vertical="center"/>
    </xf>
    <xf numFmtId="9" fontId="17" fillId="0" borderId="4" xfId="3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9" fontId="16" fillId="0" borderId="4" xfId="3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vertical="top" wrapText="1"/>
    </xf>
    <xf numFmtId="0" fontId="5" fillId="3" borderId="0" xfId="0" applyFont="1" applyFill="1" applyAlignment="1">
      <alignment horizontal="right"/>
    </xf>
    <xf numFmtId="0" fontId="1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32" fillId="2" borderId="0" xfId="0" applyFont="1" applyFill="1"/>
    <xf numFmtId="0" fontId="1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7" fillId="0" borderId="0" xfId="0" applyFont="1"/>
    <xf numFmtId="0" fontId="33" fillId="0" borderId="0" xfId="0" applyFont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1" fontId="16" fillId="0" borderId="0" xfId="3" applyNumberFormat="1" applyFont="1" applyAlignment="1">
      <alignment horizontal="center" vertical="center"/>
    </xf>
    <xf numFmtId="1" fontId="5" fillId="3" borderId="1" xfId="3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8" fillId="3" borderId="0" xfId="0" applyFont="1" applyFill="1" applyAlignment="1">
      <alignment vertical="center"/>
    </xf>
    <xf numFmtId="164" fontId="16" fillId="0" borderId="0" xfId="3" applyNumberFormat="1" applyFont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43" fillId="0" borderId="0" xfId="0" applyFont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9" fontId="16" fillId="12" borderId="0" xfId="3" applyFont="1" applyFill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16" fillId="12" borderId="0" xfId="7" applyFont="1" applyFill="1" applyAlignment="1">
      <alignment horizontal="center" vertical="center"/>
    </xf>
    <xf numFmtId="0" fontId="16" fillId="12" borderId="0" xfId="7" applyFont="1" applyFill="1" applyAlignment="1">
      <alignment vertical="center"/>
    </xf>
    <xf numFmtId="0" fontId="17" fillId="12" borderId="0" xfId="7" applyFont="1" applyFill="1" applyAlignment="1">
      <alignment vertical="center"/>
    </xf>
    <xf numFmtId="9" fontId="5" fillId="0" borderId="0" xfId="0" applyNumberFormat="1" applyFont="1" applyAlignment="1">
      <alignment vertical="center"/>
    </xf>
    <xf numFmtId="9" fontId="16" fillId="5" borderId="0" xfId="3" applyFont="1" applyFill="1" applyAlignment="1">
      <alignment horizontal="center" vertical="center"/>
    </xf>
    <xf numFmtId="9" fontId="16" fillId="0" borderId="0" xfId="0" applyNumberFormat="1" applyFont="1" applyAlignment="1">
      <alignment vertical="center"/>
    </xf>
    <xf numFmtId="9" fontId="16" fillId="13" borderId="0" xfId="3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16" fillId="13" borderId="0" xfId="7" applyFont="1" applyFill="1" applyAlignment="1">
      <alignment horizontal="center" vertical="center"/>
    </xf>
    <xf numFmtId="0" fontId="16" fillId="13" borderId="0" xfId="7" applyFont="1" applyFill="1" applyAlignment="1">
      <alignment vertical="center"/>
    </xf>
    <xf numFmtId="0" fontId="17" fillId="13" borderId="0" xfId="7" applyFont="1" applyFill="1" applyAlignment="1">
      <alignment vertical="center"/>
    </xf>
    <xf numFmtId="9" fontId="5" fillId="3" borderId="1" xfId="0" applyNumberFormat="1" applyFont="1" applyFill="1" applyBorder="1" applyAlignment="1">
      <alignment horizontal="center" vertical="center"/>
    </xf>
    <xf numFmtId="9" fontId="16" fillId="12" borderId="0" xfId="0" applyNumberFormat="1" applyFont="1" applyFill="1" applyAlignment="1">
      <alignment horizontal="center" vertical="center"/>
    </xf>
    <xf numFmtId="9" fontId="16" fillId="5" borderId="0" xfId="7" applyNumberFormat="1" applyFont="1" applyFill="1" applyAlignment="1">
      <alignment horizontal="center" vertical="center"/>
    </xf>
    <xf numFmtId="9" fontId="16" fillId="13" borderId="0" xfId="7" applyNumberFormat="1" applyFont="1" applyFill="1" applyAlignment="1">
      <alignment horizontal="center" vertical="center"/>
    </xf>
    <xf numFmtId="9" fontId="16" fillId="9" borderId="0" xfId="7" applyNumberFormat="1" applyFont="1" applyFill="1" applyAlignment="1">
      <alignment horizontal="center" vertical="center"/>
    </xf>
    <xf numFmtId="9" fontId="16" fillId="8" borderId="0" xfId="7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9" fontId="16" fillId="2" borderId="0" xfId="3" applyFont="1" applyFill="1" applyAlignment="1">
      <alignment vertical="center"/>
    </xf>
    <xf numFmtId="9" fontId="16" fillId="9" borderId="0" xfId="3" applyFont="1" applyFill="1" applyAlignment="1">
      <alignment horizontal="center" vertical="center"/>
    </xf>
    <xf numFmtId="9" fontId="16" fillId="0" borderId="0" xfId="3" applyFont="1" applyAlignment="1">
      <alignment vertical="center"/>
    </xf>
    <xf numFmtId="0" fontId="16" fillId="9" borderId="0" xfId="7" applyFont="1" applyFill="1" applyAlignment="1">
      <alignment horizontal="left" vertical="center"/>
    </xf>
    <xf numFmtId="0" fontId="17" fillId="9" borderId="0" xfId="7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9" fontId="16" fillId="8" borderId="0" xfId="3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3" borderId="1" xfId="0" applyFont="1" applyFill="1" applyBorder="1" applyAlignment="1">
      <alignment vertical="center"/>
    </xf>
    <xf numFmtId="9" fontId="5" fillId="0" borderId="0" xfId="3" applyFont="1" applyAlignment="1">
      <alignment horizontal="center" vertical="center"/>
    </xf>
    <xf numFmtId="164" fontId="5" fillId="3" borderId="1" xfId="3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3" fontId="5" fillId="0" borderId="0" xfId="3" applyNumberFormat="1" applyFont="1" applyAlignment="1">
      <alignment horizontal="center" vertical="center"/>
    </xf>
    <xf numFmtId="3" fontId="5" fillId="3" borderId="1" xfId="3" applyNumberFormat="1" applyFont="1" applyFill="1" applyBorder="1" applyAlignment="1">
      <alignment horizontal="center" vertical="center"/>
    </xf>
    <xf numFmtId="3" fontId="6" fillId="0" borderId="0" xfId="3" applyNumberFormat="1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9" fontId="5" fillId="0" borderId="0" xfId="3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6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3" fontId="5" fillId="3" borderId="1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3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9" fontId="17" fillId="0" borderId="0" xfId="3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9" fontId="16" fillId="0" borderId="0" xfId="3" applyFont="1" applyAlignment="1">
      <alignment horizontal="center" vertical="center"/>
    </xf>
    <xf numFmtId="9" fontId="5" fillId="3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5" fillId="0" borderId="0" xfId="0" applyNumberFormat="1" applyFont="1" applyAlignment="1">
      <alignment horizontal="left" vertical="center"/>
    </xf>
    <xf numFmtId="0" fontId="31" fillId="2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9" fontId="17" fillId="0" borderId="0" xfId="3" applyFont="1" applyAlignment="1">
      <alignment horizontal="center" vertical="center"/>
    </xf>
    <xf numFmtId="9" fontId="5" fillId="3" borderId="1" xfId="3" applyFont="1" applyFill="1" applyBorder="1" applyAlignment="1">
      <alignment horizontal="center"/>
    </xf>
    <xf numFmtId="9" fontId="17" fillId="0" borderId="0" xfId="3" applyFont="1" applyAlignment="1">
      <alignment horizontal="center"/>
    </xf>
    <xf numFmtId="0" fontId="5" fillId="0" borderId="0" xfId="0" applyFont="1" applyAlignment="1">
      <alignment horizontal="center" vertical="center"/>
    </xf>
    <xf numFmtId="9" fontId="16" fillId="0" borderId="0" xfId="3" applyFont="1" applyAlignment="1">
      <alignment horizontal="center" vertical="center"/>
    </xf>
    <xf numFmtId="9" fontId="5" fillId="3" borderId="1" xfId="3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36" fillId="11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4" fillId="7" borderId="0" xfId="0" applyFont="1" applyFill="1" applyAlignment="1">
      <alignment horizontal="justify" vertical="center" wrapText="1"/>
    </xf>
    <xf numFmtId="0" fontId="16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 wrapText="1"/>
    </xf>
    <xf numFmtId="0" fontId="31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28" fillId="3" borderId="0" xfId="0" applyFont="1" applyFill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9" fontId="17" fillId="0" borderId="0" xfId="3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9" fontId="5" fillId="3" borderId="1" xfId="3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3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7" fillId="2" borderId="0" xfId="7" applyFont="1" applyFill="1" applyAlignment="1">
      <alignment horizontal="center" vertical="center" wrapText="1"/>
    </xf>
    <xf numFmtId="0" fontId="17" fillId="2" borderId="0" xfId="7" applyFont="1" applyFill="1" applyAlignment="1">
      <alignment horizontal="left" wrapText="1"/>
    </xf>
    <xf numFmtId="0" fontId="5" fillId="3" borderId="1" xfId="0" applyFont="1" applyFill="1" applyBorder="1" applyAlignment="1">
      <alignment horizontal="center" vertical="center"/>
    </xf>
    <xf numFmtId="9" fontId="17" fillId="0" borderId="0" xfId="3" applyFont="1" applyAlignment="1">
      <alignment horizontal="center"/>
    </xf>
    <xf numFmtId="0" fontId="17" fillId="0" borderId="0" xfId="0" applyFont="1" applyAlignment="1">
      <alignment horizontal="left" vertical="center"/>
    </xf>
    <xf numFmtId="9" fontId="17" fillId="0" borderId="0" xfId="3" applyFont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13" fillId="0" borderId="0" xfId="0" applyFont="1" applyAlignment="1">
      <alignment horizontal="left" vertical="center"/>
    </xf>
    <xf numFmtId="9" fontId="5" fillId="3" borderId="1" xfId="3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16" fillId="7" borderId="0" xfId="0" applyFont="1" applyFill="1" applyAlignment="1">
      <alignment horizontal="justify" vertical="center" wrapText="1"/>
    </xf>
    <xf numFmtId="0" fontId="3" fillId="4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 wrapText="1" shrinkToFit="1"/>
    </xf>
    <xf numFmtId="0" fontId="48" fillId="3" borderId="0" xfId="0" applyFont="1" applyFill="1" applyAlignment="1">
      <alignment horizontal="center" vertical="center"/>
    </xf>
    <xf numFmtId="9" fontId="16" fillId="0" borderId="0" xfId="3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9" fontId="16" fillId="0" borderId="4" xfId="3" applyFont="1" applyBorder="1" applyAlignment="1">
      <alignment horizontal="center" vertical="center" wrapText="1"/>
    </xf>
    <xf numFmtId="9" fontId="16" fillId="0" borderId="0" xfId="3" applyFont="1" applyAlignment="1">
      <alignment horizontal="center" vertical="center"/>
    </xf>
    <xf numFmtId="9" fontId="5" fillId="3" borderId="1" xfId="3" applyFont="1" applyFill="1" applyBorder="1" applyAlignment="1">
      <alignment horizontal="center" vertical="center"/>
    </xf>
    <xf numFmtId="0" fontId="41" fillId="0" borderId="0" xfId="0" applyFont="1" applyAlignment="1">
      <alignment horizontal="left" vertical="top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2-418F-8D7D-82F65BEF2C41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2-418F-8D7D-82F65BEF2C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2-418F-8D7D-82F65BEF2C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2-418F-8D7D-82F65BEF2C41}"/>
              </c:ext>
            </c:extLst>
          </c:dPt>
          <c:dLbls>
            <c:dLbl>
              <c:idx val="0"/>
              <c:layout>
                <c:manualLayout>
                  <c:x val="0.15125259733158355"/>
                  <c:y val="2.86033586899221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</a:p>
                  <a:p>
                    <a:pPr>
                      <a:defRPr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  <a:fld id="{388E3406-C9FE-4440-ACE3-96E79B6E4DAA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82-418F-8D7D-82F65BEF2C41}"/>
                </c:ex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5.1508366141732154E-2"/>
                  <c:y val="-8.06921523687750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A82-418F-8D7D-82F65BEF2C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340332458442694E-7"/>
                  <c:y val="2.9348394788106892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A82-418F-8D7D-82F65BEF2C41}"/>
                </c:ex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6.7175196850393698E-3"/>
                  <c:y val="4.9405576802698331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A82-418F-8D7D-82F65BEF2C41}"/>
                </c:ex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Feminicidio!$B$115:$B$118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Feminicidio!$F$115:$F$118</c:f>
              <c:numCache>
                <c:formatCode>General</c:formatCode>
                <c:ptCount val="4"/>
                <c:pt idx="0">
                  <c:v>1</c:v>
                </c:pt>
                <c:pt idx="1">
                  <c:v>14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2-418F-8D7D-82F65BEF2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86-4637-B2F2-20E231925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86-4637-B2F2-20E231925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86-4637-B2F2-20E231925D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86-4637-B2F2-20E231925D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186-4637-B2F2-20E231925DA4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7.0930430460481794E-2"/>
                  <c:y val="0.248745833422281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6427565083674667"/>
                  <c:y val="0.1699972115421800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45491047102762727"/>
                  <c:y val="-3.1392539144737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42989850366458227"/>
                      <c:h val="0.11068854554447183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2.257241569541324E-7"/>
                  <c:y val="-0.234927128728572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186-4637-B2F2-20E231925DA4}"/>
                </c:ex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Feminicidio!$K$132:$K$137</c15:sqref>
                  </c15:fullRef>
                </c:ext>
              </c:extLst>
              <c:f>Feminicidio!$K$132:$K$136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Feminicidio!$L$132:$L$137</c15:sqref>
                  </c15:fullRef>
                </c:ext>
              </c:extLst>
              <c:f>Feminicidio!$L$132:$L$136</c:f>
              <c:numCache>
                <c:formatCode>General</c:formatCode>
                <c:ptCount val="5"/>
                <c:pt idx="0">
                  <c:v>21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186-4637-B2F2-20E231925DA4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Feminicidio!$L$156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14-4C02-ACEE-5910B0E1D40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14-4C02-ACEE-5910B0E1D40F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14-4C02-ACEE-5910B0E1D40F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14-4C02-ACEE-5910B0E1D40F}"/>
                </c:ex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14-4C02-ACEE-5910B0E1D40F}"/>
                </c:ex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514-4C02-ACEE-5910B0E1D40F}"/>
                </c:ex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Feminicidio!$K$157:$K$159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Feminicidio!$L$157:$L$159</c:f>
              <c:numCache>
                <c:formatCode>General</c:formatCode>
                <c:ptCount val="3"/>
                <c:pt idx="0">
                  <c:v>7</c:v>
                </c:pt>
                <c:pt idx="1">
                  <c:v>18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514-4C02-ACEE-5910B0E1D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07-4A15-9E50-D20E04A6977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07-4A15-9E50-D20E04A69772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07-4A15-9E50-D20E04A69772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F07-4A15-9E50-D20E04A697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07-4A15-9E50-D20E04A6977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F07-4A15-9E50-D20E04A6977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 a/</c:v>
                </c:pt>
              </c:strCache>
            </c:strRef>
          </c:cat>
          <c:val>
            <c:numRef>
              <c:f>Feminicidio!$K$35:$K$46</c:f>
              <c:numCache>
                <c:formatCode>General</c:formatCode>
                <c:ptCount val="12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166</c:v>
                </c:pt>
                <c:pt idx="11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F07-4A15-9E50-D20E04A6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9756456"/>
        <c:axId val="339757632"/>
      </c:barChart>
      <c:catAx>
        <c:axId val="33975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9757632"/>
        <c:crosses val="autoZero"/>
        <c:auto val="1"/>
        <c:lblAlgn val="ctr"/>
        <c:lblOffset val="100"/>
        <c:noMultiLvlLbl val="0"/>
      </c:catAx>
      <c:valAx>
        <c:axId val="339757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9756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FF-4425-BBEA-634C1C3FED82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FF-4425-BBEA-634C1C3FED82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3FF-4425-BBEA-634C1C3FED82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3FF-4425-BBEA-634C1C3FED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339764688"/>
        <c:axId val="339766256"/>
        <c:axId val="0"/>
      </c:bar3DChart>
      <c:catAx>
        <c:axId val="33976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9766256"/>
        <c:crosses val="autoZero"/>
        <c:auto val="1"/>
        <c:lblAlgn val="ctr"/>
        <c:lblOffset val="100"/>
        <c:noMultiLvlLbl val="0"/>
      </c:catAx>
      <c:valAx>
        <c:axId val="3397662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976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38-41DA-827A-A39AF175A717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38-41DA-827A-A39AF175A717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838-41DA-827A-A39AF175A717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38-41DA-827A-A39AF175A717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38-41DA-827A-A39AF175A717}"/>
                </c:ex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38-41DA-827A-A39AF175A717}"/>
                </c:ex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38-41DA-827A-A39AF175A717}"/>
                </c:ex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38-41DA-827A-A39AF175A717}"/>
                </c:ex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13</c:v>
                </c:pt>
                <c:pt idx="1">
                  <c:v>51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38-41DA-827A-A39AF175A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66-4BB8-82AC-0FDD9C537C6C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66-4BB8-82AC-0FDD9C537C6C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66-4BB8-82AC-0FDD9C537C6C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66-4BB8-82AC-0FDD9C537C6C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F66-4BB8-82AC-0FDD9C537C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F66-4BB8-82AC-0FDD9C537C6C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66-4BB8-82AC-0FDD9C537C6C}"/>
                </c:ex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F66-4BB8-82AC-0FDD9C537C6C}"/>
                </c:ex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F66-4BB8-82AC-0FDD9C537C6C}"/>
                </c:ex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F66-4BB8-82AC-0FDD9C537C6C}"/>
                </c:ex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F66-4BB8-82AC-0FDD9C537C6C}"/>
                </c:ex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F66-4BB8-82AC-0FDD9C537C6C}"/>
                </c:ex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69</c:v>
                </c:pt>
                <c:pt idx="1">
                  <c:v>42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F66-4BB8-82AC-0FDD9C53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13-4493-9CCA-5F3F5346D0CF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13-4493-9CCA-5F3F5346D0CF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13-4493-9CCA-5F3F5346D0CF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113-4493-9CCA-5F3F5346D0CF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113-4493-9CCA-5F3F5346D0CF}"/>
                </c:ex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113-4493-9CCA-5F3F5346D0CF}"/>
                </c:ex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113-4493-9CCA-5F3F5346D0CF}"/>
                </c:ex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113-4493-9CCA-5F3F5346D0CF}"/>
                </c:ex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62</c:v>
                </c:pt>
                <c:pt idx="1">
                  <c:v>50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13-4493-9CCA-5F3F5346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113</xdr:row>
      <xdr:rowOff>125941</xdr:rowOff>
    </xdr:from>
    <xdr:to>
      <xdr:col>11</xdr:col>
      <xdr:colOff>230716</xdr:colOff>
      <xdr:row>117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 bwMode="auto">
        <a:xfrm>
          <a:off x="6721474" y="21652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95251</xdr:colOff>
      <xdr:row>127</xdr:row>
      <xdr:rowOff>161925</xdr:rowOff>
    </xdr:from>
    <xdr:to>
      <xdr:col>19</xdr:col>
      <xdr:colOff>19050</xdr:colOff>
      <xdr:row>138</xdr:row>
      <xdr:rowOff>152400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6953251" y="2435542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285750</xdr:colOff>
      <xdr:row>98</xdr:row>
      <xdr:rowOff>37695</xdr:rowOff>
    </xdr:from>
    <xdr:to>
      <xdr:col>10</xdr:col>
      <xdr:colOff>895350</xdr:colOff>
      <xdr:row>108</xdr:row>
      <xdr:rowOff>190271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pSpPr/>
      </xdr:nvGrpSpPr>
      <xdr:grpSpPr>
        <a:xfrm>
          <a:off x="3619500" y="16087320"/>
          <a:ext cx="1924050" cy="2267126"/>
          <a:chOff x="2608673" y="15856006"/>
          <a:chExt cx="2051353" cy="205572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7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97</xdr:row>
      <xdr:rowOff>100543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85790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113</xdr:row>
      <xdr:rowOff>142874</xdr:rowOff>
    </xdr:from>
    <xdr:to>
      <xdr:col>8</xdr:col>
      <xdr:colOff>592666</xdr:colOff>
      <xdr:row>117</xdr:row>
      <xdr:rowOff>185208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1669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114</xdr:row>
      <xdr:rowOff>19050</xdr:rowOff>
    </xdr:from>
    <xdr:to>
      <xdr:col>19</xdr:col>
      <xdr:colOff>0</xdr:colOff>
      <xdr:row>116</xdr:row>
      <xdr:rowOff>66676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8677274" y="21736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277796</xdr:colOff>
      <xdr:row>116</xdr:row>
      <xdr:rowOff>109298</xdr:rowOff>
    </xdr:from>
    <xdr:to>
      <xdr:col>18</xdr:col>
      <xdr:colOff>96821</xdr:colOff>
      <xdr:row>126</xdr:row>
      <xdr:rowOff>171211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904874</xdr:colOff>
      <xdr:row>128</xdr:row>
      <xdr:rowOff>28575</xdr:rowOff>
    </xdr:from>
    <xdr:to>
      <xdr:col>18</xdr:col>
      <xdr:colOff>91017</xdr:colOff>
      <xdr:row>138</xdr:row>
      <xdr:rowOff>81492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154</xdr:row>
      <xdr:rowOff>158748</xdr:rowOff>
    </xdr:from>
    <xdr:ext cx="889938" cy="1408518"/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9495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153</xdr:row>
      <xdr:rowOff>57151</xdr:rowOff>
    </xdr:from>
    <xdr:to>
      <xdr:col>19</xdr:col>
      <xdr:colOff>0</xdr:colOff>
      <xdr:row>162</xdr:row>
      <xdr:rowOff>15875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114</xdr:row>
      <xdr:rowOff>10583</xdr:rowOff>
    </xdr:from>
    <xdr:to>
      <xdr:col>18</xdr:col>
      <xdr:colOff>142874</xdr:colOff>
      <xdr:row>127</xdr:row>
      <xdr:rowOff>47625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8683623" y="21727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114429</xdr:rowOff>
    </xdr:from>
    <xdr:to>
      <xdr:col>18</xdr:col>
      <xdr:colOff>70112</xdr:colOff>
      <xdr:row>46</xdr:row>
      <xdr:rowOff>104671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27843</xdr:colOff>
      <xdr:row>52</xdr:row>
      <xdr:rowOff>117231</xdr:rowOff>
    </xdr:from>
    <xdr:to>
      <xdr:col>7</xdr:col>
      <xdr:colOff>189768</xdr:colOff>
      <xdr:row>62</xdr:row>
      <xdr:rowOff>109904</xdr:rowOff>
    </xdr:to>
    <xdr:sp macro="" textlink="">
      <xdr:nvSpPr>
        <xdr:cNvPr id="18" name="27 Rectángulo">
          <a:extLst>
            <a:ext uri="{FF2B5EF4-FFF2-40B4-BE49-F238E27FC236}">
              <a16:creationId xmlns:a16="http://schemas.microsoft.com/office/drawing/2014/main" xmlns="" id="{7D72D256-324B-4DDC-84FB-511373BD8847}"/>
            </a:ext>
          </a:extLst>
        </xdr:cNvPr>
        <xdr:cNvSpPr/>
      </xdr:nvSpPr>
      <xdr:spPr bwMode="auto">
        <a:xfrm>
          <a:off x="789843" y="10023231"/>
          <a:ext cx="4733925" cy="1897673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 en el año 2020) - CEM / AURORA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Febrero, 2020</a:t>
          </a:r>
          <a:r>
            <a:rPr lang="es-PE" sz="1050" b="0" baseline="0">
              <a:latin typeface="+mn-lt"/>
            </a:rPr>
            <a:t>: Lima Metropolitana,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Arequipa, 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provincia, Huánuco.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2020) - CEM / AURORA/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Febrero 2020):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Lima Provincia y Huanuco.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0</xdr:colOff>
      <xdr:row>16</xdr:row>
      <xdr:rowOff>19049</xdr:rowOff>
    </xdr:from>
    <xdr:ext cx="3735271" cy="4686301"/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9000"/>
        <a:stretch/>
      </xdr:blipFill>
      <xdr:spPr>
        <a:xfrm>
          <a:off x="0" y="3067049"/>
          <a:ext cx="3735271" cy="4686301"/>
        </a:xfrm>
        <a:prstGeom prst="rect">
          <a:avLst/>
        </a:prstGeom>
      </xdr:spPr>
    </xdr:pic>
    <xdr:clientData/>
  </xdr:oneCellAnchor>
  <xdr:twoCellAnchor>
    <xdr:from>
      <xdr:col>3</xdr:col>
      <xdr:colOff>485775</xdr:colOff>
      <xdr:row>0</xdr:row>
      <xdr:rowOff>57150</xdr:rowOff>
    </xdr:from>
    <xdr:to>
      <xdr:col>20</xdr:col>
      <xdr:colOff>95250</xdr:colOff>
      <xdr:row>3</xdr:row>
      <xdr:rowOff>76200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xmlns="" id="{BFF6A891-F261-400D-A24B-F63417694052}"/>
            </a:ext>
          </a:extLst>
        </xdr:cNvPr>
        <xdr:cNvSpPr/>
      </xdr:nvSpPr>
      <xdr:spPr>
        <a:xfrm>
          <a:off x="2238375" y="57150"/>
          <a:ext cx="7467600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EFEF226-88DE-400C-84F9-BAEB1BAFD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DA7B75FB-771B-4D14-B1FE-21386057754C}"/>
            </a:ext>
          </a:extLst>
        </xdr:cNvPr>
        <xdr:cNvSpPr/>
      </xdr:nvSpPr>
      <xdr:spPr>
        <a:xfrm>
          <a:off x="6521451" y="21013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DC31CDF6-38FF-48FF-8DAA-71474FC0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C1C2DFBE-632C-41C9-A82B-0C231F81D767}"/>
            </a:ext>
          </a:extLst>
        </xdr:cNvPr>
        <xdr:cNvGrpSpPr/>
      </xdr:nvGrpSpPr>
      <xdr:grpSpPr>
        <a:xfrm>
          <a:off x="2795059" y="14299155"/>
          <a:ext cx="1933575" cy="2102895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A82E998F-780B-40C5-A22D-CAA4DC14BB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xmlns="" id="{5534960F-598D-44EE-ABEE-D3FA5136F34F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xmlns="" id="{C6C387B8-CE70-46E1-8CF9-EE166076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588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xmlns="" id="{05E5F0A7-5FA1-4014-AEB9-55798C0E2CE3}"/>
            </a:ext>
          </a:extLst>
        </xdr:cNvPr>
        <xdr:cNvSpPr/>
      </xdr:nvSpPr>
      <xdr:spPr bwMode="auto">
        <a:xfrm>
          <a:off x="6637868" y="18187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69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(58%)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xmlns="" id="{F8A9CE66-1BEA-42BF-B6D6-584B184E9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8039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xmlns="" id="{BC323F8A-DB82-4697-BBB3-5F1A4C681F01}"/>
            </a:ext>
          </a:extLst>
        </xdr:cNvPr>
        <xdr:cNvSpPr txBox="1"/>
      </xdr:nvSpPr>
      <xdr:spPr>
        <a:xfrm>
          <a:off x="8671982" y="18235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CB6ED126-D210-49A0-B39C-A1E2116C3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23B83B73-B531-4320-ACB0-296D6FB81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xmlns="" id="{3C76A4F1-D8E1-4353-A8F6-D5E5C4101DA4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584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156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B6FC7CA2-02D2-4C0A-9FFC-43A8D2498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xmlns="" id="{363E0570-6F5B-4707-8282-F1776579DF5C}"/>
            </a:ext>
          </a:extLst>
        </xdr:cNvPr>
        <xdr:cNvSpPr/>
      </xdr:nvSpPr>
      <xdr:spPr bwMode="auto">
        <a:xfrm>
          <a:off x="6221186" y="8899071"/>
          <a:ext cx="7673032" cy="129267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4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Febrero, 2020</a:t>
          </a:r>
          <a:r>
            <a:rPr lang="es-PE" sz="1050" b="0" baseline="0">
              <a:latin typeface="+mn-lt"/>
            </a:rPr>
            <a:t>: Lima Metropolitana (48), La Libertad (10)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Ica (6), Lima Provincias (6), Callao (4), Huánuco (4), Junín (4), Lambayeque (4), Madre de Dios (4)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90 casos desde el año 2009 a febrero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Febrero 2020): </a:t>
          </a:r>
          <a:r>
            <a:rPr lang="es-PE" sz="1050" b="0" baseline="0">
              <a:latin typeface="+mn-lt"/>
            </a:rPr>
            <a:t>Lima Metropolitana (653), Arequipa (141),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(101), </a:t>
          </a:r>
          <a:r>
            <a:rPr lang="es-PE" sz="1050" b="0" baseline="0">
              <a:latin typeface="+mn-lt"/>
            </a:rPr>
            <a:t>Cusco (100),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(96)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(95)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619125</xdr:colOff>
      <xdr:row>0</xdr:row>
      <xdr:rowOff>57150</xdr:rowOff>
    </xdr:from>
    <xdr:to>
      <xdr:col>16</xdr:col>
      <xdr:colOff>333375</xdr:colOff>
      <xdr:row>3</xdr:row>
      <xdr:rowOff>38100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xmlns="" id="{7D786DB1-B39C-45D3-A10A-75BAE9069239}"/>
            </a:ext>
          </a:extLst>
        </xdr:cNvPr>
        <xdr:cNvSpPr/>
      </xdr:nvSpPr>
      <xdr:spPr>
        <a:xfrm>
          <a:off x="2905125" y="57150"/>
          <a:ext cx="9620250" cy="552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25978</xdr:colOff>
      <xdr:row>16</xdr:row>
      <xdr:rowOff>8659</xdr:rowOff>
    </xdr:from>
    <xdr:ext cx="3545846" cy="4326083"/>
    <xdr:pic>
      <xdr:nvPicPr>
        <xdr:cNvPr id="18" name="Imagen 17">
          <a:extLst>
            <a:ext uri="{FF2B5EF4-FFF2-40B4-BE49-F238E27FC236}">
              <a16:creationId xmlns:a16="http://schemas.microsoft.com/office/drawing/2014/main" xmlns="" id="{11E7C9BC-5646-4DF1-A950-AACC7525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978" y="3056659"/>
          <a:ext cx="3545846" cy="4326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77"/>
  <sheetViews>
    <sheetView showGridLines="0" view="pageBreakPreview" zoomScaleNormal="100" zoomScaleSheetLayoutView="100" workbookViewId="0">
      <selection activeCell="U2" sqref="U2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9.42578125" customWidth="1"/>
    <col min="10" max="10" width="2.42578125" customWidth="1"/>
    <col min="11" max="11" width="14.28515625" customWidth="1"/>
    <col min="12" max="12" width="12.140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240" t="s">
        <v>164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</row>
    <row r="6" spans="2:19" ht="22.5" customHeight="1" x14ac:dyDescent="0.25"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2:19" ht="3" customHeight="1" x14ac:dyDescent="0.2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</row>
    <row r="8" spans="2:19" ht="18" customHeight="1" x14ac:dyDescent="0.3">
      <c r="B8" s="241" t="s">
        <v>238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</row>
    <row r="9" spans="2:19" ht="3" customHeight="1" x14ac:dyDescent="0.25"/>
    <row r="10" spans="2:19" x14ac:dyDescent="0.25">
      <c r="B10" s="242" t="s">
        <v>163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</row>
    <row r="11" spans="2:19" ht="27" customHeight="1" x14ac:dyDescent="0.25"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</row>
    <row r="12" spans="2:19" ht="6" customHeight="1" x14ac:dyDescent="0.25"/>
    <row r="13" spans="2:19" s="137" customFormat="1" ht="17.25" customHeight="1" x14ac:dyDescent="0.25">
      <c r="B13" s="27" t="s">
        <v>162</v>
      </c>
      <c r="C13" s="138"/>
      <c r="D13" s="138"/>
      <c r="E13" s="138"/>
      <c r="F13" s="139"/>
      <c r="G13" s="139"/>
      <c r="H13" s="139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</row>
    <row r="14" spans="2:19" ht="7.5" customHeight="1" x14ac:dyDescent="0.25"/>
    <row r="15" spans="2:19" ht="12.75" customHeight="1" x14ac:dyDescent="0.25">
      <c r="B15" s="226" t="s">
        <v>161</v>
      </c>
      <c r="C15" s="18"/>
      <c r="D15" s="18"/>
      <c r="E15" s="18"/>
      <c r="F15" s="13"/>
      <c r="G15" s="13"/>
      <c r="H15" s="13"/>
      <c r="I15" s="243" t="s">
        <v>160</v>
      </c>
      <c r="J15" s="243"/>
      <c r="K15" s="243"/>
      <c r="L15" s="243"/>
      <c r="M15" s="243"/>
      <c r="N15" s="217"/>
      <c r="O15" s="18"/>
      <c r="P15" s="18"/>
      <c r="Q15" s="135"/>
      <c r="R15" s="135"/>
      <c r="S15" s="18"/>
    </row>
    <row r="16" spans="2:19" ht="11.25" customHeight="1" x14ac:dyDescent="0.25">
      <c r="B16" s="136" t="s">
        <v>238</v>
      </c>
      <c r="C16" s="18"/>
      <c r="D16" s="18"/>
      <c r="E16" s="18"/>
      <c r="F16" s="13"/>
      <c r="G16" s="13"/>
      <c r="H16" s="13"/>
      <c r="I16" s="243"/>
      <c r="J16" s="243"/>
      <c r="K16" s="243"/>
      <c r="L16" s="243"/>
      <c r="M16" s="243"/>
      <c r="N16" s="217"/>
      <c r="O16" s="230"/>
      <c r="P16" s="230"/>
      <c r="Q16" s="135"/>
      <c r="R16" s="135"/>
      <c r="S16" s="18"/>
    </row>
    <row r="17" spans="2:19" x14ac:dyDescent="0.25">
      <c r="C17" s="18"/>
      <c r="D17" s="18"/>
      <c r="E17" s="18"/>
      <c r="F17" s="13"/>
      <c r="G17" s="13"/>
      <c r="H17" s="13"/>
      <c r="I17" s="219" t="s">
        <v>159</v>
      </c>
      <c r="J17" s="219"/>
      <c r="K17" s="219">
        <v>2020</v>
      </c>
      <c r="L17" s="219">
        <v>2019</v>
      </c>
      <c r="M17" s="219" t="s">
        <v>158</v>
      </c>
      <c r="N17" s="230"/>
      <c r="O17" s="227"/>
      <c r="P17" s="227"/>
      <c r="Q17" s="134"/>
      <c r="R17" s="134"/>
      <c r="S17" s="230"/>
    </row>
    <row r="18" spans="2:19" ht="14.25" customHeight="1" x14ac:dyDescent="0.25">
      <c r="B18" s="18"/>
      <c r="C18" s="18"/>
      <c r="D18" s="18"/>
      <c r="E18" s="18"/>
      <c r="F18" s="13"/>
      <c r="G18" s="13"/>
      <c r="H18" s="13"/>
      <c r="I18" s="226" t="s">
        <v>2</v>
      </c>
      <c r="J18" s="7"/>
      <c r="K18" s="7">
        <v>20</v>
      </c>
      <c r="L18" s="7">
        <v>15</v>
      </c>
      <c r="M18" s="227">
        <v>0.33333333333333326</v>
      </c>
      <c r="N18" s="227"/>
      <c r="O18" s="133"/>
      <c r="P18" s="13"/>
      <c r="Q18" s="133"/>
      <c r="R18" s="109"/>
      <c r="S18" s="227"/>
    </row>
    <row r="19" spans="2:19" ht="14.25" customHeight="1" thickBot="1" x14ac:dyDescent="0.3">
      <c r="B19" s="18"/>
      <c r="C19" s="18"/>
      <c r="D19" s="18"/>
      <c r="E19" s="18"/>
      <c r="F19" s="13"/>
      <c r="G19" s="13"/>
      <c r="H19" s="13"/>
      <c r="I19" s="226" t="s">
        <v>3</v>
      </c>
      <c r="J19" s="7"/>
      <c r="K19" s="7">
        <v>12</v>
      </c>
      <c r="L19" s="7">
        <v>14</v>
      </c>
      <c r="M19" s="227">
        <v>-0.1428571428571429</v>
      </c>
      <c r="N19" s="18"/>
      <c r="O19" s="18"/>
      <c r="P19" s="18"/>
      <c r="Q19" s="132"/>
      <c r="R19" s="102"/>
      <c r="S19" s="18"/>
    </row>
    <row r="20" spans="2:19" ht="14.25" hidden="1" customHeight="1" x14ac:dyDescent="0.3">
      <c r="B20" s="18"/>
      <c r="C20" s="18"/>
      <c r="D20" s="18"/>
      <c r="E20" s="18"/>
      <c r="F20" s="13"/>
      <c r="G20" s="13"/>
      <c r="H20" s="13"/>
      <c r="I20" s="226" t="s">
        <v>4</v>
      </c>
      <c r="J20" s="7"/>
      <c r="K20" s="7">
        <v>20</v>
      </c>
      <c r="L20" s="7">
        <v>13</v>
      </c>
      <c r="M20" s="227"/>
      <c r="N20" s="18"/>
      <c r="O20" s="18"/>
      <c r="P20" s="18"/>
      <c r="Q20" s="18"/>
      <c r="R20" s="18"/>
      <c r="S20" s="18"/>
    </row>
    <row r="21" spans="2:19" ht="14.25" hidden="1" customHeight="1" x14ac:dyDescent="0.3">
      <c r="B21" s="18"/>
      <c r="C21" s="18"/>
      <c r="D21" s="18"/>
      <c r="E21" s="18"/>
      <c r="F21" s="13"/>
      <c r="G21" s="13"/>
      <c r="H21" s="13"/>
      <c r="I21" s="226" t="s">
        <v>5</v>
      </c>
      <c r="J21" s="7"/>
      <c r="K21" s="7">
        <v>20</v>
      </c>
      <c r="L21" s="7">
        <v>13</v>
      </c>
      <c r="M21" s="227"/>
      <c r="N21" s="18"/>
      <c r="O21" s="18"/>
      <c r="P21" s="18"/>
      <c r="Q21" s="18"/>
      <c r="R21" s="18"/>
      <c r="S21" s="18"/>
    </row>
    <row r="22" spans="2:19" ht="14.25" hidden="1" customHeight="1" x14ac:dyDescent="0.3">
      <c r="B22" s="18"/>
      <c r="C22" s="18"/>
      <c r="D22" s="18"/>
      <c r="E22" s="18"/>
      <c r="F22" s="13"/>
      <c r="G22" s="13"/>
      <c r="H22" s="13"/>
      <c r="I22" s="226" t="s">
        <v>6</v>
      </c>
      <c r="J22" s="7"/>
      <c r="K22" s="7">
        <v>20</v>
      </c>
      <c r="L22" s="7">
        <v>11</v>
      </c>
      <c r="M22" s="227"/>
      <c r="N22" s="18"/>
      <c r="O22" s="18"/>
      <c r="P22" s="18"/>
      <c r="Q22" s="18"/>
      <c r="R22" s="18"/>
      <c r="S22" s="18"/>
    </row>
    <row r="23" spans="2:19" ht="14.25" hidden="1" customHeight="1" x14ac:dyDescent="0.3">
      <c r="B23" s="18"/>
      <c r="C23" s="18"/>
      <c r="D23" s="18"/>
      <c r="E23" s="18"/>
      <c r="F23" s="13"/>
      <c r="G23" s="13"/>
      <c r="H23" s="13"/>
      <c r="I23" s="226" t="s">
        <v>7</v>
      </c>
      <c r="J23" s="7"/>
      <c r="K23" s="7">
        <v>20</v>
      </c>
      <c r="L23" s="7">
        <v>17</v>
      </c>
      <c r="M23" s="227"/>
      <c r="N23" s="18"/>
      <c r="O23" s="18"/>
      <c r="P23" s="18"/>
      <c r="Q23" s="18"/>
      <c r="R23" s="18"/>
      <c r="S23" s="18"/>
    </row>
    <row r="24" spans="2:19" ht="14.25" hidden="1" customHeight="1" x14ac:dyDescent="0.3">
      <c r="B24" s="18"/>
      <c r="C24" s="18"/>
      <c r="D24" s="18"/>
      <c r="E24" s="18"/>
      <c r="F24" s="13"/>
      <c r="G24" s="13"/>
      <c r="H24" s="13"/>
      <c r="I24" s="226" t="s">
        <v>8</v>
      </c>
      <c r="J24" s="7"/>
      <c r="K24" s="7">
        <v>20</v>
      </c>
      <c r="L24" s="7">
        <v>13</v>
      </c>
      <c r="M24" s="227"/>
      <c r="N24" s="18"/>
      <c r="O24" s="18"/>
      <c r="P24" s="18"/>
      <c r="Q24" s="18"/>
      <c r="R24" s="18"/>
      <c r="S24" s="18"/>
    </row>
    <row r="25" spans="2:19" ht="14.25" hidden="1" customHeight="1" x14ac:dyDescent="0.3">
      <c r="B25" s="18"/>
      <c r="C25" s="18"/>
      <c r="D25" s="18"/>
      <c r="E25" s="18"/>
      <c r="F25" s="13"/>
      <c r="G25" s="13"/>
      <c r="H25" s="13"/>
      <c r="I25" s="226" t="s">
        <v>9</v>
      </c>
      <c r="J25" s="7"/>
      <c r="K25" s="7">
        <v>20</v>
      </c>
      <c r="L25" s="7">
        <v>18</v>
      </c>
      <c r="M25" s="227"/>
      <c r="N25" s="18"/>
      <c r="O25" s="18"/>
      <c r="P25" s="18"/>
      <c r="Q25" s="18"/>
      <c r="R25" s="18"/>
      <c r="S25" s="18"/>
    </row>
    <row r="26" spans="2:19" ht="14.25" hidden="1" customHeight="1" x14ac:dyDescent="0.3">
      <c r="B26" s="18"/>
      <c r="C26" s="18"/>
      <c r="D26" s="18"/>
      <c r="E26" s="18"/>
      <c r="F26" s="13"/>
      <c r="G26" s="13"/>
      <c r="H26" s="13"/>
      <c r="I26" s="226" t="s">
        <v>10</v>
      </c>
      <c r="J26" s="7"/>
      <c r="K26" s="7">
        <v>20</v>
      </c>
      <c r="L26" s="7">
        <v>7</v>
      </c>
      <c r="M26" s="227"/>
      <c r="N26" s="18"/>
      <c r="O26" s="18"/>
      <c r="P26" s="18"/>
      <c r="Q26" s="18"/>
      <c r="R26" s="18"/>
      <c r="S26" s="18"/>
    </row>
    <row r="27" spans="2:19" ht="14.25" hidden="1" customHeight="1" x14ac:dyDescent="0.3">
      <c r="B27" s="18"/>
      <c r="C27" s="18"/>
      <c r="D27" s="18"/>
      <c r="E27" s="18"/>
      <c r="F27" s="13"/>
      <c r="G27" s="13"/>
      <c r="H27" s="13"/>
      <c r="I27" s="226" t="s">
        <v>11</v>
      </c>
      <c r="J27" s="7"/>
      <c r="K27" s="7">
        <v>20</v>
      </c>
      <c r="L27" s="7">
        <v>13</v>
      </c>
      <c r="M27" s="227"/>
      <c r="N27" s="18"/>
      <c r="O27" s="18"/>
      <c r="P27" s="18"/>
      <c r="Q27" s="18"/>
      <c r="R27" s="18"/>
      <c r="S27" s="18"/>
    </row>
    <row r="28" spans="2:19" ht="14.25" hidden="1" customHeight="1" x14ac:dyDescent="0.3">
      <c r="B28" s="18"/>
      <c r="C28" s="18"/>
      <c r="D28" s="18"/>
      <c r="E28" s="18"/>
      <c r="F28" s="13"/>
      <c r="G28" s="13"/>
      <c r="H28" s="13"/>
      <c r="I28" s="226" t="s">
        <v>12</v>
      </c>
      <c r="J28" s="7"/>
      <c r="K28" s="7">
        <v>20</v>
      </c>
      <c r="L28" s="7">
        <v>15</v>
      </c>
      <c r="M28" s="227"/>
      <c r="N28" s="18"/>
      <c r="O28" s="18"/>
      <c r="P28" s="18"/>
      <c r="Q28" s="18"/>
      <c r="R28" s="18"/>
      <c r="S28" s="18"/>
    </row>
    <row r="29" spans="2:19" ht="14.25" hidden="1" customHeight="1" thickBot="1" x14ac:dyDescent="0.3">
      <c r="B29" s="18"/>
      <c r="C29" s="18"/>
      <c r="D29" s="18"/>
      <c r="E29" s="18"/>
      <c r="F29" s="13"/>
      <c r="G29" s="13"/>
      <c r="H29" s="13"/>
      <c r="I29" s="226" t="s">
        <v>13</v>
      </c>
      <c r="J29" s="7"/>
      <c r="K29" s="7">
        <v>20</v>
      </c>
      <c r="L29" s="7">
        <v>17</v>
      </c>
      <c r="M29" s="227"/>
      <c r="N29" s="18"/>
      <c r="O29" s="18"/>
      <c r="P29" s="18"/>
      <c r="Q29" s="18"/>
      <c r="R29" s="18"/>
      <c r="S29" s="18"/>
    </row>
    <row r="30" spans="2:19" x14ac:dyDescent="0.25">
      <c r="B30" s="18"/>
      <c r="C30" s="18"/>
      <c r="D30" s="18"/>
      <c r="E30" s="18"/>
      <c r="F30" s="13"/>
      <c r="G30" s="13"/>
      <c r="H30" s="13"/>
      <c r="I30" s="131" t="s">
        <v>0</v>
      </c>
      <c r="J30" s="130"/>
      <c r="K30" s="225">
        <v>32</v>
      </c>
      <c r="L30" s="225">
        <v>29</v>
      </c>
      <c r="M30" s="232">
        <v>0.10344827586206895</v>
      </c>
      <c r="N30" s="18"/>
      <c r="O30" s="230"/>
      <c r="P30" s="230"/>
      <c r="Q30" s="230"/>
      <c r="R30" s="230"/>
      <c r="S30" s="230"/>
    </row>
    <row r="31" spans="2:19" ht="13.5" customHeight="1" x14ac:dyDescent="0.25">
      <c r="B31" s="18"/>
      <c r="C31" s="18"/>
      <c r="D31" s="18"/>
      <c r="E31" s="18"/>
      <c r="F31" s="13"/>
      <c r="G31" s="13"/>
      <c r="H31" s="13"/>
      <c r="L31" s="18"/>
      <c r="M31" s="18"/>
      <c r="N31" s="18"/>
      <c r="O31" s="18"/>
      <c r="P31" s="18"/>
      <c r="Q31" s="18"/>
      <c r="R31" s="18"/>
      <c r="S31" s="18"/>
    </row>
    <row r="32" spans="2:19" ht="18.75" customHeight="1" x14ac:dyDescent="0.25">
      <c r="B32" s="18"/>
      <c r="C32" s="18"/>
      <c r="D32" s="18"/>
      <c r="E32" s="18"/>
      <c r="F32" s="13"/>
      <c r="G32" s="13"/>
      <c r="H32" s="13"/>
      <c r="I32" s="244" t="s">
        <v>157</v>
      </c>
      <c r="J32" s="244"/>
      <c r="K32" s="244"/>
      <c r="L32" s="13"/>
      <c r="M32" s="13"/>
      <c r="N32" s="13"/>
      <c r="O32" s="13"/>
      <c r="P32" s="13"/>
      <c r="Q32" s="13"/>
      <c r="R32" s="13"/>
      <c r="S32" s="13"/>
    </row>
    <row r="33" spans="2:19" ht="18.75" customHeight="1" x14ac:dyDescent="0.25">
      <c r="B33" s="18"/>
      <c r="C33" s="18"/>
      <c r="D33" s="18"/>
      <c r="E33" s="18"/>
      <c r="F33" s="13"/>
      <c r="G33" s="13"/>
      <c r="H33" s="13"/>
      <c r="I33" s="244"/>
      <c r="J33" s="244"/>
      <c r="K33" s="244"/>
      <c r="L33" s="13"/>
      <c r="M33" s="13"/>
      <c r="N33" s="13"/>
      <c r="O33" s="13"/>
      <c r="P33" s="13"/>
      <c r="Q33" s="13"/>
      <c r="R33" s="13"/>
      <c r="S33" s="13"/>
    </row>
    <row r="34" spans="2:19" x14ac:dyDescent="0.25">
      <c r="B34" s="18"/>
      <c r="C34" s="18"/>
      <c r="D34" s="18"/>
      <c r="E34" s="18"/>
      <c r="F34" s="13"/>
      <c r="G34" s="13"/>
      <c r="H34" s="13"/>
      <c r="I34" s="222" t="s">
        <v>156</v>
      </c>
      <c r="J34" s="222"/>
      <c r="K34" s="129" t="s">
        <v>134</v>
      </c>
      <c r="L34" s="13"/>
      <c r="M34" s="13"/>
      <c r="N34" s="13"/>
      <c r="O34" s="13"/>
      <c r="P34" s="13"/>
      <c r="Q34" s="13"/>
      <c r="R34" s="13"/>
      <c r="S34" s="13"/>
    </row>
    <row r="35" spans="2:19" x14ac:dyDescent="0.25">
      <c r="B35" s="18"/>
      <c r="C35" s="18"/>
      <c r="D35" s="18"/>
      <c r="E35" s="18"/>
      <c r="F35" s="13"/>
      <c r="G35" s="13"/>
      <c r="H35" s="13"/>
      <c r="I35" s="115">
        <v>2009</v>
      </c>
      <c r="J35" s="7"/>
      <c r="K35" s="126">
        <v>139</v>
      </c>
      <c r="L35" s="13"/>
      <c r="M35" s="13"/>
      <c r="N35" s="13"/>
      <c r="O35" s="13"/>
      <c r="P35" s="13"/>
      <c r="Q35" s="13"/>
      <c r="R35" s="13"/>
      <c r="S35" s="13"/>
    </row>
    <row r="36" spans="2:19" x14ac:dyDescent="0.25">
      <c r="B36" s="18"/>
      <c r="C36" s="18"/>
      <c r="D36" s="18"/>
      <c r="E36" s="18"/>
      <c r="F36" s="13"/>
      <c r="G36" s="13"/>
      <c r="H36" s="13"/>
      <c r="I36" s="115">
        <v>2010</v>
      </c>
      <c r="J36" s="7"/>
      <c r="K36" s="126">
        <v>121</v>
      </c>
      <c r="L36" s="13"/>
      <c r="M36" s="13"/>
      <c r="N36" s="13"/>
      <c r="O36" s="13"/>
      <c r="P36" s="13"/>
      <c r="Q36" s="13"/>
      <c r="R36" s="13"/>
      <c r="S36" s="13"/>
    </row>
    <row r="37" spans="2:19" x14ac:dyDescent="0.25">
      <c r="B37" s="18"/>
      <c r="C37" s="18"/>
      <c r="D37" s="18"/>
      <c r="E37" s="18"/>
      <c r="F37" s="13"/>
      <c r="G37" s="13"/>
      <c r="H37" s="13"/>
      <c r="I37" s="115">
        <v>2011</v>
      </c>
      <c r="J37" s="7"/>
      <c r="K37" s="126">
        <v>93</v>
      </c>
      <c r="L37" s="13"/>
      <c r="M37" s="13"/>
      <c r="N37" s="13"/>
      <c r="O37" s="13"/>
      <c r="P37" s="13"/>
      <c r="Q37" s="13"/>
      <c r="R37" s="13"/>
      <c r="S37" s="13"/>
    </row>
    <row r="38" spans="2:19" x14ac:dyDescent="0.25">
      <c r="B38" s="18"/>
      <c r="C38" s="18"/>
      <c r="D38" s="18"/>
      <c r="E38" s="18"/>
      <c r="F38" s="13"/>
      <c r="G38" s="13"/>
      <c r="H38" s="13"/>
      <c r="I38" s="115">
        <v>2012</v>
      </c>
      <c r="J38" s="7"/>
      <c r="K38" s="126">
        <v>83</v>
      </c>
      <c r="L38" s="18"/>
      <c r="M38" s="18"/>
      <c r="N38" s="18"/>
      <c r="O38" s="18"/>
      <c r="P38" s="18"/>
      <c r="Q38" s="18"/>
      <c r="R38" s="18"/>
      <c r="S38" s="18"/>
    </row>
    <row r="39" spans="2:19" x14ac:dyDescent="0.25">
      <c r="B39" s="18"/>
      <c r="C39" s="18"/>
      <c r="D39" s="18"/>
      <c r="E39" s="18"/>
      <c r="F39" s="13"/>
      <c r="G39" s="13"/>
      <c r="H39" s="13"/>
      <c r="I39" s="115">
        <v>2013</v>
      </c>
      <c r="J39" s="7"/>
      <c r="K39" s="126">
        <v>131</v>
      </c>
      <c r="L39" s="18"/>
      <c r="M39" s="18"/>
      <c r="N39" s="18"/>
      <c r="O39" s="18"/>
      <c r="P39" s="18"/>
      <c r="Q39" s="18"/>
      <c r="R39" s="18"/>
      <c r="S39" s="18"/>
    </row>
    <row r="40" spans="2:19" x14ac:dyDescent="0.25">
      <c r="B40" s="18"/>
      <c r="C40" s="18"/>
      <c r="D40" s="18"/>
      <c r="E40" s="18"/>
      <c r="F40" s="13"/>
      <c r="G40" s="13"/>
      <c r="H40" s="13"/>
      <c r="I40" s="115">
        <v>2014</v>
      </c>
      <c r="J40" s="7"/>
      <c r="K40" s="126">
        <v>96</v>
      </c>
      <c r="L40" s="18"/>
      <c r="M40" s="18"/>
      <c r="N40" s="18"/>
      <c r="O40" s="18"/>
      <c r="P40" s="18"/>
      <c r="Q40" s="18"/>
      <c r="R40" s="18"/>
      <c r="S40" s="18"/>
    </row>
    <row r="41" spans="2:19" x14ac:dyDescent="0.25">
      <c r="B41" s="18"/>
      <c r="C41" s="18"/>
      <c r="D41" s="18"/>
      <c r="E41" s="18"/>
      <c r="F41" s="13"/>
      <c r="G41" s="13"/>
      <c r="H41" s="13"/>
      <c r="I41" s="115">
        <v>2015</v>
      </c>
      <c r="J41" s="7"/>
      <c r="K41" s="126">
        <v>95</v>
      </c>
      <c r="L41" s="18"/>
      <c r="M41" s="18"/>
      <c r="N41" s="18"/>
      <c r="O41" s="18"/>
      <c r="P41" s="18"/>
      <c r="Q41" s="18"/>
      <c r="R41" s="18"/>
      <c r="S41" s="18"/>
    </row>
    <row r="42" spans="2:19" x14ac:dyDescent="0.25">
      <c r="B42" s="18"/>
      <c r="C42" s="18"/>
      <c r="D42" s="18"/>
      <c r="E42" s="18"/>
      <c r="F42" s="13"/>
      <c r="G42" s="13"/>
      <c r="H42" s="13"/>
      <c r="I42" s="115">
        <v>2016</v>
      </c>
      <c r="J42" s="7"/>
      <c r="K42" s="126">
        <v>124</v>
      </c>
      <c r="L42" s="18"/>
      <c r="M42" s="18"/>
      <c r="N42" s="18"/>
      <c r="O42" s="18"/>
      <c r="P42" s="18"/>
      <c r="Q42" s="18"/>
      <c r="R42" s="18"/>
      <c r="S42" s="18"/>
    </row>
    <row r="43" spans="2:19" x14ac:dyDescent="0.25">
      <c r="B43" s="18"/>
      <c r="C43" s="18"/>
      <c r="D43" s="18"/>
      <c r="E43" s="18"/>
      <c r="F43" s="13"/>
      <c r="G43" s="13"/>
      <c r="H43" s="13"/>
      <c r="I43" s="115">
        <v>2017</v>
      </c>
      <c r="J43" s="7"/>
      <c r="K43" s="126">
        <v>121</v>
      </c>
      <c r="L43" s="18"/>
      <c r="M43" s="18"/>
      <c r="N43" s="18"/>
      <c r="O43" s="18"/>
      <c r="P43" s="18"/>
      <c r="Q43" s="18"/>
      <c r="R43" s="18"/>
      <c r="S43" s="18"/>
    </row>
    <row r="44" spans="2:19" x14ac:dyDescent="0.25">
      <c r="B44" s="18"/>
      <c r="C44" s="18"/>
      <c r="D44" s="18"/>
      <c r="E44" s="18"/>
      <c r="F44" s="13"/>
      <c r="G44" s="13"/>
      <c r="H44" s="13"/>
      <c r="I44" s="115">
        <v>2018</v>
      </c>
      <c r="J44" s="7"/>
      <c r="K44" s="126">
        <v>149</v>
      </c>
      <c r="L44" s="18"/>
      <c r="M44" s="18"/>
      <c r="N44" s="18"/>
      <c r="O44" s="18"/>
      <c r="P44" s="18"/>
      <c r="Q44" s="18"/>
      <c r="R44" s="18"/>
      <c r="S44" s="18"/>
    </row>
    <row r="45" spans="2:19" ht="15.75" customHeight="1" x14ac:dyDescent="0.25">
      <c r="C45" s="128"/>
      <c r="D45" s="128"/>
      <c r="E45" s="128"/>
      <c r="F45" s="128"/>
      <c r="G45" s="128"/>
      <c r="H45" s="127"/>
      <c r="I45" s="115">
        <v>2019</v>
      </c>
      <c r="J45" s="7"/>
      <c r="K45" s="126">
        <v>166</v>
      </c>
      <c r="L45" s="18"/>
      <c r="M45" s="18"/>
      <c r="N45" s="18"/>
      <c r="O45" s="18"/>
      <c r="P45" s="18"/>
      <c r="Q45" s="18"/>
      <c r="R45" s="18"/>
      <c r="S45" s="18"/>
    </row>
    <row r="46" spans="2:19" ht="15.75" thickBot="1" x14ac:dyDescent="0.3">
      <c r="B46" s="245"/>
      <c r="C46" s="245"/>
      <c r="D46" s="245"/>
      <c r="E46" s="245"/>
      <c r="F46" s="245"/>
      <c r="G46" s="245"/>
      <c r="H46" s="127"/>
      <c r="I46" s="115" t="s">
        <v>155</v>
      </c>
      <c r="K46" s="126">
        <v>32</v>
      </c>
      <c r="L46" s="18"/>
      <c r="M46" s="18"/>
      <c r="N46" s="18"/>
      <c r="O46" s="18"/>
      <c r="P46" s="18"/>
      <c r="Q46" s="18"/>
      <c r="R46" s="18"/>
      <c r="S46" s="18"/>
    </row>
    <row r="47" spans="2:19" ht="15" customHeight="1" x14ac:dyDescent="0.25">
      <c r="B47" s="245"/>
      <c r="C47" s="245"/>
      <c r="D47" s="245"/>
      <c r="E47" s="245"/>
      <c r="F47" s="245"/>
      <c r="G47" s="245"/>
      <c r="H47" s="13"/>
      <c r="I47" s="225" t="s">
        <v>0</v>
      </c>
      <c r="J47" s="225"/>
      <c r="K47" s="125">
        <v>1350</v>
      </c>
      <c r="L47" s="18"/>
      <c r="M47" s="18"/>
      <c r="N47" s="18"/>
      <c r="O47" s="18"/>
      <c r="P47" s="18"/>
      <c r="Q47" s="18"/>
      <c r="R47" s="18"/>
      <c r="S47" s="18"/>
    </row>
    <row r="48" spans="2:19" ht="11.25" customHeight="1" x14ac:dyDescent="0.25">
      <c r="B48" s="245"/>
      <c r="C48" s="245"/>
      <c r="D48" s="245"/>
      <c r="E48" s="245"/>
      <c r="F48" s="245"/>
      <c r="G48" s="245"/>
      <c r="I48" s="218" t="s">
        <v>239</v>
      </c>
      <c r="J48" s="218"/>
      <c r="K48" s="218"/>
      <c r="L48" s="235"/>
      <c r="M48" s="235"/>
      <c r="N48" s="235"/>
      <c r="O48" s="235"/>
      <c r="P48" s="235"/>
      <c r="Q48" s="235"/>
      <c r="R48" s="235"/>
      <c r="S48" s="18"/>
    </row>
    <row r="49" spans="2:19" ht="11.25" customHeight="1" x14ac:dyDescent="0.25">
      <c r="B49" s="216"/>
      <c r="C49" s="216"/>
      <c r="D49" s="216"/>
      <c r="E49" s="216"/>
      <c r="F49" s="216"/>
      <c r="G49" s="216"/>
      <c r="I49" s="218"/>
      <c r="J49" s="218"/>
      <c r="K49" s="218"/>
      <c r="L49" s="235"/>
      <c r="M49" s="235"/>
      <c r="N49" s="235"/>
      <c r="O49" s="235"/>
      <c r="P49" s="235"/>
      <c r="Q49" s="235"/>
      <c r="R49" s="235"/>
      <c r="S49" s="18"/>
    </row>
    <row r="50" spans="2:19" ht="11.25" customHeight="1" x14ac:dyDescent="0.25">
      <c r="B50" s="216"/>
      <c r="C50" s="216"/>
      <c r="D50" s="216"/>
      <c r="E50" s="216"/>
      <c r="F50" s="216"/>
      <c r="G50" s="216"/>
      <c r="I50" s="124"/>
      <c r="J50" s="124"/>
      <c r="K50" s="124"/>
      <c r="L50" s="18"/>
      <c r="M50" s="18"/>
      <c r="N50" s="18"/>
      <c r="O50" s="18"/>
      <c r="P50" s="18"/>
      <c r="Q50" s="18"/>
      <c r="R50" s="18"/>
      <c r="S50" s="18"/>
    </row>
    <row r="51" spans="2:19" ht="11.25" customHeight="1" x14ac:dyDescent="0.25">
      <c r="B51" s="216"/>
      <c r="C51" s="216"/>
      <c r="D51" s="216"/>
      <c r="E51" s="216"/>
      <c r="F51" s="216"/>
      <c r="G51" s="216"/>
      <c r="I51" s="124"/>
      <c r="J51" s="124"/>
      <c r="K51" s="124"/>
      <c r="L51" s="18"/>
      <c r="M51" s="18"/>
      <c r="N51" s="18"/>
      <c r="O51" s="18"/>
      <c r="P51" s="18"/>
      <c r="Q51" s="18"/>
      <c r="R51" s="18"/>
      <c r="S51" s="18"/>
    </row>
    <row r="52" spans="2:19" ht="11.25" customHeight="1" x14ac:dyDescent="0.25">
      <c r="B52" s="216"/>
      <c r="C52" s="216"/>
      <c r="D52" s="216"/>
      <c r="E52" s="216"/>
      <c r="F52" s="216"/>
      <c r="G52" s="216"/>
      <c r="I52" s="124"/>
      <c r="J52" s="124"/>
      <c r="K52" s="124"/>
      <c r="L52" s="18"/>
      <c r="M52" s="18"/>
      <c r="N52" s="18"/>
      <c r="O52" s="18"/>
      <c r="P52" s="18"/>
      <c r="Q52" s="18"/>
      <c r="R52" s="18"/>
      <c r="S52" s="18"/>
    </row>
    <row r="53" spans="2:19" ht="11.25" customHeight="1" x14ac:dyDescent="0.25">
      <c r="B53" s="216"/>
      <c r="C53" s="216"/>
      <c r="D53" s="216"/>
      <c r="E53" s="216"/>
      <c r="F53" s="216"/>
      <c r="G53" s="216"/>
      <c r="I53" s="124"/>
      <c r="J53" s="124"/>
      <c r="K53" s="124"/>
      <c r="L53" s="18"/>
      <c r="M53" s="18"/>
      <c r="N53" s="18"/>
      <c r="O53" s="18"/>
      <c r="P53" s="18"/>
      <c r="Q53" s="18"/>
      <c r="R53" s="18"/>
      <c r="S53" s="18"/>
    </row>
    <row r="54" spans="2:19" ht="11.25" customHeight="1" x14ac:dyDescent="0.25">
      <c r="B54" s="216"/>
      <c r="C54" s="216"/>
      <c r="D54" s="216"/>
      <c r="E54" s="216"/>
      <c r="F54" s="216"/>
      <c r="G54" s="216"/>
      <c r="I54" s="124"/>
      <c r="J54" s="124"/>
      <c r="K54" s="124"/>
      <c r="L54" s="18"/>
      <c r="M54" s="18"/>
      <c r="N54" s="18"/>
      <c r="O54" s="18"/>
      <c r="P54" s="18"/>
      <c r="Q54" s="18"/>
      <c r="R54" s="18"/>
      <c r="S54" s="18"/>
    </row>
    <row r="55" spans="2:19" ht="11.25" customHeight="1" x14ac:dyDescent="0.25">
      <c r="B55" s="216"/>
      <c r="C55" s="216"/>
      <c r="D55" s="216"/>
      <c r="E55" s="216"/>
      <c r="F55" s="216"/>
      <c r="G55" s="216"/>
      <c r="I55" s="124"/>
      <c r="J55" s="124"/>
      <c r="K55" s="124"/>
      <c r="L55" s="18"/>
      <c r="M55" s="18"/>
      <c r="N55" s="18"/>
      <c r="O55" s="18"/>
      <c r="P55" s="18"/>
      <c r="Q55" s="18"/>
      <c r="R55" s="18"/>
      <c r="S55" s="18"/>
    </row>
    <row r="56" spans="2:19" ht="11.25" customHeight="1" x14ac:dyDescent="0.25">
      <c r="B56" s="216"/>
      <c r="C56" s="216"/>
      <c r="D56" s="216"/>
      <c r="E56" s="216"/>
      <c r="F56" s="216"/>
      <c r="G56" s="216"/>
      <c r="I56" s="124"/>
      <c r="J56" s="124"/>
      <c r="K56" s="124"/>
      <c r="L56" s="18"/>
      <c r="M56" s="18"/>
      <c r="N56" s="18"/>
      <c r="O56" s="18"/>
      <c r="P56" s="18"/>
      <c r="Q56" s="18"/>
      <c r="R56" s="18"/>
      <c r="S56" s="18"/>
    </row>
    <row r="57" spans="2:19" x14ac:dyDescent="0.25">
      <c r="I57" s="18"/>
      <c r="J57" s="18"/>
      <c r="K57" s="18"/>
      <c r="L57" s="246"/>
      <c r="M57" s="246"/>
      <c r="N57" s="246"/>
      <c r="O57" s="246"/>
      <c r="P57" s="246"/>
      <c r="Q57" s="246"/>
      <c r="R57" s="246"/>
      <c r="S57" s="246"/>
    </row>
    <row r="58" spans="2:19" x14ac:dyDescent="0.25">
      <c r="I58" s="18"/>
      <c r="J58" s="18"/>
      <c r="K58" s="244" t="s">
        <v>154</v>
      </c>
      <c r="L58" s="244"/>
      <c r="M58" s="244"/>
      <c r="N58" s="244"/>
      <c r="O58" s="244"/>
      <c r="P58" s="244"/>
      <c r="Q58" s="244"/>
      <c r="R58" s="18"/>
      <c r="S58" s="18"/>
    </row>
    <row r="59" spans="2:19" ht="15" customHeight="1" thickBot="1" x14ac:dyDescent="0.3">
      <c r="I59" s="18"/>
      <c r="J59" s="18"/>
      <c r="K59" s="238" t="s">
        <v>153</v>
      </c>
      <c r="L59" s="239" t="s">
        <v>68</v>
      </c>
      <c r="M59" s="239"/>
      <c r="N59" s="222"/>
      <c r="O59" s="239">
        <v>2019</v>
      </c>
      <c r="P59" s="239"/>
      <c r="Q59" s="239"/>
      <c r="R59" s="18"/>
      <c r="S59" s="18"/>
    </row>
    <row r="60" spans="2:19" ht="15" customHeight="1" x14ac:dyDescent="0.25">
      <c r="I60" s="18"/>
      <c r="J60" s="18"/>
      <c r="K60" s="238"/>
      <c r="L60" s="222" t="s">
        <v>47</v>
      </c>
      <c r="M60" s="222" t="s">
        <v>1</v>
      </c>
      <c r="N60" s="222"/>
      <c r="O60" s="222" t="s">
        <v>47</v>
      </c>
      <c r="P60" s="222"/>
      <c r="Q60" s="222" t="s">
        <v>1</v>
      </c>
      <c r="R60" s="18"/>
      <c r="S60" s="18"/>
    </row>
    <row r="61" spans="2:19" x14ac:dyDescent="0.25">
      <c r="I61" s="18"/>
      <c r="J61" s="18"/>
      <c r="K61" s="96" t="s">
        <v>152</v>
      </c>
      <c r="L61" s="7">
        <v>22</v>
      </c>
      <c r="M61" s="227">
        <v>0.6875</v>
      </c>
      <c r="N61" s="231"/>
      <c r="O61" s="7">
        <v>104</v>
      </c>
      <c r="P61" s="7"/>
      <c r="Q61" s="227">
        <v>0.65</v>
      </c>
      <c r="R61" s="18"/>
      <c r="S61" s="18"/>
    </row>
    <row r="62" spans="2:19" x14ac:dyDescent="0.25">
      <c r="I62" s="18"/>
      <c r="J62" s="18"/>
      <c r="K62" s="96" t="s">
        <v>151</v>
      </c>
      <c r="L62" s="7">
        <v>10</v>
      </c>
      <c r="M62" s="227">
        <v>0.3125</v>
      </c>
      <c r="N62" s="231"/>
      <c r="O62" s="7">
        <v>56</v>
      </c>
      <c r="P62" s="7"/>
      <c r="Q62" s="227">
        <v>0.35</v>
      </c>
      <c r="R62" s="18"/>
      <c r="S62" s="18"/>
    </row>
    <row r="63" spans="2:19" ht="15.75" thickBot="1" x14ac:dyDescent="0.3">
      <c r="I63" s="18"/>
      <c r="J63" s="18"/>
      <c r="K63" s="123" t="s">
        <v>149</v>
      </c>
      <c r="L63" s="121">
        <v>0</v>
      </c>
      <c r="M63" s="120">
        <v>0</v>
      </c>
      <c r="N63" s="122"/>
      <c r="O63" s="121">
        <v>0</v>
      </c>
      <c r="P63" s="121"/>
      <c r="Q63" s="120">
        <v>0</v>
      </c>
      <c r="R63" s="18"/>
      <c r="S63" s="18"/>
    </row>
    <row r="64" spans="2:19" ht="19.5" customHeight="1" x14ac:dyDescent="0.25">
      <c r="B64" s="237" t="s">
        <v>150</v>
      </c>
      <c r="C64" s="237"/>
      <c r="D64" s="237"/>
      <c r="E64" s="237"/>
      <c r="F64" s="237"/>
      <c r="G64" s="237"/>
      <c r="H64" s="237"/>
      <c r="I64" s="18"/>
      <c r="J64" s="18"/>
      <c r="K64" s="219" t="s">
        <v>0</v>
      </c>
      <c r="L64" s="219">
        <v>32</v>
      </c>
      <c r="M64" s="119">
        <v>1</v>
      </c>
      <c r="N64" s="119"/>
      <c r="O64" s="219">
        <v>160</v>
      </c>
      <c r="P64" s="219"/>
      <c r="Q64" s="119">
        <v>1</v>
      </c>
      <c r="R64" s="18"/>
      <c r="S64" s="18"/>
    </row>
    <row r="65" spans="2:19" x14ac:dyDescent="0.25">
      <c r="B65" s="237"/>
      <c r="C65" s="237"/>
      <c r="D65" s="237"/>
      <c r="E65" s="237"/>
      <c r="F65" s="237"/>
      <c r="G65" s="237"/>
      <c r="H65" s="237"/>
      <c r="I65" s="18"/>
      <c r="J65" s="18"/>
      <c r="K65" s="118" t="s">
        <v>239</v>
      </c>
      <c r="L65" s="117"/>
      <c r="M65" s="117"/>
      <c r="N65" s="117"/>
      <c r="O65" s="117"/>
      <c r="P65" s="117"/>
      <c r="Q65" s="117"/>
      <c r="R65" s="18"/>
      <c r="S65" s="18"/>
    </row>
    <row r="66" spans="2:19" ht="15" customHeight="1" x14ac:dyDescent="0.25">
      <c r="B66" s="247" t="s">
        <v>148</v>
      </c>
      <c r="C66" s="247"/>
      <c r="D66" s="238" t="s">
        <v>147</v>
      </c>
      <c r="E66" s="116"/>
      <c r="F66" s="247" t="s">
        <v>68</v>
      </c>
      <c r="G66" s="219"/>
      <c r="H66" s="247" t="s">
        <v>0</v>
      </c>
      <c r="I66" s="18"/>
      <c r="J66" s="18"/>
      <c r="R66" s="117"/>
      <c r="S66" s="18"/>
    </row>
    <row r="67" spans="2:19" ht="15" customHeight="1" x14ac:dyDescent="0.25">
      <c r="B67" s="247"/>
      <c r="C67" s="247"/>
      <c r="D67" s="238"/>
      <c r="E67" s="116"/>
      <c r="F67" s="247"/>
      <c r="G67" s="219"/>
      <c r="H67" s="247"/>
      <c r="I67" s="13"/>
      <c r="J67" s="18"/>
      <c r="K67" s="237" t="s">
        <v>145</v>
      </c>
      <c r="L67" s="237"/>
      <c r="M67" s="237"/>
      <c r="N67" s="237"/>
      <c r="O67" s="237"/>
      <c r="R67" s="18"/>
      <c r="S67" s="18"/>
    </row>
    <row r="68" spans="2:19" ht="15.75" thickBot="1" x14ac:dyDescent="0.3">
      <c r="B68" s="114" t="s">
        <v>146</v>
      </c>
      <c r="C68" s="114"/>
      <c r="D68" s="113">
        <v>394</v>
      </c>
      <c r="E68" s="113"/>
      <c r="F68" s="113">
        <v>6</v>
      </c>
      <c r="G68" s="112"/>
      <c r="H68" s="112">
        <v>400</v>
      </c>
      <c r="I68" s="13"/>
      <c r="J68" s="18"/>
      <c r="K68" s="238" t="s">
        <v>144</v>
      </c>
      <c r="L68" s="238"/>
      <c r="M68" s="239" t="s">
        <v>134</v>
      </c>
      <c r="N68" s="239"/>
      <c r="O68" s="239"/>
      <c r="R68" s="18"/>
      <c r="S68" s="18"/>
    </row>
    <row r="69" spans="2:19" x14ac:dyDescent="0.25">
      <c r="B69" s="114" t="s">
        <v>139</v>
      </c>
      <c r="C69" s="114"/>
      <c r="D69" s="113">
        <v>53</v>
      </c>
      <c r="E69" s="113"/>
      <c r="F69" s="113">
        <v>4</v>
      </c>
      <c r="G69" s="112"/>
      <c r="H69" s="112">
        <v>57</v>
      </c>
      <c r="I69" s="13"/>
      <c r="J69" s="18"/>
      <c r="K69" s="238"/>
      <c r="L69" s="238"/>
      <c r="M69" s="219" t="s">
        <v>47</v>
      </c>
      <c r="N69" s="219"/>
      <c r="O69" s="219" t="s">
        <v>1</v>
      </c>
      <c r="P69" s="18"/>
      <c r="Q69" s="18"/>
      <c r="R69" s="18"/>
      <c r="S69" s="18"/>
    </row>
    <row r="70" spans="2:19" x14ac:dyDescent="0.25">
      <c r="B70" s="114" t="s">
        <v>14</v>
      </c>
      <c r="C70" s="114"/>
      <c r="D70" s="113">
        <v>93</v>
      </c>
      <c r="E70" s="113"/>
      <c r="F70" s="113">
        <v>3</v>
      </c>
      <c r="G70" s="112"/>
      <c r="H70" s="112">
        <v>96</v>
      </c>
      <c r="I70" s="13"/>
      <c r="J70" s="18"/>
      <c r="K70" s="96" t="s">
        <v>142</v>
      </c>
      <c r="L70" s="7"/>
      <c r="M70" s="107">
        <v>10</v>
      </c>
      <c r="N70" s="107"/>
      <c r="O70" s="227">
        <v>0.3125</v>
      </c>
      <c r="P70" s="17"/>
      <c r="Q70" s="17"/>
      <c r="R70" s="18"/>
      <c r="S70" s="18"/>
    </row>
    <row r="71" spans="2:19" ht="15" customHeight="1" x14ac:dyDescent="0.25">
      <c r="B71" s="114" t="s">
        <v>138</v>
      </c>
      <c r="C71" s="114"/>
      <c r="D71" s="113">
        <v>49</v>
      </c>
      <c r="E71" s="113"/>
      <c r="F71" s="113">
        <v>3</v>
      </c>
      <c r="G71" s="112"/>
      <c r="H71" s="112">
        <v>52</v>
      </c>
      <c r="I71" s="13"/>
      <c r="J71" s="18"/>
      <c r="K71" s="96" t="s">
        <v>247</v>
      </c>
      <c r="L71" s="7"/>
      <c r="M71" s="107">
        <v>1</v>
      </c>
      <c r="N71" s="107"/>
      <c r="O71" s="227">
        <v>3.125E-2</v>
      </c>
      <c r="P71" s="17"/>
      <c r="Q71" s="17"/>
      <c r="R71" s="17"/>
      <c r="S71" s="18"/>
    </row>
    <row r="72" spans="2:19" ht="15" customHeight="1" x14ac:dyDescent="0.25">
      <c r="B72" s="95" t="s">
        <v>143</v>
      </c>
      <c r="C72" s="95"/>
      <c r="D72" s="7">
        <v>72</v>
      </c>
      <c r="E72" s="7"/>
      <c r="F72" s="109">
        <v>2</v>
      </c>
      <c r="G72" s="7"/>
      <c r="H72" s="108">
        <v>74</v>
      </c>
      <c r="I72" s="13"/>
      <c r="J72" s="18"/>
      <c r="K72" s="96" t="s">
        <v>141</v>
      </c>
      <c r="L72" s="7"/>
      <c r="M72" s="107">
        <v>4</v>
      </c>
      <c r="N72" s="107"/>
      <c r="O72" s="227">
        <v>0.125</v>
      </c>
      <c r="P72" s="18"/>
    </row>
    <row r="73" spans="2:19" x14ac:dyDescent="0.25">
      <c r="B73" s="95" t="s">
        <v>17</v>
      </c>
      <c r="C73" s="95"/>
      <c r="D73" s="7">
        <v>36</v>
      </c>
      <c r="E73" s="7"/>
      <c r="F73" s="109">
        <v>2</v>
      </c>
      <c r="G73" s="7"/>
      <c r="H73" s="108">
        <v>38</v>
      </c>
      <c r="I73" s="115"/>
      <c r="J73" s="18"/>
      <c r="K73" s="96" t="s">
        <v>140</v>
      </c>
      <c r="L73" s="7"/>
      <c r="M73" s="107">
        <v>1</v>
      </c>
      <c r="N73" s="107"/>
      <c r="O73" s="227">
        <v>3.125E-2</v>
      </c>
      <c r="P73" s="18"/>
    </row>
    <row r="74" spans="2:19" x14ac:dyDescent="0.25">
      <c r="B74" s="95" t="s">
        <v>15</v>
      </c>
      <c r="C74" s="95"/>
      <c r="D74" s="7">
        <v>35</v>
      </c>
      <c r="E74" s="7"/>
      <c r="F74" s="109">
        <v>2</v>
      </c>
      <c r="G74" s="7"/>
      <c r="H74" s="108">
        <v>37</v>
      </c>
      <c r="I74" s="13"/>
      <c r="J74" s="18"/>
      <c r="K74" s="236" t="s">
        <v>246</v>
      </c>
      <c r="L74" s="236"/>
      <c r="M74" s="107">
        <v>3</v>
      </c>
      <c r="N74" s="107"/>
      <c r="O74" s="227">
        <v>9.375E-2</v>
      </c>
      <c r="P74" s="18"/>
    </row>
    <row r="75" spans="2:19" ht="27.75" customHeight="1" x14ac:dyDescent="0.25">
      <c r="B75" s="95" t="s">
        <v>19</v>
      </c>
      <c r="C75" s="95"/>
      <c r="D75" s="7">
        <v>72</v>
      </c>
      <c r="E75" s="7"/>
      <c r="F75" s="109">
        <v>1</v>
      </c>
      <c r="G75" s="7"/>
      <c r="H75" s="108">
        <v>73</v>
      </c>
      <c r="I75" s="13"/>
      <c r="J75" s="18"/>
      <c r="K75" s="96" t="s">
        <v>137</v>
      </c>
      <c r="L75" s="234"/>
      <c r="M75" s="107">
        <v>11</v>
      </c>
      <c r="N75" s="234"/>
      <c r="O75" s="227">
        <v>0.34375</v>
      </c>
      <c r="P75" s="18"/>
    </row>
    <row r="76" spans="2:19" ht="15.75" customHeight="1" x14ac:dyDescent="0.25">
      <c r="B76" s="95" t="s">
        <v>18</v>
      </c>
      <c r="C76" s="95"/>
      <c r="D76" s="7">
        <v>67</v>
      </c>
      <c r="E76" s="7"/>
      <c r="F76" s="109">
        <v>1</v>
      </c>
      <c r="G76" s="7"/>
      <c r="H76" s="108">
        <v>68</v>
      </c>
      <c r="I76" s="13"/>
      <c r="J76" s="18"/>
      <c r="K76" s="96" t="s">
        <v>245</v>
      </c>
      <c r="L76" s="7"/>
      <c r="M76" s="107">
        <v>1</v>
      </c>
      <c r="N76" s="107"/>
      <c r="O76" s="227">
        <v>3.125E-2</v>
      </c>
      <c r="P76" s="18"/>
    </row>
    <row r="77" spans="2:19" ht="15.75" thickBot="1" x14ac:dyDescent="0.3">
      <c r="B77" s="95" t="s">
        <v>24</v>
      </c>
      <c r="C77" s="95"/>
      <c r="D77" s="7">
        <v>44</v>
      </c>
      <c r="E77" s="7"/>
      <c r="F77" s="109">
        <v>1</v>
      </c>
      <c r="G77" s="7"/>
      <c r="H77" s="108">
        <v>45</v>
      </c>
      <c r="I77" s="13"/>
      <c r="J77" s="18"/>
      <c r="K77" s="96" t="s">
        <v>39</v>
      </c>
      <c r="L77" s="7"/>
      <c r="M77" s="107">
        <v>1</v>
      </c>
      <c r="N77" s="107"/>
      <c r="O77" s="227">
        <v>3.125E-2</v>
      </c>
      <c r="P77" s="18"/>
    </row>
    <row r="78" spans="2:19" ht="15" customHeight="1" x14ac:dyDescent="0.25">
      <c r="B78" s="95" t="s">
        <v>23</v>
      </c>
      <c r="C78" s="95"/>
      <c r="D78" s="7">
        <v>35</v>
      </c>
      <c r="E78" s="7"/>
      <c r="F78" s="109">
        <v>1</v>
      </c>
      <c r="G78" s="7"/>
      <c r="H78" s="108">
        <v>36</v>
      </c>
      <c r="I78" s="13"/>
      <c r="J78" s="18"/>
      <c r="K78" s="224" t="s">
        <v>0</v>
      </c>
      <c r="L78" s="224"/>
      <c r="M78" s="106">
        <v>32</v>
      </c>
      <c r="N78" s="106"/>
      <c r="O78" s="228">
        <v>1</v>
      </c>
      <c r="P78" s="18"/>
    </row>
    <row r="79" spans="2:19" ht="15" customHeight="1" x14ac:dyDescent="0.25">
      <c r="B79" s="95" t="s">
        <v>29</v>
      </c>
      <c r="C79" s="95"/>
      <c r="D79" s="7">
        <v>32</v>
      </c>
      <c r="E79" s="7"/>
      <c r="F79" s="109">
        <v>1</v>
      </c>
      <c r="G79" s="7"/>
      <c r="H79" s="108">
        <v>33</v>
      </c>
      <c r="I79" s="13"/>
      <c r="J79" s="18"/>
      <c r="P79" s="18"/>
    </row>
    <row r="80" spans="2:19" ht="15" customHeight="1" x14ac:dyDescent="0.25">
      <c r="B80" s="95" t="s">
        <v>21</v>
      </c>
      <c r="C80" s="95"/>
      <c r="D80" s="7">
        <v>27</v>
      </c>
      <c r="E80" s="7"/>
      <c r="F80" s="109">
        <v>1</v>
      </c>
      <c r="G80" s="7"/>
      <c r="H80" s="108">
        <v>28</v>
      </c>
      <c r="I80" s="13"/>
      <c r="J80" s="18"/>
      <c r="P80" s="18"/>
    </row>
    <row r="81" spans="2:19" ht="15" customHeight="1" x14ac:dyDescent="0.25">
      <c r="B81" s="95" t="s">
        <v>26</v>
      </c>
      <c r="C81" s="95"/>
      <c r="D81" s="7">
        <v>19</v>
      </c>
      <c r="E81" s="7"/>
      <c r="F81" s="109">
        <v>1</v>
      </c>
      <c r="G81" s="7"/>
      <c r="H81" s="108">
        <v>20</v>
      </c>
      <c r="I81" s="111"/>
      <c r="J81" s="18"/>
      <c r="K81" s="237" t="s">
        <v>136</v>
      </c>
      <c r="L81" s="237"/>
      <c r="M81" s="237"/>
      <c r="N81" s="237"/>
      <c r="O81" s="237"/>
    </row>
    <row r="82" spans="2:19" ht="14.25" customHeight="1" thickBot="1" x14ac:dyDescent="0.3">
      <c r="B82" s="95" t="s">
        <v>36</v>
      </c>
      <c r="C82" s="95"/>
      <c r="D82" s="7">
        <v>16</v>
      </c>
      <c r="E82" s="7"/>
      <c r="F82" s="109">
        <v>1</v>
      </c>
      <c r="G82" s="7"/>
      <c r="H82" s="108">
        <v>17</v>
      </c>
      <c r="I82" s="13"/>
      <c r="J82" s="18"/>
      <c r="K82" s="238" t="s">
        <v>135</v>
      </c>
      <c r="L82" s="238"/>
      <c r="M82" s="248" t="s">
        <v>134</v>
      </c>
      <c r="N82" s="248"/>
      <c r="O82" s="248"/>
      <c r="P82" s="18"/>
    </row>
    <row r="83" spans="2:19" x14ac:dyDescent="0.25">
      <c r="B83" s="95" t="s">
        <v>129</v>
      </c>
      <c r="C83" s="95"/>
      <c r="D83" s="7">
        <v>14</v>
      </c>
      <c r="E83" s="7"/>
      <c r="F83" s="109">
        <v>1</v>
      </c>
      <c r="G83" s="7"/>
      <c r="H83" s="108">
        <v>15</v>
      </c>
      <c r="I83" s="1"/>
      <c r="J83" s="220"/>
      <c r="K83" s="238"/>
      <c r="L83" s="238"/>
      <c r="M83" s="249" t="s">
        <v>47</v>
      </c>
      <c r="N83" s="249"/>
      <c r="O83" s="222" t="s">
        <v>1</v>
      </c>
      <c r="P83" s="18"/>
    </row>
    <row r="84" spans="2:19" ht="15" customHeight="1" x14ac:dyDescent="0.25">
      <c r="B84" s="95" t="s">
        <v>31</v>
      </c>
      <c r="C84" s="95"/>
      <c r="D84" s="7">
        <v>11</v>
      </c>
      <c r="E84" s="7"/>
      <c r="F84" s="109">
        <v>1</v>
      </c>
      <c r="G84" s="7"/>
      <c r="H84" s="108">
        <v>12</v>
      </c>
      <c r="I84" s="221"/>
      <c r="J84" s="223"/>
      <c r="K84" s="96" t="s">
        <v>133</v>
      </c>
      <c r="L84" s="7"/>
      <c r="M84" s="107">
        <v>9</v>
      </c>
      <c r="N84" s="107"/>
      <c r="O84" s="227">
        <v>0.28125</v>
      </c>
    </row>
    <row r="85" spans="2:19" ht="14.25" customHeight="1" x14ac:dyDescent="0.25">
      <c r="B85" s="95" t="s">
        <v>16</v>
      </c>
      <c r="C85" s="95"/>
      <c r="D85" s="7">
        <v>64</v>
      </c>
      <c r="E85" s="7"/>
      <c r="F85" s="109">
        <v>0</v>
      </c>
      <c r="G85" s="7"/>
      <c r="H85" s="108">
        <v>64</v>
      </c>
      <c r="I85" s="1"/>
      <c r="K85" s="96" t="s">
        <v>132</v>
      </c>
      <c r="L85" s="7"/>
      <c r="M85" s="107">
        <v>5</v>
      </c>
      <c r="N85" s="107"/>
      <c r="O85" s="227">
        <v>0.15625</v>
      </c>
      <c r="P85" s="18"/>
    </row>
    <row r="86" spans="2:19" ht="14.25" customHeight="1" x14ac:dyDescent="0.25">
      <c r="B86" s="95" t="s">
        <v>25</v>
      </c>
      <c r="C86" s="95"/>
      <c r="D86" s="7">
        <v>57</v>
      </c>
      <c r="E86" s="7"/>
      <c r="F86" s="109">
        <v>0</v>
      </c>
      <c r="G86" s="7"/>
      <c r="H86" s="108">
        <v>57</v>
      </c>
      <c r="I86" s="1"/>
      <c r="K86" s="96" t="s">
        <v>131</v>
      </c>
      <c r="L86" s="7"/>
      <c r="M86" s="107">
        <v>6</v>
      </c>
      <c r="N86" s="107"/>
      <c r="O86" s="227">
        <v>0.1875</v>
      </c>
      <c r="P86" s="18"/>
    </row>
    <row r="87" spans="2:19" ht="14.25" customHeight="1" x14ac:dyDescent="0.25">
      <c r="B87" s="95" t="s">
        <v>20</v>
      </c>
      <c r="C87" s="95"/>
      <c r="D87" s="7">
        <v>33</v>
      </c>
      <c r="E87" s="7"/>
      <c r="F87" s="109">
        <v>0</v>
      </c>
      <c r="G87" s="7"/>
      <c r="H87" s="108">
        <v>33</v>
      </c>
      <c r="I87" s="1"/>
      <c r="K87" s="96" t="s">
        <v>130</v>
      </c>
      <c r="L87" s="7"/>
      <c r="M87" s="107">
        <v>0</v>
      </c>
      <c r="N87" s="107"/>
      <c r="O87" s="227">
        <v>0</v>
      </c>
      <c r="P87" s="18"/>
    </row>
    <row r="88" spans="2:19" ht="14.25" customHeight="1" x14ac:dyDescent="0.25">
      <c r="B88" s="95" t="s">
        <v>22</v>
      </c>
      <c r="C88" s="95"/>
      <c r="D88" s="7">
        <v>23</v>
      </c>
      <c r="E88" s="7"/>
      <c r="F88" s="109">
        <v>0</v>
      </c>
      <c r="G88" s="7"/>
      <c r="H88" s="108">
        <v>23</v>
      </c>
      <c r="I88" s="1"/>
      <c r="K88" s="96" t="s">
        <v>127</v>
      </c>
      <c r="L88" s="7"/>
      <c r="M88" s="107">
        <v>3</v>
      </c>
      <c r="N88" s="107"/>
      <c r="O88" s="227">
        <v>9.375E-2</v>
      </c>
      <c r="P88" s="18"/>
    </row>
    <row r="89" spans="2:19" ht="14.25" customHeight="1" x14ac:dyDescent="0.25">
      <c r="B89" s="95" t="s">
        <v>30</v>
      </c>
      <c r="C89" s="95"/>
      <c r="D89" s="7">
        <v>19</v>
      </c>
      <c r="E89" s="7"/>
      <c r="F89" s="109">
        <v>0</v>
      </c>
      <c r="G89" s="7"/>
      <c r="H89" s="108">
        <v>19</v>
      </c>
      <c r="I89" s="1"/>
      <c r="K89" s="96" t="s">
        <v>244</v>
      </c>
      <c r="L89" s="110"/>
      <c r="M89" s="107">
        <v>0</v>
      </c>
      <c r="N89" s="110"/>
      <c r="O89" s="227">
        <v>0</v>
      </c>
      <c r="P89" s="18"/>
    </row>
    <row r="90" spans="2:19" ht="14.25" customHeight="1" x14ac:dyDescent="0.25">
      <c r="B90" s="95" t="s">
        <v>32</v>
      </c>
      <c r="C90" s="95"/>
      <c r="D90" s="7">
        <v>16</v>
      </c>
      <c r="E90" s="7"/>
      <c r="F90" s="109">
        <v>0</v>
      </c>
      <c r="G90" s="7"/>
      <c r="H90" s="108">
        <v>16</v>
      </c>
      <c r="I90" s="1"/>
      <c r="K90" s="96" t="s">
        <v>243</v>
      </c>
      <c r="M90" s="107">
        <v>0</v>
      </c>
      <c r="O90" s="227">
        <v>0</v>
      </c>
      <c r="P90" s="18"/>
    </row>
    <row r="91" spans="2:19" ht="14.25" customHeight="1" x14ac:dyDescent="0.25">
      <c r="B91" s="95" t="s">
        <v>28</v>
      </c>
      <c r="C91" s="95"/>
      <c r="D91" s="7">
        <v>14</v>
      </c>
      <c r="E91" s="7"/>
      <c r="F91" s="109">
        <v>0</v>
      </c>
      <c r="G91" s="7"/>
      <c r="H91" s="108">
        <v>14</v>
      </c>
      <c r="I91" s="1"/>
      <c r="K91" s="96" t="s">
        <v>126</v>
      </c>
      <c r="L91" s="7"/>
      <c r="M91" s="107">
        <v>4</v>
      </c>
      <c r="O91" s="227">
        <v>0.125</v>
      </c>
      <c r="P91" s="18"/>
    </row>
    <row r="92" spans="2:19" ht="14.25" customHeight="1" x14ac:dyDescent="0.25">
      <c r="B92" s="95" t="s">
        <v>27</v>
      </c>
      <c r="C92" s="95"/>
      <c r="D92" s="7">
        <v>14</v>
      </c>
      <c r="E92" s="7"/>
      <c r="F92" s="109">
        <v>0</v>
      </c>
      <c r="G92" s="7"/>
      <c r="H92" s="108">
        <v>14</v>
      </c>
      <c r="I92" s="1"/>
      <c r="K92" s="96" t="s">
        <v>217</v>
      </c>
      <c r="M92" s="107">
        <v>3</v>
      </c>
      <c r="N92" s="107"/>
      <c r="O92" s="227">
        <v>9.375E-2</v>
      </c>
      <c r="P92" s="18"/>
    </row>
    <row r="93" spans="2:19" ht="14.25" customHeight="1" thickBot="1" x14ac:dyDescent="0.3">
      <c r="B93" s="95" t="s">
        <v>33</v>
      </c>
      <c r="C93" s="95"/>
      <c r="D93" s="7">
        <v>9</v>
      </c>
      <c r="E93" s="7"/>
      <c r="F93" s="109">
        <v>0</v>
      </c>
      <c r="G93" s="7"/>
      <c r="H93" s="108">
        <v>9</v>
      </c>
      <c r="I93" s="1"/>
      <c r="K93" s="96" t="s">
        <v>60</v>
      </c>
      <c r="L93" s="7"/>
      <c r="M93" s="107">
        <v>2</v>
      </c>
      <c r="N93" s="107"/>
      <c r="O93" s="227">
        <v>6.25E-2</v>
      </c>
      <c r="P93" s="18"/>
    </row>
    <row r="94" spans="2:19" ht="14.25" customHeight="1" x14ac:dyDescent="0.25">
      <c r="B94" s="224" t="s">
        <v>0</v>
      </c>
      <c r="C94" s="224"/>
      <c r="D94" s="106">
        <v>1318</v>
      </c>
      <c r="E94" s="106">
        <v>0</v>
      </c>
      <c r="F94" s="106">
        <v>32</v>
      </c>
      <c r="G94" s="106"/>
      <c r="H94" s="106">
        <v>1350</v>
      </c>
      <c r="K94" s="224" t="s">
        <v>0</v>
      </c>
      <c r="L94" s="224"/>
      <c r="M94" s="106">
        <v>32</v>
      </c>
      <c r="N94" s="106"/>
      <c r="O94" s="228">
        <v>1</v>
      </c>
      <c r="P94" s="18"/>
    </row>
    <row r="95" spans="2:19" ht="12.75" customHeight="1" x14ac:dyDescent="0.25">
      <c r="B95" s="250" t="s">
        <v>242</v>
      </c>
      <c r="C95" s="250"/>
      <c r="D95" s="250"/>
      <c r="E95" s="250"/>
      <c r="F95" s="250"/>
      <c r="G95" s="250"/>
      <c r="H95" s="250"/>
      <c r="P95" s="18"/>
    </row>
    <row r="96" spans="2:19" ht="7.5" customHeight="1" x14ac:dyDescent="0.25">
      <c r="B96" s="18"/>
      <c r="C96" s="18"/>
      <c r="D96" s="18"/>
      <c r="E96" s="18"/>
      <c r="F96" s="13"/>
      <c r="G96" s="13"/>
      <c r="H96" s="13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2:19" x14ac:dyDescent="0.25">
      <c r="B97" s="27" t="s">
        <v>125</v>
      </c>
      <c r="C97" s="25"/>
      <c r="D97" s="25"/>
      <c r="E97" s="25"/>
      <c r="F97" s="26"/>
      <c r="G97" s="26"/>
      <c r="H97" s="26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</row>
    <row r="98" spans="2:19" ht="15" customHeight="1" x14ac:dyDescent="0.25">
      <c r="B98" s="251" t="s">
        <v>124</v>
      </c>
      <c r="C98" s="251"/>
      <c r="D98" s="251"/>
      <c r="E98" s="251"/>
      <c r="F98" s="251"/>
      <c r="G98" s="221"/>
      <c r="H98" s="221"/>
      <c r="I98" s="24"/>
      <c r="J98" s="24"/>
      <c r="K98" s="18"/>
      <c r="L98" s="18"/>
      <c r="M98" s="243" t="s">
        <v>123</v>
      </c>
      <c r="N98" s="243"/>
      <c r="O98" s="243"/>
      <c r="P98" s="243"/>
      <c r="Q98" s="243"/>
      <c r="R98" s="243"/>
      <c r="S98" s="18"/>
    </row>
    <row r="99" spans="2:19" ht="21" customHeight="1" x14ac:dyDescent="0.25">
      <c r="B99" s="251"/>
      <c r="C99" s="251"/>
      <c r="D99" s="251"/>
      <c r="E99" s="251"/>
      <c r="F99" s="251"/>
      <c r="G99" s="221"/>
      <c r="H99" s="221"/>
      <c r="I99" s="24"/>
      <c r="J99" s="24"/>
      <c r="K99" s="18"/>
      <c r="L99" s="18"/>
      <c r="M99" s="243"/>
      <c r="N99" s="243"/>
      <c r="O99" s="243"/>
      <c r="P99" s="243"/>
      <c r="Q99" s="243"/>
      <c r="R99" s="243"/>
      <c r="S99" s="18"/>
    </row>
    <row r="100" spans="2:19" ht="24" customHeight="1" x14ac:dyDescent="0.25">
      <c r="B100" s="219" t="s">
        <v>56</v>
      </c>
      <c r="C100" s="219" t="s">
        <v>122</v>
      </c>
      <c r="D100" s="219" t="s">
        <v>1</v>
      </c>
      <c r="E100" s="252" t="s">
        <v>121</v>
      </c>
      <c r="F100" s="252"/>
      <c r="G100" s="252"/>
      <c r="I100" s="105" t="s">
        <v>120</v>
      </c>
      <c r="J100" s="18"/>
      <c r="K100" s="18"/>
      <c r="L100" s="18"/>
      <c r="M100" s="233" t="s">
        <v>119</v>
      </c>
      <c r="N100" s="99"/>
      <c r="O100" s="238" t="s">
        <v>47</v>
      </c>
      <c r="P100" s="238"/>
      <c r="Q100" s="238" t="s">
        <v>1</v>
      </c>
      <c r="R100" s="238"/>
      <c r="S100" s="18"/>
    </row>
    <row r="101" spans="2:19" x14ac:dyDescent="0.25">
      <c r="B101" s="226" t="s">
        <v>118</v>
      </c>
      <c r="C101" s="13">
        <v>0</v>
      </c>
      <c r="D101" s="104">
        <v>0</v>
      </c>
      <c r="E101" s="19"/>
      <c r="F101" s="13">
        <v>0</v>
      </c>
      <c r="G101" s="13"/>
      <c r="H101" s="101">
        <v>1</v>
      </c>
      <c r="I101" s="97">
        <f>SUM(D101:D104)</f>
        <v>6.25E-2</v>
      </c>
      <c r="J101" s="18"/>
      <c r="K101" s="18"/>
      <c r="L101" s="18"/>
      <c r="M101" s="96" t="s">
        <v>38</v>
      </c>
      <c r="N101" s="95"/>
      <c r="O101" s="253">
        <v>32</v>
      </c>
      <c r="P101" s="253"/>
      <c r="Q101" s="254">
        <v>1</v>
      </c>
      <c r="R101" s="254"/>
      <c r="S101" s="18"/>
    </row>
    <row r="102" spans="2:19" x14ac:dyDescent="0.25">
      <c r="B102" s="226" t="s">
        <v>117</v>
      </c>
      <c r="C102" s="13">
        <v>0</v>
      </c>
      <c r="D102" s="104">
        <v>0</v>
      </c>
      <c r="E102" s="19"/>
      <c r="F102" s="13">
        <v>0</v>
      </c>
      <c r="G102" s="13"/>
      <c r="H102" s="101">
        <v>2</v>
      </c>
      <c r="I102" s="100"/>
      <c r="J102" s="18"/>
      <c r="K102" s="18"/>
      <c r="L102" s="18"/>
      <c r="M102" s="96" t="s">
        <v>37</v>
      </c>
      <c r="N102" s="95"/>
      <c r="O102" s="253">
        <v>0</v>
      </c>
      <c r="P102" s="253"/>
      <c r="Q102" s="254">
        <v>0</v>
      </c>
      <c r="R102" s="254"/>
      <c r="S102" s="18"/>
    </row>
    <row r="103" spans="2:19" ht="15.75" thickBot="1" x14ac:dyDescent="0.3">
      <c r="B103" s="226" t="s">
        <v>116</v>
      </c>
      <c r="C103" s="13">
        <v>0</v>
      </c>
      <c r="D103" s="104">
        <v>0</v>
      </c>
      <c r="E103" s="19"/>
      <c r="F103" s="13">
        <v>0</v>
      </c>
      <c r="G103" s="13"/>
      <c r="H103" s="101">
        <v>3</v>
      </c>
      <c r="I103" s="100" t="s">
        <v>115</v>
      </c>
      <c r="J103" s="18"/>
      <c r="K103" s="18"/>
      <c r="L103" s="18"/>
      <c r="M103" s="96" t="s">
        <v>44</v>
      </c>
      <c r="N103" s="95"/>
      <c r="O103" s="253">
        <v>0</v>
      </c>
      <c r="P103" s="253"/>
      <c r="Q103" s="254">
        <v>0</v>
      </c>
      <c r="R103" s="254"/>
      <c r="S103" s="18"/>
    </row>
    <row r="104" spans="2:19" x14ac:dyDescent="0.25">
      <c r="B104" s="226" t="s">
        <v>114</v>
      </c>
      <c r="C104" s="13">
        <v>2</v>
      </c>
      <c r="D104" s="104">
        <v>6.25E-2</v>
      </c>
      <c r="E104" s="19"/>
      <c r="F104" s="13">
        <v>0</v>
      </c>
      <c r="G104" s="13"/>
      <c r="H104" s="101">
        <v>4</v>
      </c>
      <c r="I104" s="97">
        <f>SUM(D105:D106)</f>
        <v>0.9375</v>
      </c>
      <c r="J104" s="18"/>
      <c r="K104" s="18"/>
      <c r="L104" s="18"/>
      <c r="M104" s="224" t="s">
        <v>0</v>
      </c>
      <c r="N104" s="103"/>
      <c r="O104" s="255">
        <v>32</v>
      </c>
      <c r="P104" s="255"/>
      <c r="Q104" s="256">
        <v>1</v>
      </c>
      <c r="R104" s="256"/>
      <c r="S104" s="18"/>
    </row>
    <row r="105" spans="2:19" x14ac:dyDescent="0.25">
      <c r="B105" s="226" t="s">
        <v>113</v>
      </c>
      <c r="C105" s="13">
        <v>19</v>
      </c>
      <c r="D105" s="229">
        <v>0.59375</v>
      </c>
      <c r="E105" s="19"/>
      <c r="F105" s="13">
        <v>19</v>
      </c>
      <c r="G105" s="13"/>
      <c r="H105" s="101">
        <v>5</v>
      </c>
      <c r="I105" s="100"/>
      <c r="J105" s="18"/>
      <c r="K105" s="18"/>
      <c r="L105" s="18"/>
      <c r="M105" s="28"/>
      <c r="N105" s="18"/>
      <c r="O105" s="18"/>
      <c r="P105" s="18"/>
      <c r="Q105" s="18"/>
      <c r="R105" s="18"/>
      <c r="S105" s="18"/>
    </row>
    <row r="106" spans="2:19" x14ac:dyDescent="0.25">
      <c r="B106" s="226" t="s">
        <v>112</v>
      </c>
      <c r="C106" s="13">
        <v>11</v>
      </c>
      <c r="D106" s="229">
        <v>0.34375</v>
      </c>
      <c r="E106" s="19"/>
      <c r="F106" s="13">
        <v>28</v>
      </c>
      <c r="G106" s="13"/>
      <c r="H106" s="101">
        <v>6</v>
      </c>
      <c r="I106" s="100"/>
      <c r="J106" s="18"/>
      <c r="K106" s="18"/>
      <c r="L106" s="18"/>
      <c r="M106" s="102" t="s">
        <v>241</v>
      </c>
      <c r="N106" s="17"/>
      <c r="O106" s="17"/>
      <c r="P106" s="18"/>
      <c r="Q106" s="18"/>
      <c r="R106" s="18"/>
      <c r="S106" s="18"/>
    </row>
    <row r="107" spans="2:19" ht="15.75" thickBot="1" x14ac:dyDescent="0.3">
      <c r="B107" s="226" t="s">
        <v>50</v>
      </c>
      <c r="C107" s="13">
        <v>0</v>
      </c>
      <c r="D107" s="229">
        <v>0</v>
      </c>
      <c r="E107" s="19"/>
      <c r="F107" s="13">
        <v>0</v>
      </c>
      <c r="G107" s="13"/>
      <c r="H107" s="101">
        <v>7</v>
      </c>
      <c r="I107" s="100" t="s">
        <v>111</v>
      </c>
      <c r="J107" s="18"/>
      <c r="K107" s="18"/>
      <c r="L107" s="18"/>
      <c r="M107" s="233" t="s">
        <v>110</v>
      </c>
      <c r="N107" s="99"/>
      <c r="O107" s="257" t="s">
        <v>47</v>
      </c>
      <c r="P107" s="257"/>
      <c r="Q107" s="257" t="s">
        <v>1</v>
      </c>
      <c r="R107" s="257"/>
      <c r="S107" s="18"/>
    </row>
    <row r="108" spans="2:19" x14ac:dyDescent="0.25">
      <c r="B108" s="224" t="s">
        <v>0</v>
      </c>
      <c r="C108" s="224">
        <v>32</v>
      </c>
      <c r="D108" s="228">
        <v>1</v>
      </c>
      <c r="E108" s="228">
        <v>0</v>
      </c>
      <c r="F108" s="98">
        <v>47</v>
      </c>
      <c r="G108" s="228"/>
      <c r="I108" s="97">
        <f>D107</f>
        <v>0</v>
      </c>
      <c r="J108" s="18"/>
      <c r="K108" s="18"/>
      <c r="L108" s="18"/>
      <c r="M108" s="96" t="s">
        <v>70</v>
      </c>
      <c r="N108" s="95"/>
      <c r="O108" s="253">
        <v>8</v>
      </c>
      <c r="P108" s="253"/>
      <c r="Q108" s="254">
        <v>0.25</v>
      </c>
      <c r="R108" s="254"/>
      <c r="S108" s="18"/>
    </row>
    <row r="109" spans="2:19" x14ac:dyDescent="0.25">
      <c r="B109" s="18"/>
      <c r="C109" s="18"/>
      <c r="D109" s="18"/>
      <c r="E109" s="18"/>
      <c r="F109" s="13"/>
      <c r="G109" s="13"/>
      <c r="H109" s="13"/>
      <c r="I109" s="18"/>
      <c r="J109" s="18"/>
      <c r="K109" s="18"/>
      <c r="L109" s="18"/>
      <c r="M109" s="96" t="s">
        <v>109</v>
      </c>
      <c r="N109" s="95"/>
      <c r="O109" s="253">
        <v>21</v>
      </c>
      <c r="P109" s="253"/>
      <c r="Q109" s="254">
        <v>0.65625</v>
      </c>
      <c r="R109" s="254"/>
      <c r="S109" s="18"/>
    </row>
    <row r="110" spans="2:19" x14ac:dyDescent="0.25">
      <c r="B110" s="18"/>
      <c r="C110" s="18"/>
      <c r="D110" s="18"/>
      <c r="E110" s="18"/>
      <c r="F110" s="13"/>
      <c r="G110" s="13"/>
      <c r="H110" s="13"/>
      <c r="I110" s="18"/>
      <c r="J110" s="18"/>
      <c r="K110" s="18"/>
      <c r="L110" s="18"/>
      <c r="M110" s="96" t="s">
        <v>108</v>
      </c>
      <c r="N110" s="95"/>
      <c r="O110" s="253">
        <v>3</v>
      </c>
      <c r="P110" s="253"/>
      <c r="Q110" s="254">
        <v>9.375E-2</v>
      </c>
      <c r="R110" s="254"/>
      <c r="S110" s="18"/>
    </row>
    <row r="111" spans="2:19" ht="15.75" thickBot="1" x14ac:dyDescent="0.3">
      <c r="C111" s="17"/>
      <c r="D111" s="17"/>
      <c r="E111" s="17"/>
      <c r="F111" s="17"/>
      <c r="G111" s="17"/>
      <c r="H111" s="17"/>
      <c r="I111" s="18"/>
      <c r="J111" s="18"/>
      <c r="K111" s="18"/>
      <c r="L111" s="18"/>
      <c r="M111" s="96" t="s">
        <v>44</v>
      </c>
      <c r="N111" s="95"/>
      <c r="O111" s="253">
        <v>0</v>
      </c>
      <c r="P111" s="253"/>
      <c r="Q111" s="254">
        <v>0</v>
      </c>
      <c r="R111" s="254"/>
      <c r="S111" s="18"/>
    </row>
    <row r="112" spans="2:19" ht="12.75" customHeight="1" x14ac:dyDescent="0.25">
      <c r="B112" s="253" t="s">
        <v>107</v>
      </c>
      <c r="C112" s="253"/>
      <c r="D112" s="253"/>
      <c r="E112" s="253"/>
      <c r="F112" s="253"/>
      <c r="G112" s="253"/>
      <c r="H112" s="253"/>
      <c r="I112" s="18"/>
      <c r="J112" s="18"/>
      <c r="K112" s="18"/>
      <c r="L112" s="18"/>
      <c r="M112" s="225" t="s">
        <v>0</v>
      </c>
      <c r="N112" s="94"/>
      <c r="O112" s="258">
        <v>32</v>
      </c>
      <c r="P112" s="258"/>
      <c r="Q112" s="259">
        <v>1</v>
      </c>
      <c r="R112" s="259"/>
      <c r="S112" s="18"/>
    </row>
    <row r="113" spans="2:19" ht="12.75" customHeight="1" x14ac:dyDescent="0.25">
      <c r="B113" s="253"/>
      <c r="C113" s="253"/>
      <c r="D113" s="253"/>
      <c r="E113" s="253"/>
      <c r="F113" s="253"/>
      <c r="G113" s="253"/>
      <c r="H113" s="253"/>
      <c r="I113" s="18"/>
      <c r="J113" s="18"/>
      <c r="K113" s="18"/>
      <c r="L113" s="18"/>
      <c r="M113" s="31"/>
      <c r="N113" s="93"/>
      <c r="O113" s="92"/>
      <c r="P113" s="92"/>
      <c r="Q113" s="91"/>
      <c r="R113" s="91"/>
      <c r="S113" s="18"/>
    </row>
    <row r="114" spans="2:19" x14ac:dyDescent="0.25">
      <c r="B114" s="247" t="s">
        <v>106</v>
      </c>
      <c r="C114" s="247"/>
      <c r="D114" s="247"/>
      <c r="E114" s="219"/>
      <c r="F114" s="222" t="s">
        <v>47</v>
      </c>
      <c r="G114" s="260" t="s">
        <v>1</v>
      </c>
      <c r="H114" s="260"/>
      <c r="I114" s="261"/>
      <c r="J114" s="261"/>
      <c r="K114" s="261"/>
      <c r="L114" s="18"/>
      <c r="M114" s="28"/>
      <c r="N114" s="18"/>
      <c r="O114" s="18"/>
      <c r="P114" s="18"/>
      <c r="Q114" s="18"/>
      <c r="R114" s="18"/>
      <c r="S114" s="18"/>
    </row>
    <row r="115" spans="2:19" x14ac:dyDescent="0.25">
      <c r="B115" s="71" t="s">
        <v>105</v>
      </c>
      <c r="C115" s="88"/>
      <c r="D115" s="88"/>
      <c r="E115" s="88"/>
      <c r="F115" s="70">
        <v>1</v>
      </c>
      <c r="G115" s="87"/>
      <c r="H115" s="86">
        <v>3.125E-2</v>
      </c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</row>
    <row r="116" spans="2:19" ht="18.75" x14ac:dyDescent="0.25">
      <c r="B116" s="71" t="s">
        <v>104</v>
      </c>
      <c r="C116" s="88"/>
      <c r="D116" s="88"/>
      <c r="E116" s="88"/>
      <c r="F116" s="70">
        <v>14</v>
      </c>
      <c r="G116" s="87"/>
      <c r="H116" s="86">
        <v>0.4375</v>
      </c>
      <c r="I116" s="18"/>
      <c r="J116" s="18"/>
      <c r="K116" s="90" t="str">
        <f>CONCATENATE(L132,"     (",ROUND(M132*100,0),"%)")</f>
        <v>21     (66%)</v>
      </c>
      <c r="L116" s="18"/>
      <c r="M116" s="18"/>
      <c r="N116" s="18"/>
      <c r="O116" s="18"/>
      <c r="P116" s="18"/>
      <c r="Q116" s="18"/>
      <c r="R116" s="18"/>
      <c r="S116" s="18"/>
    </row>
    <row r="117" spans="2:19" ht="18.75" x14ac:dyDescent="0.3">
      <c r="B117" s="71" t="s">
        <v>103</v>
      </c>
      <c r="C117" s="88"/>
      <c r="D117" s="88"/>
      <c r="E117" s="88"/>
      <c r="F117" s="70">
        <v>1</v>
      </c>
      <c r="G117" s="87"/>
      <c r="H117" s="86">
        <v>3.125E-2</v>
      </c>
      <c r="I117" s="18"/>
      <c r="J117" s="18"/>
      <c r="K117" s="89"/>
      <c r="L117" s="18"/>
      <c r="M117" s="18"/>
      <c r="N117" s="18"/>
      <c r="O117" s="18"/>
      <c r="P117" s="18"/>
      <c r="Q117" s="18"/>
      <c r="R117" s="18"/>
      <c r="S117" s="18"/>
    </row>
    <row r="118" spans="2:19" x14ac:dyDescent="0.25">
      <c r="B118" s="71" t="s">
        <v>102</v>
      </c>
      <c r="C118" s="88"/>
      <c r="D118" s="88"/>
      <c r="E118" s="88"/>
      <c r="F118" s="70">
        <v>5</v>
      </c>
      <c r="G118" s="87"/>
      <c r="H118" s="86">
        <v>0.15625</v>
      </c>
      <c r="I118" s="18"/>
      <c r="J118" s="18"/>
      <c r="K118" s="61"/>
      <c r="L118" s="18"/>
      <c r="M118" s="18"/>
      <c r="N118" s="18"/>
      <c r="O118" s="18"/>
      <c r="P118" s="18"/>
      <c r="Q118" s="18"/>
      <c r="R118" s="18"/>
      <c r="S118" s="18"/>
    </row>
    <row r="119" spans="2:19" ht="15.75" x14ac:dyDescent="0.25">
      <c r="B119" s="68" t="s">
        <v>101</v>
      </c>
      <c r="C119" s="80"/>
      <c r="D119" s="80"/>
      <c r="E119" s="80"/>
      <c r="F119" s="67">
        <v>0</v>
      </c>
      <c r="G119" s="79"/>
      <c r="H119" s="78">
        <v>0</v>
      </c>
      <c r="I119" s="85"/>
      <c r="J119" s="18"/>
      <c r="K119" s="84"/>
      <c r="L119" s="18"/>
      <c r="M119" s="18"/>
      <c r="N119" s="18"/>
      <c r="O119" s="18"/>
      <c r="P119" s="18"/>
      <c r="Q119" s="18"/>
      <c r="R119" s="18"/>
      <c r="S119" s="18"/>
    </row>
    <row r="120" spans="2:19" x14ac:dyDescent="0.25">
      <c r="B120" s="68" t="s">
        <v>100</v>
      </c>
      <c r="C120" s="80"/>
      <c r="D120" s="80"/>
      <c r="E120" s="80"/>
      <c r="F120" s="67">
        <v>4</v>
      </c>
      <c r="G120" s="79"/>
      <c r="H120" s="78">
        <v>0.125</v>
      </c>
      <c r="I120" s="77"/>
      <c r="J120" s="18"/>
      <c r="K120" s="75"/>
      <c r="L120" s="18"/>
      <c r="M120" s="18"/>
      <c r="N120" s="18"/>
      <c r="O120" s="18"/>
      <c r="P120" s="18"/>
      <c r="Q120" s="18"/>
      <c r="R120" s="18"/>
      <c r="S120" s="18"/>
    </row>
    <row r="121" spans="2:19" x14ac:dyDescent="0.25">
      <c r="B121" s="81" t="s">
        <v>99</v>
      </c>
      <c r="C121" s="82"/>
      <c r="D121" s="83"/>
      <c r="E121" s="82"/>
      <c r="F121" s="67">
        <v>1</v>
      </c>
      <c r="G121" s="79"/>
      <c r="H121" s="78">
        <v>3.125E-2</v>
      </c>
      <c r="I121" s="77"/>
      <c r="J121" s="18"/>
      <c r="K121" s="76"/>
      <c r="L121" s="18"/>
      <c r="M121" s="18"/>
      <c r="N121" s="18"/>
      <c r="O121" s="18"/>
      <c r="P121" s="18"/>
      <c r="Q121" s="18"/>
      <c r="R121" s="18"/>
      <c r="S121" s="18"/>
    </row>
    <row r="122" spans="2:19" x14ac:dyDescent="0.25">
      <c r="B122" s="81" t="s">
        <v>98</v>
      </c>
      <c r="C122" s="80"/>
      <c r="D122" s="80"/>
      <c r="E122" s="80"/>
      <c r="F122" s="67">
        <v>0</v>
      </c>
      <c r="G122" s="79"/>
      <c r="H122" s="78">
        <v>0</v>
      </c>
      <c r="I122" s="77"/>
      <c r="J122" s="18"/>
      <c r="K122" s="76"/>
      <c r="L122" s="18"/>
      <c r="M122" s="18"/>
      <c r="N122" s="18"/>
      <c r="O122" s="18"/>
      <c r="P122" s="18"/>
      <c r="Q122" s="18"/>
      <c r="R122" s="18"/>
      <c r="S122" s="18"/>
    </row>
    <row r="123" spans="2:19" x14ac:dyDescent="0.25">
      <c r="B123" s="65" t="s">
        <v>97</v>
      </c>
      <c r="C123" s="74"/>
      <c r="D123" s="74"/>
      <c r="E123" s="74"/>
      <c r="F123" s="64">
        <v>0</v>
      </c>
      <c r="G123" s="73"/>
      <c r="H123" s="72">
        <v>0</v>
      </c>
      <c r="I123" s="77"/>
      <c r="J123" s="18"/>
      <c r="K123" s="76"/>
      <c r="L123" s="18"/>
      <c r="M123" s="18"/>
      <c r="N123" s="18"/>
      <c r="O123" s="18"/>
      <c r="P123" s="18"/>
      <c r="Q123" s="18"/>
      <c r="R123" s="18"/>
      <c r="S123" s="18"/>
    </row>
    <row r="124" spans="2:19" x14ac:dyDescent="0.25">
      <c r="B124" s="65" t="s">
        <v>96</v>
      </c>
      <c r="C124" s="74"/>
      <c r="D124" s="74"/>
      <c r="E124" s="74"/>
      <c r="F124" s="64">
        <v>0</v>
      </c>
      <c r="G124" s="73"/>
      <c r="H124" s="72">
        <v>0</v>
      </c>
      <c r="I124" s="18"/>
      <c r="J124" s="18"/>
      <c r="K124" s="76"/>
      <c r="L124" s="18"/>
      <c r="M124" s="18"/>
      <c r="N124" s="18"/>
      <c r="O124" s="18"/>
      <c r="P124" s="18"/>
      <c r="Q124" s="18"/>
      <c r="R124" s="18"/>
      <c r="S124" s="18"/>
    </row>
    <row r="125" spans="2:19" x14ac:dyDescent="0.25">
      <c r="B125" s="65" t="s">
        <v>95</v>
      </c>
      <c r="C125" s="74"/>
      <c r="D125" s="74"/>
      <c r="E125" s="74"/>
      <c r="F125" s="64">
        <v>0</v>
      </c>
      <c r="G125" s="73"/>
      <c r="H125" s="72">
        <v>0</v>
      </c>
      <c r="I125" s="18"/>
      <c r="J125" s="18"/>
      <c r="K125" s="75"/>
      <c r="L125" s="18"/>
      <c r="M125" s="18"/>
      <c r="N125" s="18"/>
      <c r="O125" s="18"/>
      <c r="P125" s="18"/>
      <c r="Q125" s="18"/>
      <c r="R125" s="18"/>
      <c r="S125" s="18"/>
    </row>
    <row r="126" spans="2:19" x14ac:dyDescent="0.25">
      <c r="B126" s="65" t="s">
        <v>94</v>
      </c>
      <c r="C126" s="74"/>
      <c r="D126" s="74"/>
      <c r="E126" s="74"/>
      <c r="F126" s="64">
        <v>0</v>
      </c>
      <c r="G126" s="73"/>
      <c r="H126" s="72">
        <v>0</v>
      </c>
      <c r="I126" s="18"/>
      <c r="J126" s="18"/>
      <c r="K126" s="75"/>
      <c r="L126" s="18"/>
      <c r="M126" s="18"/>
      <c r="N126" s="18"/>
      <c r="O126" s="18"/>
      <c r="P126" s="18"/>
      <c r="Q126" s="18"/>
      <c r="R126" s="18"/>
      <c r="S126" s="18"/>
    </row>
    <row r="127" spans="2:19" x14ac:dyDescent="0.25">
      <c r="B127" s="65" t="s">
        <v>93</v>
      </c>
      <c r="C127" s="74"/>
      <c r="D127" s="74"/>
      <c r="E127" s="74"/>
      <c r="F127" s="64">
        <v>0</v>
      </c>
      <c r="G127" s="73"/>
      <c r="H127" s="72">
        <v>0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</row>
    <row r="128" spans="2:19" x14ac:dyDescent="0.25">
      <c r="B128" s="65" t="s">
        <v>92</v>
      </c>
      <c r="C128" s="74"/>
      <c r="D128" s="74"/>
      <c r="E128" s="74"/>
      <c r="F128" s="64">
        <v>0</v>
      </c>
      <c r="G128" s="73"/>
      <c r="H128" s="72">
        <v>0</v>
      </c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</row>
    <row r="129" spans="2:19" x14ac:dyDescent="0.25">
      <c r="B129" s="65" t="s">
        <v>91</v>
      </c>
      <c r="C129" s="74"/>
      <c r="D129" s="74"/>
      <c r="E129" s="74"/>
      <c r="F129" s="64">
        <v>0</v>
      </c>
      <c r="G129" s="73"/>
      <c r="H129" s="72">
        <v>0</v>
      </c>
      <c r="I129" s="18"/>
      <c r="J129" s="18"/>
      <c r="K129" s="237" t="s">
        <v>90</v>
      </c>
      <c r="L129" s="237"/>
      <c r="M129" s="237"/>
      <c r="N129" s="24"/>
      <c r="O129" s="17"/>
      <c r="P129" s="17"/>
      <c r="Q129" s="18"/>
      <c r="R129" s="18"/>
      <c r="S129" s="18"/>
    </row>
    <row r="130" spans="2:19" x14ac:dyDescent="0.25">
      <c r="B130" s="65" t="s">
        <v>89</v>
      </c>
      <c r="C130" s="74"/>
      <c r="D130" s="74"/>
      <c r="E130" s="74"/>
      <c r="F130" s="64">
        <v>0</v>
      </c>
      <c r="G130" s="73"/>
      <c r="H130" s="72">
        <v>0</v>
      </c>
      <c r="I130" s="18"/>
      <c r="J130" s="18"/>
      <c r="K130" s="237"/>
      <c r="L130" s="237"/>
      <c r="M130" s="237"/>
      <c r="N130" s="24"/>
      <c r="O130" s="17"/>
      <c r="P130" s="17"/>
      <c r="Q130" s="18"/>
      <c r="R130" s="18"/>
      <c r="S130" s="18"/>
    </row>
    <row r="131" spans="2:19" x14ac:dyDescent="0.25">
      <c r="B131" s="65" t="s">
        <v>88</v>
      </c>
      <c r="C131" s="74"/>
      <c r="D131" s="74"/>
      <c r="E131" s="74"/>
      <c r="F131" s="64">
        <v>0</v>
      </c>
      <c r="G131" s="73"/>
      <c r="H131" s="72">
        <v>0</v>
      </c>
      <c r="I131" s="18"/>
      <c r="J131" s="18"/>
      <c r="K131" s="219" t="s">
        <v>87</v>
      </c>
      <c r="L131" s="222" t="s">
        <v>47</v>
      </c>
      <c r="M131" s="222" t="s">
        <v>1</v>
      </c>
      <c r="N131" s="39"/>
      <c r="O131" s="13"/>
      <c r="P131" s="19"/>
      <c r="Q131" s="18"/>
      <c r="R131" s="18"/>
      <c r="S131" s="18"/>
    </row>
    <row r="132" spans="2:19" x14ac:dyDescent="0.25">
      <c r="B132" s="65" t="s">
        <v>86</v>
      </c>
      <c r="C132" s="74"/>
      <c r="D132" s="74"/>
      <c r="E132" s="74"/>
      <c r="F132" s="64">
        <v>0</v>
      </c>
      <c r="G132" s="73"/>
      <c r="H132" s="72">
        <v>0</v>
      </c>
      <c r="I132" s="18"/>
      <c r="J132" s="18"/>
      <c r="K132" s="71" t="s">
        <v>85</v>
      </c>
      <c r="L132" s="70">
        <v>21</v>
      </c>
      <c r="M132" s="69">
        <v>0.65625</v>
      </c>
      <c r="N132" s="39"/>
      <c r="O132" s="13"/>
      <c r="P132" s="19"/>
      <c r="Q132" s="18"/>
      <c r="R132" s="18"/>
      <c r="S132" s="18"/>
    </row>
    <row r="133" spans="2:19" x14ac:dyDescent="0.25">
      <c r="B133" s="57" t="s">
        <v>84</v>
      </c>
      <c r="C133" s="56"/>
      <c r="D133" s="56"/>
      <c r="E133" s="56"/>
      <c r="F133" s="55">
        <v>0</v>
      </c>
      <c r="G133" s="54"/>
      <c r="H133" s="53">
        <v>0</v>
      </c>
      <c r="I133" s="18"/>
      <c r="J133" s="18"/>
      <c r="K133" s="68" t="s">
        <v>83</v>
      </c>
      <c r="L133" s="67">
        <v>5</v>
      </c>
      <c r="M133" s="66">
        <v>0.15625</v>
      </c>
      <c r="N133" s="39"/>
      <c r="O133" s="13"/>
      <c r="P133" s="19"/>
      <c r="Q133" s="18"/>
      <c r="R133" s="18"/>
      <c r="S133" s="18"/>
    </row>
    <row r="134" spans="2:19" x14ac:dyDescent="0.25">
      <c r="B134" s="57" t="s">
        <v>82</v>
      </c>
      <c r="C134" s="56"/>
      <c r="D134" s="56"/>
      <c r="E134" s="56"/>
      <c r="F134" s="55">
        <v>0</v>
      </c>
      <c r="G134" s="54"/>
      <c r="H134" s="53">
        <v>0</v>
      </c>
      <c r="I134" s="18"/>
      <c r="J134" s="18"/>
      <c r="K134" s="65" t="s">
        <v>61</v>
      </c>
      <c r="L134" s="64">
        <v>0</v>
      </c>
      <c r="M134" s="63">
        <v>0</v>
      </c>
      <c r="N134" s="61"/>
      <c r="O134" s="18"/>
      <c r="P134" s="18"/>
      <c r="Q134" s="18"/>
      <c r="R134" s="18"/>
      <c r="S134" s="18"/>
    </row>
    <row r="135" spans="2:19" x14ac:dyDescent="0.25">
      <c r="B135" s="57" t="s">
        <v>81</v>
      </c>
      <c r="C135" s="56"/>
      <c r="D135" s="56"/>
      <c r="E135" s="56"/>
      <c r="F135" s="55">
        <v>0</v>
      </c>
      <c r="G135" s="54"/>
      <c r="H135" s="53">
        <v>0</v>
      </c>
      <c r="I135" s="18"/>
      <c r="J135" s="18"/>
      <c r="K135" s="57" t="s">
        <v>80</v>
      </c>
      <c r="L135" s="55">
        <v>5</v>
      </c>
      <c r="M135" s="62">
        <v>0.15625</v>
      </c>
      <c r="N135" s="61"/>
      <c r="O135" s="18"/>
      <c r="P135" s="18"/>
      <c r="Q135" s="18"/>
      <c r="R135" s="18"/>
      <c r="S135" s="18"/>
    </row>
    <row r="136" spans="2:19" ht="15.75" thickBot="1" x14ac:dyDescent="0.3">
      <c r="B136" s="57" t="s">
        <v>79</v>
      </c>
      <c r="C136" s="56"/>
      <c r="D136" s="56"/>
      <c r="E136" s="56"/>
      <c r="F136" s="55">
        <v>0</v>
      </c>
      <c r="G136" s="54"/>
      <c r="H136" s="53">
        <v>0</v>
      </c>
      <c r="I136" s="18"/>
      <c r="J136" s="18"/>
      <c r="K136" s="51" t="s">
        <v>76</v>
      </c>
      <c r="L136" s="60">
        <v>1</v>
      </c>
      <c r="M136" s="59">
        <v>3.125E-2</v>
      </c>
      <c r="N136" s="58"/>
      <c r="O136" s="18"/>
      <c r="P136" s="18"/>
      <c r="Q136" s="18"/>
      <c r="R136" s="18"/>
      <c r="S136" s="18"/>
    </row>
    <row r="137" spans="2:19" x14ac:dyDescent="0.25">
      <c r="B137" s="57" t="s">
        <v>78</v>
      </c>
      <c r="C137" s="56"/>
      <c r="D137" s="56"/>
      <c r="E137" s="56"/>
      <c r="F137" s="55">
        <v>0</v>
      </c>
      <c r="G137" s="54"/>
      <c r="H137" s="53">
        <v>0</v>
      </c>
      <c r="I137" s="18"/>
      <c r="J137" s="18"/>
      <c r="K137" s="225" t="s">
        <v>0</v>
      </c>
      <c r="L137" s="224">
        <v>32</v>
      </c>
      <c r="M137" s="32">
        <v>1</v>
      </c>
      <c r="N137" s="18"/>
      <c r="O137" s="18"/>
      <c r="P137" s="18"/>
      <c r="Q137" s="18"/>
      <c r="R137" s="18"/>
      <c r="S137" s="18"/>
    </row>
    <row r="138" spans="2:19" x14ac:dyDescent="0.25">
      <c r="B138" s="57" t="s">
        <v>77</v>
      </c>
      <c r="C138" s="56"/>
      <c r="D138" s="56"/>
      <c r="E138" s="56"/>
      <c r="F138" s="55">
        <v>5</v>
      </c>
      <c r="G138" s="54"/>
      <c r="H138" s="53">
        <v>0.15625</v>
      </c>
      <c r="I138" s="18"/>
      <c r="J138" s="18"/>
      <c r="N138" s="18"/>
      <c r="O138" s="18"/>
      <c r="P138" s="18"/>
      <c r="Q138" s="18"/>
      <c r="R138" s="18"/>
      <c r="S138" s="18"/>
    </row>
    <row r="139" spans="2:19" ht="16.5" customHeight="1" thickBot="1" x14ac:dyDescent="0.3">
      <c r="B139" s="51" t="s">
        <v>76</v>
      </c>
      <c r="C139" s="50"/>
      <c r="D139" s="50"/>
      <c r="E139" s="50"/>
      <c r="F139" s="49">
        <v>1</v>
      </c>
      <c r="G139" s="48"/>
      <c r="H139" s="47">
        <v>3.125E-2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</row>
    <row r="140" spans="2:19" ht="15" customHeight="1" x14ac:dyDescent="0.25">
      <c r="B140" s="262" t="s">
        <v>0</v>
      </c>
      <c r="C140" s="262"/>
      <c r="D140" s="262"/>
      <c r="E140" s="224"/>
      <c r="F140" s="224">
        <v>32</v>
      </c>
      <c r="G140" s="46"/>
      <c r="H140" s="228">
        <v>1</v>
      </c>
      <c r="I140" s="44"/>
      <c r="J140" s="44"/>
      <c r="K140" s="43"/>
      <c r="L140" s="43"/>
      <c r="M140" s="43"/>
      <c r="N140" s="43"/>
      <c r="O140" s="43"/>
      <c r="P140" s="43"/>
      <c r="Q140" s="43"/>
      <c r="R140" s="18"/>
      <c r="S140" s="18"/>
    </row>
    <row r="141" spans="2:19" ht="11.25" customHeight="1" x14ac:dyDescent="0.25">
      <c r="B141" s="45" t="s">
        <v>75</v>
      </c>
      <c r="I141" s="44"/>
      <c r="J141" s="44"/>
      <c r="K141" s="263" t="s">
        <v>74</v>
      </c>
      <c r="L141" s="263"/>
      <c r="M141" s="263"/>
      <c r="N141" s="263"/>
      <c r="O141" s="263"/>
      <c r="P141" s="43"/>
      <c r="Q141" s="43"/>
      <c r="R141" s="18"/>
      <c r="S141" s="18"/>
    </row>
    <row r="142" spans="2:19" ht="12.75" customHeight="1" x14ac:dyDescent="0.25">
      <c r="B142" s="45" t="s">
        <v>73</v>
      </c>
      <c r="I142" s="44"/>
      <c r="J142" s="44"/>
      <c r="K142" s="263"/>
      <c r="L142" s="263"/>
      <c r="M142" s="263"/>
      <c r="N142" s="263"/>
      <c r="O142" s="263"/>
      <c r="P142" s="43"/>
      <c r="Q142" s="43"/>
      <c r="R142" s="18"/>
      <c r="S142" s="18"/>
    </row>
    <row r="143" spans="2:19" x14ac:dyDescent="0.25">
      <c r="B143" s="264" t="s">
        <v>72</v>
      </c>
      <c r="C143" s="264"/>
      <c r="D143" s="264"/>
      <c r="E143" s="264"/>
      <c r="F143" s="264"/>
      <c r="G143" s="264"/>
      <c r="H143" s="264"/>
      <c r="I143" s="18"/>
      <c r="J143" s="18"/>
      <c r="K143" s="247" t="s">
        <v>71</v>
      </c>
      <c r="L143" s="247"/>
      <c r="M143" s="222" t="s">
        <v>47</v>
      </c>
      <c r="N143" s="222"/>
      <c r="O143" s="222" t="s">
        <v>1</v>
      </c>
      <c r="P143" s="41"/>
      <c r="Q143" s="41"/>
      <c r="R143" s="18"/>
      <c r="S143" s="18"/>
    </row>
    <row r="144" spans="2:19" x14ac:dyDescent="0.25">
      <c r="B144" s="264"/>
      <c r="C144" s="264"/>
      <c r="D144" s="264"/>
      <c r="E144" s="264"/>
      <c r="F144" s="264"/>
      <c r="G144" s="264"/>
      <c r="H144" s="264"/>
      <c r="I144" s="18"/>
      <c r="J144" s="18"/>
      <c r="K144" s="34" t="s">
        <v>70</v>
      </c>
      <c r="L144" s="42"/>
      <c r="M144" s="37">
        <v>22</v>
      </c>
      <c r="N144" s="13"/>
      <c r="O144" s="229">
        <v>0.69</v>
      </c>
      <c r="P144" s="41"/>
      <c r="Q144" s="34"/>
      <c r="R144" s="18"/>
      <c r="S144" s="18"/>
    </row>
    <row r="145" spans="2:19" ht="15.75" thickBot="1" x14ac:dyDescent="0.3">
      <c r="B145" s="247" t="s">
        <v>69</v>
      </c>
      <c r="C145" s="239" t="s">
        <v>68</v>
      </c>
      <c r="D145" s="239"/>
      <c r="E145" s="219"/>
      <c r="F145" s="239">
        <v>2019</v>
      </c>
      <c r="G145" s="239"/>
      <c r="H145" s="239"/>
      <c r="I145" s="18"/>
      <c r="J145" s="18"/>
      <c r="K145" s="34" t="s">
        <v>67</v>
      </c>
      <c r="L145" s="38"/>
      <c r="M145" s="37">
        <v>6</v>
      </c>
      <c r="N145" s="39"/>
      <c r="O145" s="229">
        <v>0.19</v>
      </c>
      <c r="P145" s="35"/>
      <c r="Q145" s="34"/>
      <c r="R145" s="18"/>
      <c r="S145" s="18"/>
    </row>
    <row r="146" spans="2:19" x14ac:dyDescent="0.25">
      <c r="B146" s="247"/>
      <c r="C146" s="219" t="s">
        <v>47</v>
      </c>
      <c r="D146" s="219" t="s">
        <v>1</v>
      </c>
      <c r="E146" s="219"/>
      <c r="F146" s="219" t="s">
        <v>47</v>
      </c>
      <c r="G146" s="247" t="s">
        <v>1</v>
      </c>
      <c r="H146" s="247"/>
      <c r="I146" s="18"/>
      <c r="J146" s="18"/>
      <c r="K146" s="34" t="s">
        <v>66</v>
      </c>
      <c r="L146" s="38"/>
      <c r="M146" s="37">
        <v>0</v>
      </c>
      <c r="N146" s="39"/>
      <c r="O146" s="229">
        <v>0</v>
      </c>
      <c r="P146" s="35"/>
      <c r="Q146" s="34"/>
      <c r="R146" s="18"/>
      <c r="S146" s="18"/>
    </row>
    <row r="147" spans="2:19" x14ac:dyDescent="0.25">
      <c r="B147" s="34" t="s">
        <v>65</v>
      </c>
      <c r="C147" s="38">
        <v>27</v>
      </c>
      <c r="D147" s="40">
        <v>0.84375</v>
      </c>
      <c r="E147" s="39"/>
      <c r="F147" s="38">
        <v>16</v>
      </c>
      <c r="G147" s="266">
        <v>9.6385542168674704E-2</v>
      </c>
      <c r="H147" s="266"/>
      <c r="I147" s="18"/>
      <c r="J147" s="18"/>
      <c r="K147" s="34" t="s">
        <v>64</v>
      </c>
      <c r="L147" s="38"/>
      <c r="M147" s="37">
        <v>1</v>
      </c>
      <c r="N147" s="39"/>
      <c r="O147" s="229">
        <v>0.03</v>
      </c>
      <c r="P147" s="35"/>
      <c r="Q147" s="34"/>
      <c r="R147" s="18"/>
      <c r="S147" s="18"/>
    </row>
    <row r="148" spans="2:19" x14ac:dyDescent="0.25">
      <c r="B148" s="34" t="s">
        <v>63</v>
      </c>
      <c r="C148" s="38">
        <v>5</v>
      </c>
      <c r="D148" s="40">
        <v>0.15625</v>
      </c>
      <c r="E148" s="39"/>
      <c r="F148" s="38">
        <v>2</v>
      </c>
      <c r="G148" s="266">
        <v>1.2048192771084338E-2</v>
      </c>
      <c r="H148" s="266"/>
      <c r="I148" s="18"/>
      <c r="J148" s="18"/>
      <c r="K148" s="34" t="s">
        <v>62</v>
      </c>
      <c r="L148" s="38"/>
      <c r="M148" s="37">
        <v>1</v>
      </c>
      <c r="N148" s="39"/>
      <c r="O148" s="229">
        <v>0.03</v>
      </c>
      <c r="P148" s="35"/>
      <c r="Q148" s="34"/>
      <c r="R148" s="18"/>
      <c r="S148" s="18"/>
    </row>
    <row r="149" spans="2:19" ht="15.75" thickBot="1" x14ac:dyDescent="0.3">
      <c r="B149" s="34" t="s">
        <v>61</v>
      </c>
      <c r="C149" s="38">
        <v>0</v>
      </c>
      <c r="D149" s="40">
        <v>0</v>
      </c>
      <c r="E149" s="39"/>
      <c r="F149" s="38">
        <v>148</v>
      </c>
      <c r="G149" s="266">
        <v>0.89156626506024095</v>
      </c>
      <c r="H149" s="266"/>
      <c r="I149" s="18"/>
      <c r="J149" s="18"/>
      <c r="K149" s="34" t="s">
        <v>240</v>
      </c>
      <c r="L149" s="13"/>
      <c r="M149" s="37">
        <v>2</v>
      </c>
      <c r="N149" s="36"/>
      <c r="O149" s="229">
        <v>0.06</v>
      </c>
      <c r="P149" s="35"/>
      <c r="Q149" s="34"/>
      <c r="R149" s="18"/>
      <c r="S149" s="18"/>
    </row>
    <row r="150" spans="2:19" x14ac:dyDescent="0.25">
      <c r="B150" s="225" t="s">
        <v>0</v>
      </c>
      <c r="C150" s="224">
        <v>32</v>
      </c>
      <c r="D150" s="32">
        <v>1</v>
      </c>
      <c r="E150" s="32"/>
      <c r="F150" s="224">
        <v>166</v>
      </c>
      <c r="G150" s="224"/>
      <c r="H150" s="228">
        <v>1</v>
      </c>
      <c r="I150" s="18"/>
      <c r="J150" s="18"/>
      <c r="K150" s="265" t="s">
        <v>0</v>
      </c>
      <c r="L150" s="265"/>
      <c r="M150" s="33">
        <v>32</v>
      </c>
      <c r="N150" s="32"/>
      <c r="O150" s="228">
        <v>1</v>
      </c>
      <c r="P150" s="18"/>
      <c r="Q150" s="18"/>
      <c r="R150" s="18"/>
      <c r="S150" s="18"/>
    </row>
    <row r="151" spans="2:19" ht="11.25" customHeight="1" x14ac:dyDescent="0.25">
      <c r="B151" s="218" t="s">
        <v>239</v>
      </c>
      <c r="I151" s="18"/>
      <c r="J151" s="18"/>
      <c r="K151" s="31"/>
      <c r="L151" s="31"/>
      <c r="M151" s="30"/>
      <c r="N151" s="29"/>
      <c r="O151" s="4"/>
      <c r="P151" s="18"/>
      <c r="Q151" s="18"/>
      <c r="R151" s="18"/>
      <c r="S151" s="18"/>
    </row>
    <row r="152" spans="2:19" x14ac:dyDescent="0.25">
      <c r="B152" s="18"/>
      <c r="C152" s="18"/>
      <c r="D152" s="18"/>
      <c r="E152" s="18"/>
      <c r="F152" s="13"/>
      <c r="G152" s="13"/>
      <c r="H152" s="13"/>
      <c r="I152" s="18"/>
      <c r="J152" s="18"/>
      <c r="K152" s="28"/>
      <c r="L152" s="18"/>
      <c r="M152" s="18"/>
      <c r="N152" s="18"/>
      <c r="O152" s="13"/>
      <c r="P152" s="13"/>
      <c r="Q152" s="13"/>
      <c r="R152" s="18"/>
      <c r="S152" s="18"/>
    </row>
    <row r="153" spans="2:19" x14ac:dyDescent="0.25">
      <c r="B153" s="27" t="s">
        <v>59</v>
      </c>
      <c r="C153" s="25"/>
      <c r="D153" s="25"/>
      <c r="E153" s="25"/>
      <c r="F153" s="26"/>
      <c r="G153" s="26"/>
      <c r="H153" s="26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</row>
    <row r="154" spans="2:19" x14ac:dyDescent="0.25">
      <c r="B154" s="243" t="s">
        <v>58</v>
      </c>
      <c r="C154" s="243"/>
      <c r="D154" s="243"/>
      <c r="E154" s="24"/>
      <c r="F154" s="24"/>
      <c r="G154" s="13"/>
      <c r="H154" s="13"/>
      <c r="I154" s="18"/>
      <c r="J154" s="18"/>
      <c r="K154" s="243" t="s">
        <v>57</v>
      </c>
      <c r="L154" s="243"/>
      <c r="M154" s="243"/>
      <c r="N154" s="24"/>
      <c r="O154" s="24"/>
      <c r="P154" s="18"/>
      <c r="Q154" s="18"/>
      <c r="R154" s="18"/>
      <c r="S154" s="18"/>
    </row>
    <row r="155" spans="2:19" x14ac:dyDescent="0.25">
      <c r="B155" s="243"/>
      <c r="C155" s="243"/>
      <c r="D155" s="243"/>
      <c r="E155" s="24"/>
      <c r="F155" s="24"/>
      <c r="G155" s="13"/>
      <c r="H155" s="13"/>
      <c r="I155" s="18"/>
      <c r="J155" s="18"/>
      <c r="K155" s="243"/>
      <c r="L155" s="243"/>
      <c r="M155" s="243"/>
      <c r="N155" s="24"/>
      <c r="O155" s="24"/>
      <c r="P155" s="18"/>
      <c r="Q155" s="18"/>
      <c r="R155" s="18"/>
      <c r="S155" s="18"/>
    </row>
    <row r="156" spans="2:19" x14ac:dyDescent="0.25">
      <c r="B156" s="23" t="s">
        <v>56</v>
      </c>
      <c r="C156" s="222" t="s">
        <v>47</v>
      </c>
      <c r="D156" s="222" t="s">
        <v>1</v>
      </c>
      <c r="E156" s="18"/>
      <c r="F156" s="13"/>
      <c r="G156" s="13"/>
      <c r="H156" s="13"/>
      <c r="I156" s="18"/>
      <c r="J156" s="18"/>
      <c r="K156" s="23" t="s">
        <v>55</v>
      </c>
      <c r="L156" s="222" t="s">
        <v>47</v>
      </c>
      <c r="M156" s="222" t="s">
        <v>1</v>
      </c>
      <c r="N156" s="18"/>
      <c r="O156" s="13"/>
      <c r="P156" s="18"/>
      <c r="Q156" s="18"/>
      <c r="R156" s="18"/>
      <c r="S156" s="18"/>
    </row>
    <row r="157" spans="2:19" x14ac:dyDescent="0.25">
      <c r="B157" s="226" t="s">
        <v>54</v>
      </c>
      <c r="C157" s="13">
        <v>0</v>
      </c>
      <c r="D157" s="227">
        <v>0</v>
      </c>
      <c r="E157" s="18"/>
      <c r="F157" s="13"/>
      <c r="G157" s="13"/>
      <c r="H157" s="13"/>
      <c r="I157" s="18"/>
      <c r="J157" s="18"/>
      <c r="K157" s="226" t="s">
        <v>37</v>
      </c>
      <c r="L157" s="13">
        <v>7</v>
      </c>
      <c r="M157" s="227">
        <v>0.22</v>
      </c>
      <c r="N157" s="18"/>
      <c r="O157" s="13"/>
      <c r="P157" s="18"/>
      <c r="Q157" s="18"/>
      <c r="R157" s="18"/>
      <c r="S157" s="18"/>
    </row>
    <row r="158" spans="2:19" x14ac:dyDescent="0.25">
      <c r="B158" s="226" t="s">
        <v>53</v>
      </c>
      <c r="C158" s="13">
        <v>13</v>
      </c>
      <c r="D158" s="227">
        <v>0.40625</v>
      </c>
      <c r="E158" s="18"/>
      <c r="F158" s="13"/>
      <c r="G158" s="13"/>
      <c r="H158" s="13"/>
      <c r="I158" s="18"/>
      <c r="J158" s="18"/>
      <c r="K158" s="226" t="s">
        <v>38</v>
      </c>
      <c r="L158" s="13">
        <v>18</v>
      </c>
      <c r="M158" s="227">
        <v>0.56000000000000005</v>
      </c>
      <c r="N158" s="18"/>
      <c r="O158" s="13"/>
      <c r="P158" s="18"/>
      <c r="Q158" s="18"/>
      <c r="R158" s="18"/>
      <c r="S158" s="18"/>
    </row>
    <row r="159" spans="2:19" ht="15.75" thickBot="1" x14ac:dyDescent="0.3">
      <c r="B159" s="226" t="s">
        <v>52</v>
      </c>
      <c r="C159" s="13">
        <v>12</v>
      </c>
      <c r="D159" s="227">
        <v>0.375</v>
      </c>
      <c r="E159" s="18"/>
      <c r="F159" s="13"/>
      <c r="G159" s="13"/>
      <c r="H159" s="22" t="s">
        <v>51</v>
      </c>
      <c r="I159" s="18"/>
      <c r="J159" s="18"/>
      <c r="K159" s="226" t="s">
        <v>44</v>
      </c>
      <c r="L159" s="13">
        <v>7</v>
      </c>
      <c r="M159" s="227">
        <v>0.22</v>
      </c>
      <c r="N159" s="18"/>
      <c r="O159" s="13"/>
      <c r="P159" s="18"/>
      <c r="Q159" s="18"/>
      <c r="R159" s="18"/>
      <c r="S159" s="18"/>
    </row>
    <row r="160" spans="2:19" x14ac:dyDescent="0.25">
      <c r="B160" s="226" t="s">
        <v>50</v>
      </c>
      <c r="C160" s="13">
        <v>2</v>
      </c>
      <c r="D160" s="227">
        <v>6.25E-2</v>
      </c>
      <c r="E160" s="18"/>
      <c r="F160" s="13"/>
      <c r="G160" s="13"/>
      <c r="H160" s="21">
        <v>0.78125</v>
      </c>
      <c r="I160" s="18"/>
      <c r="J160" s="18"/>
      <c r="K160" s="224" t="s">
        <v>0</v>
      </c>
      <c r="L160" s="224">
        <v>32</v>
      </c>
      <c r="M160" s="228">
        <v>1</v>
      </c>
      <c r="N160" s="18"/>
      <c r="O160" s="13"/>
      <c r="P160" s="18"/>
      <c r="Q160" s="18"/>
      <c r="R160" s="18"/>
      <c r="S160" s="18"/>
    </row>
    <row r="161" spans="2:19" ht="15.75" thickBot="1" x14ac:dyDescent="0.3">
      <c r="B161" s="226" t="s">
        <v>44</v>
      </c>
      <c r="C161" s="13">
        <v>5</v>
      </c>
      <c r="D161" s="227">
        <v>0.15625</v>
      </c>
      <c r="E161" s="18"/>
      <c r="F161" s="13"/>
      <c r="G161" s="13"/>
      <c r="H161" s="13"/>
      <c r="I161" s="18"/>
      <c r="J161" s="18"/>
      <c r="K161" s="20"/>
      <c r="L161" s="13"/>
      <c r="M161" s="19"/>
      <c r="N161" s="18"/>
      <c r="O161" s="13"/>
      <c r="P161" s="18"/>
      <c r="Q161" s="18"/>
      <c r="R161" s="18"/>
      <c r="S161" s="18"/>
    </row>
    <row r="162" spans="2:19" x14ac:dyDescent="0.25">
      <c r="B162" s="224" t="s">
        <v>0</v>
      </c>
      <c r="C162" s="224">
        <v>32</v>
      </c>
      <c r="D162" s="228">
        <v>1</v>
      </c>
      <c r="E162" s="18"/>
      <c r="F162" s="13"/>
      <c r="G162" s="13"/>
      <c r="H162" s="13"/>
      <c r="I162" s="18"/>
      <c r="J162" s="18"/>
      <c r="N162" s="18"/>
      <c r="O162" s="13"/>
      <c r="P162" s="18"/>
      <c r="Q162" s="18"/>
      <c r="R162" s="18"/>
      <c r="S162" s="18"/>
    </row>
    <row r="163" spans="2:19" ht="15" customHeight="1" x14ac:dyDescent="0.25">
      <c r="C163" s="17"/>
      <c r="D163" s="17"/>
      <c r="K163" s="16"/>
      <c r="L163" s="16"/>
      <c r="M163" s="16"/>
      <c r="N163" s="16"/>
      <c r="O163" s="16"/>
    </row>
    <row r="164" spans="2:19" x14ac:dyDescent="0.25">
      <c r="K164" s="6"/>
      <c r="L164" s="16"/>
      <c r="M164" s="15"/>
      <c r="N164" s="15"/>
      <c r="O164" s="15"/>
    </row>
    <row r="165" spans="2:19" x14ac:dyDescent="0.25">
      <c r="B165" s="237" t="s">
        <v>49</v>
      </c>
      <c r="C165" s="237"/>
      <c r="D165" s="237"/>
      <c r="E165" s="237"/>
      <c r="F165" s="237"/>
      <c r="K165" s="11"/>
      <c r="L165" s="11"/>
      <c r="M165" s="10"/>
      <c r="N165" s="9"/>
      <c r="O165" s="8"/>
      <c r="Q165" s="7"/>
    </row>
    <row r="166" spans="2:19" x14ac:dyDescent="0.25">
      <c r="B166" s="260" t="s">
        <v>48</v>
      </c>
      <c r="C166" s="260"/>
      <c r="D166" s="222" t="s">
        <v>47</v>
      </c>
      <c r="E166" s="260" t="s">
        <v>1</v>
      </c>
      <c r="F166" s="260"/>
      <c r="K166" s="11"/>
      <c r="L166" s="11"/>
      <c r="M166" s="10"/>
      <c r="N166" s="9"/>
      <c r="O166" s="8"/>
      <c r="Q166" s="7"/>
    </row>
    <row r="167" spans="2:19" x14ac:dyDescent="0.25">
      <c r="B167" s="267" t="s">
        <v>46</v>
      </c>
      <c r="C167" s="267"/>
      <c r="D167" s="13">
        <v>19</v>
      </c>
      <c r="E167" s="268">
        <v>0.59375</v>
      </c>
      <c r="F167" s="268"/>
      <c r="K167" s="11"/>
      <c r="L167" s="11"/>
      <c r="M167" s="10"/>
      <c r="N167" s="9"/>
      <c r="O167" s="8"/>
      <c r="Q167" s="10"/>
      <c r="R167" s="14"/>
    </row>
    <row r="168" spans="2:19" x14ac:dyDescent="0.25">
      <c r="B168" s="267" t="s">
        <v>45</v>
      </c>
      <c r="C168" s="267"/>
      <c r="D168" s="13">
        <v>8</v>
      </c>
      <c r="E168" s="268">
        <v>0.25</v>
      </c>
      <c r="F168" s="268"/>
      <c r="K168" s="11"/>
      <c r="L168" s="11"/>
      <c r="M168" s="10"/>
      <c r="N168" s="9"/>
      <c r="O168" s="8"/>
      <c r="Q168" s="10"/>
      <c r="R168" s="14"/>
    </row>
    <row r="169" spans="2:19" ht="15.75" thickBot="1" x14ac:dyDescent="0.3">
      <c r="B169" s="226" t="s">
        <v>44</v>
      </c>
      <c r="D169" s="13">
        <v>5</v>
      </c>
      <c r="E169" s="268">
        <v>0.15625</v>
      </c>
      <c r="F169" s="268"/>
      <c r="K169" s="11"/>
      <c r="L169" s="11"/>
      <c r="M169" s="10"/>
      <c r="N169" s="9"/>
      <c r="O169" s="8"/>
      <c r="Q169" s="7"/>
    </row>
    <row r="170" spans="2:19" x14ac:dyDescent="0.25">
      <c r="B170" s="262" t="s">
        <v>0</v>
      </c>
      <c r="C170" s="262"/>
      <c r="D170" s="12">
        <v>32</v>
      </c>
      <c r="E170" s="271">
        <v>1</v>
      </c>
      <c r="F170" s="271"/>
      <c r="K170" s="11"/>
      <c r="L170" s="11"/>
      <c r="M170" s="10"/>
      <c r="N170" s="9"/>
      <c r="O170" s="8"/>
      <c r="Q170" s="7"/>
    </row>
    <row r="171" spans="2:19" ht="14.25" customHeight="1" x14ac:dyDescent="0.25">
      <c r="K171" s="6"/>
      <c r="L171" s="6"/>
      <c r="M171" s="5"/>
      <c r="N171" s="4"/>
      <c r="O171" s="4"/>
    </row>
    <row r="172" spans="2:19" ht="15" customHeight="1" x14ac:dyDescent="0.25">
      <c r="B172" s="269" t="s">
        <v>43</v>
      </c>
      <c r="C172" s="269"/>
      <c r="D172" s="269"/>
      <c r="E172" s="269"/>
      <c r="F172" s="269"/>
      <c r="G172" s="269"/>
      <c r="H172" s="269"/>
      <c r="I172" s="3"/>
    </row>
    <row r="173" spans="2:19" ht="50.25" customHeight="1" x14ac:dyDescent="0.25">
      <c r="B173" s="269"/>
      <c r="C173" s="269"/>
      <c r="D173" s="269"/>
      <c r="E173" s="269"/>
      <c r="F173" s="269"/>
      <c r="G173" s="269"/>
      <c r="H173" s="269"/>
      <c r="I173" s="3"/>
    </row>
    <row r="174" spans="2:19" x14ac:dyDescent="0.25">
      <c r="B174" s="270" t="s">
        <v>42</v>
      </c>
      <c r="C174" s="270"/>
      <c r="D174" s="270"/>
      <c r="E174" s="270"/>
      <c r="F174" s="270"/>
      <c r="G174" s="270"/>
      <c r="H174" s="270"/>
    </row>
    <row r="176" spans="2:19" x14ac:dyDescent="0.25">
      <c r="B176" s="2" t="s">
        <v>41</v>
      </c>
      <c r="K176" s="2"/>
    </row>
    <row r="177" spans="2:11" x14ac:dyDescent="0.25">
      <c r="B177" s="2" t="s">
        <v>40</v>
      </c>
      <c r="K177" s="2"/>
    </row>
  </sheetData>
  <mergeCells count="81">
    <mergeCell ref="B168:C168"/>
    <mergeCell ref="E168:F168"/>
    <mergeCell ref="B172:H173"/>
    <mergeCell ref="B174:H174"/>
    <mergeCell ref="E169:F169"/>
    <mergeCell ref="B170:C170"/>
    <mergeCell ref="E170:F170"/>
    <mergeCell ref="B165:F165"/>
    <mergeCell ref="B166:C166"/>
    <mergeCell ref="E166:F166"/>
    <mergeCell ref="B167:C167"/>
    <mergeCell ref="E167:F167"/>
    <mergeCell ref="B154:D155"/>
    <mergeCell ref="K154:M155"/>
    <mergeCell ref="B145:B146"/>
    <mergeCell ref="C145:D145"/>
    <mergeCell ref="F145:H145"/>
    <mergeCell ref="G146:H146"/>
    <mergeCell ref="G147:H147"/>
    <mergeCell ref="G148:H148"/>
    <mergeCell ref="G149:H149"/>
    <mergeCell ref="B140:D140"/>
    <mergeCell ref="K141:O142"/>
    <mergeCell ref="B143:H144"/>
    <mergeCell ref="K143:L143"/>
    <mergeCell ref="K150:L150"/>
    <mergeCell ref="B114:D114"/>
    <mergeCell ref="G114:H114"/>
    <mergeCell ref="I114:K114"/>
    <mergeCell ref="B112:H113"/>
    <mergeCell ref="K129:M130"/>
    <mergeCell ref="O110:P110"/>
    <mergeCell ref="Q110:R110"/>
    <mergeCell ref="Q111:R111"/>
    <mergeCell ref="O111:P111"/>
    <mergeCell ref="O112:P112"/>
    <mergeCell ref="Q112:R112"/>
    <mergeCell ref="O107:P107"/>
    <mergeCell ref="Q107:R107"/>
    <mergeCell ref="O108:P108"/>
    <mergeCell ref="Q108:R108"/>
    <mergeCell ref="O109:P109"/>
    <mergeCell ref="Q109:R109"/>
    <mergeCell ref="O102:P102"/>
    <mergeCell ref="Q102:R102"/>
    <mergeCell ref="O103:P103"/>
    <mergeCell ref="Q103:R103"/>
    <mergeCell ref="O104:P104"/>
    <mergeCell ref="Q104:R104"/>
    <mergeCell ref="E100:G100"/>
    <mergeCell ref="O100:P100"/>
    <mergeCell ref="Q100:R100"/>
    <mergeCell ref="O101:P101"/>
    <mergeCell ref="Q101:R101"/>
    <mergeCell ref="K82:L83"/>
    <mergeCell ref="M82:O82"/>
    <mergeCell ref="M83:N83"/>
    <mergeCell ref="B95:H95"/>
    <mergeCell ref="B98:F99"/>
    <mergeCell ref="M98:R99"/>
    <mergeCell ref="K67:O67"/>
    <mergeCell ref="K59:K60"/>
    <mergeCell ref="L59:M59"/>
    <mergeCell ref="O59:Q59"/>
    <mergeCell ref="K81:O81"/>
    <mergeCell ref="K74:L74"/>
    <mergeCell ref="B64:H65"/>
    <mergeCell ref="K68:L69"/>
    <mergeCell ref="M68:O68"/>
    <mergeCell ref="B5:S6"/>
    <mergeCell ref="B8:S8"/>
    <mergeCell ref="B10:S11"/>
    <mergeCell ref="I15:M16"/>
    <mergeCell ref="I32:K33"/>
    <mergeCell ref="B46:G48"/>
    <mergeCell ref="L57:S57"/>
    <mergeCell ref="K58:Q58"/>
    <mergeCell ref="B66:C67"/>
    <mergeCell ref="D66:D67"/>
    <mergeCell ref="F66:F67"/>
    <mergeCell ref="H66:H6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9" orientation="portrait" horizontalDpi="4294967295" verticalDpi="4294967295" r:id="rId1"/>
  <rowBreaks count="1" manualBreakCount="1">
    <brk id="123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9"/>
  <sheetViews>
    <sheetView showGridLines="0" tabSelected="1" view="pageBreakPreview" zoomScaleNormal="100" zoomScaleSheetLayoutView="100" workbookViewId="0">
      <selection activeCell="W33" sqref="W33"/>
    </sheetView>
  </sheetViews>
  <sheetFormatPr baseColWidth="10" defaultRowHeight="15" x14ac:dyDescent="0.25"/>
  <cols>
    <col min="1" max="1" width="0.5703125" style="110" customWidth="1"/>
    <col min="2" max="2" width="14.140625" style="110" customWidth="1"/>
    <col min="3" max="3" width="11.7109375" style="110" customWidth="1"/>
    <col min="4" max="4" width="11.42578125" style="110"/>
    <col min="5" max="5" width="1.140625" style="110" customWidth="1"/>
    <col min="6" max="6" width="9.5703125" style="141" customWidth="1"/>
    <col min="7" max="7" width="1.7109375" style="141" customWidth="1"/>
    <col min="8" max="8" width="7.140625" style="141" customWidth="1"/>
    <col min="9" max="9" width="9.5703125" style="110" customWidth="1"/>
    <col min="10" max="10" width="2.7109375" style="110" customWidth="1"/>
    <col min="11" max="11" width="16.140625" style="110" customWidth="1"/>
    <col min="12" max="12" width="11.7109375" style="110" customWidth="1"/>
    <col min="13" max="13" width="15.42578125" style="110" customWidth="1"/>
    <col min="14" max="14" width="1.140625" style="110" customWidth="1"/>
    <col min="15" max="15" width="10.42578125" style="110" customWidth="1"/>
    <col min="16" max="16" width="1.5703125" style="110" customWidth="1"/>
    <col min="17" max="17" width="7.7109375" style="110" customWidth="1"/>
    <col min="18" max="18" width="7" style="110" customWidth="1"/>
    <col min="19" max="19" width="2.85546875" style="110" customWidth="1"/>
    <col min="20" max="20" width="0.5703125" style="110" customWidth="1"/>
    <col min="21" max="16384" width="11.42578125" style="110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40" t="s">
        <v>235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</row>
    <row r="6" spans="2:19" ht="21" customHeight="1" x14ac:dyDescent="0.25"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2:19" ht="6" customHeight="1" x14ac:dyDescent="0.2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</row>
    <row r="8" spans="2:19" ht="20.25" x14ac:dyDescent="0.25">
      <c r="B8" s="272" t="s">
        <v>236</v>
      </c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</row>
    <row r="9" spans="2:19" ht="6.75" customHeight="1" x14ac:dyDescent="0.25"/>
    <row r="10" spans="2:19" x14ac:dyDescent="0.25">
      <c r="B10" s="273" t="s">
        <v>234</v>
      </c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</row>
    <row r="11" spans="2:19" ht="30.75" customHeight="1" x14ac:dyDescent="0.25"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</row>
    <row r="12" spans="2:19" ht="8.25" customHeight="1" x14ac:dyDescent="0.25"/>
    <row r="13" spans="2:19" s="203" customFormat="1" ht="17.25" customHeight="1" x14ac:dyDescent="0.25">
      <c r="B13" s="274" t="s">
        <v>233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</row>
    <row r="14" spans="2:19" ht="3" customHeight="1" x14ac:dyDescent="0.25"/>
    <row r="15" spans="2:19" ht="15" customHeight="1" x14ac:dyDescent="0.2">
      <c r="B15" s="100" t="s">
        <v>232</v>
      </c>
      <c r="C15" s="95"/>
      <c r="D15" s="95"/>
      <c r="E15" s="95"/>
      <c r="F15" s="7"/>
      <c r="G15" s="7"/>
      <c r="H15" s="7"/>
      <c r="I15" s="237" t="s">
        <v>231</v>
      </c>
      <c r="J15" s="237"/>
      <c r="K15" s="237"/>
      <c r="L15" s="237"/>
      <c r="M15" s="237"/>
      <c r="N15" s="207"/>
      <c r="O15" s="95"/>
      <c r="P15" s="253"/>
      <c r="Q15" s="253"/>
      <c r="R15" s="253"/>
      <c r="S15" s="253"/>
    </row>
    <row r="16" spans="2:19" x14ac:dyDescent="0.25">
      <c r="B16" s="202" t="s">
        <v>238</v>
      </c>
      <c r="C16" s="95"/>
      <c r="D16" s="95"/>
      <c r="E16" s="95"/>
      <c r="F16" s="7"/>
      <c r="G16" s="7"/>
      <c r="H16" s="7"/>
      <c r="I16" s="237"/>
      <c r="J16" s="237"/>
      <c r="K16" s="237"/>
      <c r="L16" s="237"/>
      <c r="M16" s="237"/>
      <c r="N16" s="207"/>
      <c r="O16" s="95"/>
      <c r="P16" s="253"/>
      <c r="Q16" s="253"/>
      <c r="R16" s="253"/>
      <c r="S16" s="253"/>
    </row>
    <row r="17" spans="2:19" x14ac:dyDescent="0.25">
      <c r="C17" s="95"/>
      <c r="D17" s="95"/>
      <c r="E17" s="95"/>
      <c r="F17" s="7"/>
      <c r="G17" s="7"/>
      <c r="H17" s="7"/>
      <c r="I17" s="206" t="s">
        <v>159</v>
      </c>
      <c r="J17" s="206"/>
      <c r="K17" s="206">
        <v>2020</v>
      </c>
      <c r="L17" s="206">
        <v>2019</v>
      </c>
      <c r="M17" s="206" t="s">
        <v>230</v>
      </c>
      <c r="N17" s="207"/>
      <c r="O17" s="214"/>
      <c r="P17" s="214"/>
      <c r="Q17" s="214"/>
      <c r="R17" s="214"/>
      <c r="S17" s="95"/>
    </row>
    <row r="18" spans="2:19" ht="22.5" customHeight="1" x14ac:dyDescent="0.25">
      <c r="C18" s="95"/>
      <c r="D18" s="95"/>
      <c r="E18" s="95"/>
      <c r="F18" s="7"/>
      <c r="G18" s="7"/>
      <c r="H18" s="7"/>
      <c r="I18" s="204" t="s">
        <v>2</v>
      </c>
      <c r="J18" s="7"/>
      <c r="K18" s="7">
        <v>69</v>
      </c>
      <c r="L18" s="7">
        <v>41</v>
      </c>
      <c r="M18" s="205">
        <f>K18/L18-1</f>
        <v>0.68292682926829262</v>
      </c>
      <c r="N18" s="214"/>
      <c r="O18" s="205"/>
      <c r="P18" s="205"/>
      <c r="Q18" s="7"/>
      <c r="R18" s="7"/>
      <c r="S18" s="214"/>
    </row>
    <row r="19" spans="2:19" ht="15" customHeight="1" thickBot="1" x14ac:dyDescent="0.3">
      <c r="B19" s="95"/>
      <c r="C19" s="95"/>
      <c r="D19" s="95"/>
      <c r="E19" s="95"/>
      <c r="F19" s="7"/>
      <c r="G19" s="7"/>
      <c r="H19" s="7"/>
      <c r="I19" s="204" t="s">
        <v>3</v>
      </c>
      <c r="J19" s="7"/>
      <c r="K19" s="7">
        <v>51</v>
      </c>
      <c r="L19" s="7">
        <v>27</v>
      </c>
      <c r="M19" s="205">
        <f>K19/L19-1</f>
        <v>0.88888888888888884</v>
      </c>
      <c r="N19" s="214"/>
      <c r="O19" s="205"/>
      <c r="P19" s="205"/>
      <c r="Q19" s="7"/>
      <c r="R19" s="7"/>
      <c r="S19" s="214"/>
    </row>
    <row r="20" spans="2:19" ht="15" hidden="1" customHeight="1" x14ac:dyDescent="0.3">
      <c r="B20" s="95"/>
      <c r="C20" s="95"/>
      <c r="D20" s="95"/>
      <c r="E20" s="95"/>
      <c r="F20" s="7"/>
      <c r="G20" s="7"/>
      <c r="H20" s="7"/>
      <c r="I20" s="204" t="s">
        <v>4</v>
      </c>
      <c r="J20" s="7"/>
      <c r="K20" s="7"/>
      <c r="L20" s="7"/>
      <c r="M20" s="205"/>
      <c r="N20" s="214"/>
      <c r="O20" s="205"/>
      <c r="P20" s="205"/>
      <c r="Q20" s="7"/>
      <c r="R20" s="7"/>
      <c r="S20" s="214"/>
    </row>
    <row r="21" spans="2:19" ht="15" hidden="1" customHeight="1" x14ac:dyDescent="0.3">
      <c r="B21" s="95"/>
      <c r="C21" s="95"/>
      <c r="D21" s="95"/>
      <c r="E21" s="95"/>
      <c r="F21" s="7"/>
      <c r="G21" s="7"/>
      <c r="H21" s="7"/>
      <c r="I21" s="204" t="s">
        <v>5</v>
      </c>
      <c r="J21" s="7"/>
      <c r="K21" s="7"/>
      <c r="L21" s="7"/>
      <c r="M21" s="205"/>
      <c r="N21" s="214"/>
      <c r="O21" s="205"/>
      <c r="P21" s="205"/>
      <c r="Q21" s="7"/>
      <c r="R21" s="7"/>
      <c r="S21" s="214"/>
    </row>
    <row r="22" spans="2:19" ht="15" hidden="1" customHeight="1" x14ac:dyDescent="0.3">
      <c r="B22" s="95"/>
      <c r="C22" s="95"/>
      <c r="D22" s="95"/>
      <c r="E22" s="95"/>
      <c r="F22" s="7"/>
      <c r="G22" s="7"/>
      <c r="H22" s="7"/>
      <c r="I22" s="204" t="s">
        <v>6</v>
      </c>
      <c r="J22" s="7"/>
      <c r="K22" s="7"/>
      <c r="L22" s="7"/>
      <c r="M22" s="205"/>
      <c r="N22" s="214"/>
      <c r="O22" s="205"/>
      <c r="P22" s="205"/>
      <c r="Q22" s="7"/>
      <c r="R22" s="7"/>
      <c r="S22" s="214"/>
    </row>
    <row r="23" spans="2:19" ht="15" hidden="1" customHeight="1" x14ac:dyDescent="0.3">
      <c r="B23" s="95"/>
      <c r="C23" s="95"/>
      <c r="D23" s="95"/>
      <c r="E23" s="95"/>
      <c r="F23" s="7"/>
      <c r="G23" s="7"/>
      <c r="H23" s="7"/>
      <c r="I23" s="204" t="s">
        <v>7</v>
      </c>
      <c r="J23" s="7"/>
      <c r="K23" s="7"/>
      <c r="L23" s="7"/>
      <c r="M23" s="205"/>
      <c r="N23" s="214"/>
      <c r="O23" s="205"/>
      <c r="P23" s="205"/>
      <c r="Q23" s="7"/>
      <c r="R23" s="7"/>
      <c r="S23" s="214"/>
    </row>
    <row r="24" spans="2:19" ht="15" hidden="1" customHeight="1" x14ac:dyDescent="0.3">
      <c r="B24" s="95"/>
      <c r="C24" s="95"/>
      <c r="D24" s="95"/>
      <c r="E24" s="95"/>
      <c r="F24" s="7"/>
      <c r="G24" s="7"/>
      <c r="H24" s="7"/>
      <c r="I24" s="204" t="s">
        <v>8</v>
      </c>
      <c r="J24" s="7"/>
      <c r="K24" s="7"/>
      <c r="L24" s="7"/>
      <c r="M24" s="205"/>
      <c r="N24" s="214"/>
      <c r="O24" s="205"/>
      <c r="P24" s="205"/>
      <c r="Q24" s="7"/>
      <c r="R24" s="7"/>
      <c r="S24" s="214"/>
    </row>
    <row r="25" spans="2:19" ht="15" hidden="1" customHeight="1" x14ac:dyDescent="0.3">
      <c r="B25" s="95"/>
      <c r="C25" s="95"/>
      <c r="D25" s="95"/>
      <c r="E25" s="95"/>
      <c r="F25" s="7"/>
      <c r="G25" s="7"/>
      <c r="H25" s="7"/>
      <c r="I25" s="204" t="s">
        <v>9</v>
      </c>
      <c r="J25" s="7"/>
      <c r="K25" s="7"/>
      <c r="L25" s="7"/>
      <c r="M25" s="205"/>
      <c r="N25" s="214"/>
      <c r="O25" s="205"/>
      <c r="P25" s="205"/>
      <c r="Q25" s="7"/>
      <c r="R25" s="7"/>
      <c r="S25" s="214"/>
    </row>
    <row r="26" spans="2:19" ht="15" hidden="1" customHeight="1" x14ac:dyDescent="0.3">
      <c r="B26" s="95"/>
      <c r="C26" s="95"/>
      <c r="D26" s="95"/>
      <c r="E26" s="95"/>
      <c r="F26" s="7"/>
      <c r="G26" s="7"/>
      <c r="H26" s="7"/>
      <c r="I26" s="204" t="s">
        <v>10</v>
      </c>
      <c r="J26" s="7"/>
      <c r="K26" s="7"/>
      <c r="L26" s="7"/>
      <c r="M26" s="205"/>
      <c r="N26" s="214"/>
      <c r="O26" s="205"/>
      <c r="P26" s="205"/>
      <c r="Q26" s="7"/>
      <c r="R26" s="7"/>
      <c r="S26" s="214"/>
    </row>
    <row r="27" spans="2:19" ht="15" hidden="1" customHeight="1" x14ac:dyDescent="0.3">
      <c r="B27" s="95"/>
      <c r="C27" s="95"/>
      <c r="D27" s="95"/>
      <c r="E27" s="95"/>
      <c r="F27" s="7"/>
      <c r="G27" s="7"/>
      <c r="H27" s="7"/>
      <c r="I27" s="204" t="s">
        <v>11</v>
      </c>
      <c r="J27" s="7"/>
      <c r="K27" s="7"/>
      <c r="L27" s="7"/>
      <c r="M27" s="205"/>
      <c r="N27" s="214"/>
      <c r="O27" s="205"/>
      <c r="P27" s="205"/>
      <c r="Q27" s="7"/>
      <c r="R27" s="7"/>
      <c r="S27" s="214"/>
    </row>
    <row r="28" spans="2:19" ht="15" hidden="1" customHeight="1" x14ac:dyDescent="0.3">
      <c r="B28" s="95"/>
      <c r="C28" s="95"/>
      <c r="D28" s="95"/>
      <c r="E28" s="95"/>
      <c r="F28" s="7"/>
      <c r="G28" s="7"/>
      <c r="H28" s="7"/>
      <c r="I28" s="204" t="s">
        <v>12</v>
      </c>
      <c r="J28" s="7"/>
      <c r="K28" s="7"/>
      <c r="L28" s="7"/>
      <c r="M28" s="205"/>
      <c r="N28" s="214"/>
      <c r="O28" s="205"/>
      <c r="P28" s="205"/>
      <c r="Q28" s="7"/>
      <c r="R28" s="7"/>
      <c r="S28" s="214"/>
    </row>
    <row r="29" spans="2:19" ht="15" hidden="1" customHeight="1" thickBot="1" x14ac:dyDescent="0.3">
      <c r="B29" s="95"/>
      <c r="C29" s="95"/>
      <c r="D29" s="95"/>
      <c r="E29" s="95"/>
      <c r="F29" s="7"/>
      <c r="G29" s="7"/>
      <c r="H29" s="7"/>
      <c r="I29" s="204" t="s">
        <v>13</v>
      </c>
      <c r="J29" s="7"/>
      <c r="K29" s="7"/>
      <c r="L29" s="7"/>
      <c r="M29" s="205"/>
      <c r="N29" s="214"/>
      <c r="O29" s="205"/>
      <c r="P29" s="205"/>
      <c r="Q29" s="7"/>
      <c r="R29" s="7"/>
      <c r="S29" s="214"/>
    </row>
    <row r="30" spans="2:19" x14ac:dyDescent="0.25">
      <c r="B30" s="95"/>
      <c r="C30" s="95"/>
      <c r="D30" s="95"/>
      <c r="E30" s="95"/>
      <c r="F30" s="7"/>
      <c r="G30" s="7"/>
      <c r="H30" s="7"/>
      <c r="I30" s="208" t="s">
        <v>0</v>
      </c>
      <c r="J30" s="208"/>
      <c r="K30" s="208">
        <f>SUM(K18:K29)</f>
        <v>120</v>
      </c>
      <c r="L30" s="208">
        <f>SUM(L18:L29)</f>
        <v>68</v>
      </c>
      <c r="M30" s="213">
        <f>K30/L30-1</f>
        <v>0.76470588235294112</v>
      </c>
      <c r="N30" s="214"/>
      <c r="O30" s="205"/>
      <c r="P30" s="205"/>
      <c r="Q30" s="7"/>
      <c r="R30" s="7"/>
      <c r="S30" s="214"/>
    </row>
    <row r="31" spans="2:19" x14ac:dyDescent="0.25">
      <c r="B31" s="95"/>
      <c r="C31" s="95"/>
      <c r="D31" s="95"/>
      <c r="E31" s="95"/>
      <c r="F31" s="7"/>
      <c r="G31" s="7"/>
      <c r="H31" s="7"/>
      <c r="N31" s="95"/>
      <c r="O31" s="95"/>
      <c r="P31" s="95"/>
      <c r="Q31" s="95"/>
      <c r="R31" s="95"/>
      <c r="S31" s="95"/>
    </row>
    <row r="32" spans="2:19" ht="26.25" customHeight="1" x14ac:dyDescent="0.25">
      <c r="B32" s="95"/>
      <c r="C32" s="95"/>
      <c r="D32" s="95"/>
      <c r="E32" s="95"/>
      <c r="F32" s="7"/>
      <c r="G32" s="7"/>
      <c r="H32" s="7"/>
      <c r="I32" s="275" t="s">
        <v>229</v>
      </c>
      <c r="J32" s="275"/>
      <c r="K32" s="275"/>
      <c r="L32" s="95"/>
      <c r="M32" s="95"/>
      <c r="N32" s="95"/>
      <c r="O32" s="95"/>
      <c r="P32" s="95"/>
      <c r="Q32" s="95"/>
      <c r="R32" s="95"/>
      <c r="S32" s="95"/>
    </row>
    <row r="33" spans="2:19" x14ac:dyDescent="0.25">
      <c r="B33" s="95"/>
      <c r="C33" s="95"/>
      <c r="D33" s="95"/>
      <c r="E33" s="95"/>
      <c r="F33" s="7"/>
      <c r="G33" s="7"/>
      <c r="H33" s="7"/>
      <c r="I33" s="206" t="s">
        <v>156</v>
      </c>
      <c r="J33" s="276" t="s">
        <v>228</v>
      </c>
      <c r="K33" s="276"/>
      <c r="L33" s="7"/>
      <c r="M33" s="7"/>
      <c r="N33" s="7"/>
      <c r="O33" s="7"/>
      <c r="P33" s="7"/>
      <c r="Q33" s="7"/>
      <c r="R33" s="7"/>
      <c r="S33" s="7"/>
    </row>
    <row r="34" spans="2:19" x14ac:dyDescent="0.25">
      <c r="B34" s="95"/>
      <c r="C34" s="95"/>
      <c r="D34" s="95"/>
      <c r="E34" s="95"/>
      <c r="F34" s="7"/>
      <c r="G34" s="7"/>
      <c r="H34" s="7"/>
      <c r="I34" s="115">
        <v>2009</v>
      </c>
      <c r="J34" s="7"/>
      <c r="K34" s="201">
        <v>64</v>
      </c>
      <c r="L34" s="7"/>
      <c r="M34" s="7"/>
      <c r="N34" s="7"/>
      <c r="O34" s="7"/>
      <c r="P34" s="7"/>
      <c r="Q34" s="7"/>
      <c r="R34" s="7"/>
      <c r="S34" s="7"/>
    </row>
    <row r="35" spans="2:19" x14ac:dyDescent="0.25">
      <c r="B35" s="95"/>
      <c r="C35" s="95"/>
      <c r="D35" s="95"/>
      <c r="E35" s="95"/>
      <c r="F35" s="7"/>
      <c r="G35" s="7"/>
      <c r="H35" s="7"/>
      <c r="I35" s="115">
        <v>2010</v>
      </c>
      <c r="J35" s="7"/>
      <c r="K35" s="201">
        <v>47</v>
      </c>
      <c r="L35" s="7"/>
      <c r="M35" s="7"/>
      <c r="N35" s="7"/>
      <c r="O35" s="7"/>
      <c r="P35" s="7"/>
      <c r="Q35" s="7"/>
      <c r="R35" s="7"/>
      <c r="S35" s="7"/>
    </row>
    <row r="36" spans="2:19" x14ac:dyDescent="0.25">
      <c r="B36" s="95"/>
      <c r="C36" s="95"/>
      <c r="D36" s="95"/>
      <c r="E36" s="95"/>
      <c r="F36" s="7"/>
      <c r="G36" s="7"/>
      <c r="H36" s="7"/>
      <c r="I36" s="115">
        <v>2011</v>
      </c>
      <c r="J36" s="7"/>
      <c r="K36" s="201">
        <v>66</v>
      </c>
      <c r="L36" s="7"/>
      <c r="M36" s="7"/>
      <c r="N36" s="7"/>
      <c r="O36" s="7"/>
      <c r="P36" s="7"/>
      <c r="Q36" s="7"/>
      <c r="R36" s="7"/>
      <c r="S36" s="7"/>
    </row>
    <row r="37" spans="2:19" x14ac:dyDescent="0.25">
      <c r="B37" s="95"/>
      <c r="C37" s="95"/>
      <c r="D37" s="95"/>
      <c r="E37" s="95"/>
      <c r="F37" s="7"/>
      <c r="G37" s="7"/>
      <c r="H37" s="7"/>
      <c r="I37" s="115">
        <v>2012</v>
      </c>
      <c r="J37" s="7"/>
      <c r="K37" s="201">
        <v>91</v>
      </c>
      <c r="L37" s="7"/>
      <c r="M37" s="7"/>
      <c r="N37" s="7"/>
      <c r="O37" s="7"/>
      <c r="P37" s="7"/>
      <c r="Q37" s="7"/>
      <c r="R37" s="7"/>
      <c r="S37" s="7"/>
    </row>
    <row r="38" spans="2:19" x14ac:dyDescent="0.25">
      <c r="B38" s="95"/>
      <c r="C38" s="95"/>
      <c r="D38" s="95"/>
      <c r="E38" s="95"/>
      <c r="F38" s="7"/>
      <c r="G38" s="7"/>
      <c r="H38" s="7"/>
      <c r="I38" s="115">
        <v>2013</v>
      </c>
      <c r="J38" s="7"/>
      <c r="K38" s="201">
        <v>151</v>
      </c>
      <c r="L38" s="95"/>
      <c r="M38" s="95"/>
      <c r="N38" s="95"/>
      <c r="O38" s="95"/>
      <c r="P38" s="95"/>
      <c r="Q38" s="95"/>
      <c r="R38" s="95"/>
      <c r="S38" s="95"/>
    </row>
    <row r="39" spans="2:19" x14ac:dyDescent="0.25">
      <c r="B39" s="95"/>
      <c r="C39" s="95"/>
      <c r="D39" s="95"/>
      <c r="E39" s="95"/>
      <c r="F39" s="7"/>
      <c r="G39" s="7"/>
      <c r="H39" s="7"/>
      <c r="I39" s="115">
        <v>2014</v>
      </c>
      <c r="J39" s="7"/>
      <c r="K39" s="201">
        <v>186</v>
      </c>
      <c r="L39" s="95"/>
      <c r="M39" s="95"/>
      <c r="N39" s="95"/>
      <c r="O39" s="95"/>
      <c r="P39" s="95"/>
      <c r="Q39" s="95"/>
      <c r="R39" s="95"/>
      <c r="S39" s="95"/>
    </row>
    <row r="40" spans="2:19" x14ac:dyDescent="0.25">
      <c r="B40" s="95"/>
      <c r="C40" s="95"/>
      <c r="D40" s="95"/>
      <c r="E40" s="95"/>
      <c r="F40" s="7"/>
      <c r="G40" s="7"/>
      <c r="H40" s="7"/>
      <c r="I40" s="115">
        <v>2015</v>
      </c>
      <c r="J40" s="7"/>
      <c r="K40" s="201">
        <v>198</v>
      </c>
      <c r="L40" s="95"/>
      <c r="M40" s="95"/>
      <c r="N40" s="95"/>
      <c r="O40" s="95"/>
      <c r="P40" s="95"/>
      <c r="Q40" s="95"/>
      <c r="R40" s="95"/>
      <c r="S40" s="95"/>
    </row>
    <row r="41" spans="2:19" x14ac:dyDescent="0.25">
      <c r="B41" s="95"/>
      <c r="C41" s="95"/>
      <c r="D41" s="95"/>
      <c r="E41" s="95"/>
      <c r="F41" s="7"/>
      <c r="G41" s="7"/>
      <c r="H41" s="7"/>
      <c r="I41" s="115">
        <v>2016</v>
      </c>
      <c r="J41" s="7"/>
      <c r="K41" s="201">
        <v>258</v>
      </c>
      <c r="L41" s="95"/>
      <c r="M41" s="95"/>
      <c r="N41" s="95"/>
      <c r="O41" s="95"/>
      <c r="P41" s="95"/>
      <c r="Q41" s="95"/>
      <c r="R41" s="95"/>
      <c r="S41" s="95"/>
    </row>
    <row r="42" spans="2:19" x14ac:dyDescent="0.25">
      <c r="B42" s="95"/>
      <c r="C42" s="95"/>
      <c r="D42" s="95"/>
      <c r="E42" s="95"/>
      <c r="F42" s="7"/>
      <c r="G42" s="7"/>
      <c r="H42" s="7"/>
      <c r="I42" s="115">
        <v>2017</v>
      </c>
      <c r="J42" s="7"/>
      <c r="K42" s="201">
        <v>247</v>
      </c>
      <c r="L42" s="95"/>
      <c r="M42" s="95"/>
      <c r="N42" s="95"/>
      <c r="O42" s="95"/>
      <c r="P42" s="95"/>
      <c r="Q42" s="95"/>
      <c r="R42" s="95"/>
      <c r="S42" s="95"/>
    </row>
    <row r="43" spans="2:19" x14ac:dyDescent="0.25">
      <c r="B43" s="95"/>
      <c r="C43" s="95"/>
      <c r="D43" s="95"/>
      <c r="E43" s="95"/>
      <c r="F43" s="7"/>
      <c r="G43" s="7"/>
      <c r="H43" s="7"/>
      <c r="I43" s="115">
        <v>2018</v>
      </c>
      <c r="J43" s="7"/>
      <c r="K43" s="201">
        <v>304</v>
      </c>
      <c r="L43" s="95"/>
      <c r="M43" s="95"/>
      <c r="N43" s="95"/>
      <c r="O43" s="95"/>
      <c r="P43" s="95"/>
      <c r="Q43" s="95"/>
      <c r="R43" s="95"/>
      <c r="S43" s="95"/>
    </row>
    <row r="44" spans="2:19" x14ac:dyDescent="0.25">
      <c r="B44" s="95"/>
      <c r="C44" s="95"/>
      <c r="D44" s="95"/>
      <c r="E44" s="95"/>
      <c r="F44" s="7"/>
      <c r="G44" s="7"/>
      <c r="H44" s="7"/>
      <c r="I44" s="115">
        <v>2019</v>
      </c>
      <c r="J44" s="7"/>
      <c r="K44" s="201">
        <v>404</v>
      </c>
      <c r="L44" s="95"/>
      <c r="M44" s="95"/>
      <c r="N44" s="95"/>
      <c r="O44" s="95"/>
      <c r="P44" s="95"/>
      <c r="Q44" s="95"/>
      <c r="R44" s="95"/>
      <c r="S44" s="95"/>
    </row>
    <row r="45" spans="2:19" ht="15.75" thickBot="1" x14ac:dyDescent="0.3">
      <c r="B45" s="95"/>
      <c r="C45" s="95"/>
      <c r="D45" s="95"/>
      <c r="E45" s="95"/>
      <c r="F45" s="7"/>
      <c r="G45" s="7"/>
      <c r="H45" s="7"/>
      <c r="I45" s="115">
        <v>2020</v>
      </c>
      <c r="K45" s="201">
        <v>120</v>
      </c>
      <c r="L45" s="95"/>
      <c r="M45" s="95"/>
      <c r="N45" s="95"/>
      <c r="O45" s="95"/>
      <c r="P45" s="95"/>
      <c r="Q45" s="95"/>
      <c r="R45" s="95"/>
      <c r="S45" s="95"/>
    </row>
    <row r="46" spans="2:19" x14ac:dyDescent="0.25">
      <c r="B46" s="95"/>
      <c r="C46" s="95"/>
      <c r="D46" s="95"/>
      <c r="E46" s="95"/>
      <c r="F46" s="7"/>
      <c r="G46" s="7"/>
      <c r="H46" s="7"/>
      <c r="I46" s="208" t="s">
        <v>0</v>
      </c>
      <c r="J46" s="208"/>
      <c r="K46" s="200">
        <f>SUM(K34:K45)</f>
        <v>2136</v>
      </c>
      <c r="L46" s="95"/>
      <c r="M46" s="195"/>
      <c r="N46" s="95"/>
      <c r="O46" s="95"/>
      <c r="P46" s="95"/>
      <c r="Q46" s="95"/>
      <c r="R46" s="95"/>
      <c r="S46" s="95"/>
    </row>
    <row r="47" spans="2:19" ht="22.5" customHeight="1" x14ac:dyDescent="0.25">
      <c r="B47" s="95"/>
      <c r="C47" s="95"/>
      <c r="D47" s="95"/>
      <c r="E47" s="95"/>
      <c r="F47" s="7"/>
      <c r="G47" s="7"/>
      <c r="H47" s="7"/>
      <c r="I47" s="195"/>
      <c r="J47" s="199"/>
      <c r="K47" s="95"/>
      <c r="L47" s="95"/>
      <c r="M47" s="195"/>
      <c r="N47" s="95"/>
      <c r="O47" s="95"/>
      <c r="P47" s="95"/>
      <c r="Q47" s="95"/>
      <c r="R47" s="95"/>
      <c r="S47" s="95"/>
    </row>
    <row r="48" spans="2:19" ht="41.25" customHeight="1" x14ac:dyDescent="0.25">
      <c r="B48" s="237" t="s">
        <v>237</v>
      </c>
      <c r="C48" s="237"/>
      <c r="D48" s="237"/>
      <c r="E48" s="237"/>
      <c r="F48" s="237"/>
      <c r="G48" s="237"/>
      <c r="H48" s="237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19" ht="24.75" customHeight="1" x14ac:dyDescent="0.25">
      <c r="B49" s="247" t="s">
        <v>148</v>
      </c>
      <c r="C49" s="247"/>
      <c r="D49" s="116" t="s">
        <v>147</v>
      </c>
      <c r="E49" s="116"/>
      <c r="F49" s="206">
        <v>2020</v>
      </c>
      <c r="G49" s="206"/>
      <c r="H49" s="206" t="s">
        <v>0</v>
      </c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2:19" x14ac:dyDescent="0.25">
      <c r="B50" s="114" t="s">
        <v>146</v>
      </c>
      <c r="C50" s="198"/>
      <c r="D50" s="113">
        <v>605</v>
      </c>
      <c r="E50" s="198"/>
      <c r="F50" s="197">
        <v>48</v>
      </c>
      <c r="G50" s="113"/>
      <c r="H50" s="112">
        <f t="shared" ref="H50:H75" si="0">D50+F50</f>
        <v>653</v>
      </c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2:19" x14ac:dyDescent="0.25">
      <c r="B51" s="114" t="s">
        <v>14</v>
      </c>
      <c r="C51" s="198"/>
      <c r="D51" s="113">
        <v>139</v>
      </c>
      <c r="E51" s="198"/>
      <c r="F51" s="197">
        <v>2</v>
      </c>
      <c r="G51" s="113"/>
      <c r="H51" s="112">
        <f t="shared" si="0"/>
        <v>141</v>
      </c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2:19" x14ac:dyDescent="0.25">
      <c r="B52" s="114" t="s">
        <v>34</v>
      </c>
      <c r="C52" s="198"/>
      <c r="D52" s="113">
        <v>97</v>
      </c>
      <c r="E52" s="198"/>
      <c r="F52" s="197">
        <v>4</v>
      </c>
      <c r="G52" s="113"/>
      <c r="H52" s="112">
        <f t="shared" si="0"/>
        <v>101</v>
      </c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2:19" x14ac:dyDescent="0.25">
      <c r="B53" s="114" t="s">
        <v>18</v>
      </c>
      <c r="C53" s="198"/>
      <c r="D53" s="113">
        <v>98</v>
      </c>
      <c r="E53" s="198"/>
      <c r="F53" s="197">
        <v>2</v>
      </c>
      <c r="G53" s="113"/>
      <c r="H53" s="112">
        <f t="shared" si="0"/>
        <v>100</v>
      </c>
      <c r="I53" s="95"/>
      <c r="J53" s="95"/>
      <c r="L53" s="24"/>
      <c r="M53" s="24"/>
      <c r="N53" s="24"/>
      <c r="O53" s="24"/>
      <c r="P53" s="24"/>
      <c r="Q53" s="24"/>
      <c r="R53" s="95"/>
      <c r="S53" s="95"/>
    </row>
    <row r="54" spans="2:19" x14ac:dyDescent="0.25">
      <c r="B54" s="114" t="s">
        <v>16</v>
      </c>
      <c r="C54" s="198"/>
      <c r="D54" s="113">
        <v>86</v>
      </c>
      <c r="E54" s="198"/>
      <c r="F54" s="197">
        <v>10</v>
      </c>
      <c r="G54" s="113"/>
      <c r="H54" s="112">
        <f t="shared" si="0"/>
        <v>96</v>
      </c>
      <c r="I54" s="95"/>
      <c r="J54" s="95"/>
      <c r="R54" s="95"/>
      <c r="S54" s="95"/>
    </row>
    <row r="55" spans="2:19" x14ac:dyDescent="0.25">
      <c r="B55" s="114" t="s">
        <v>35</v>
      </c>
      <c r="C55" s="198"/>
      <c r="D55" s="113">
        <v>91</v>
      </c>
      <c r="E55" s="198"/>
      <c r="F55" s="197">
        <v>4</v>
      </c>
      <c r="G55" s="113"/>
      <c r="H55" s="112">
        <f t="shared" si="0"/>
        <v>95</v>
      </c>
      <c r="I55" s="95"/>
      <c r="J55" s="95"/>
      <c r="K55" s="237" t="s">
        <v>227</v>
      </c>
      <c r="L55" s="237"/>
      <c r="M55" s="237"/>
      <c r="N55" s="237"/>
      <c r="O55" s="237"/>
      <c r="P55" s="237"/>
      <c r="Q55" s="237"/>
      <c r="R55" s="95"/>
      <c r="S55" s="95"/>
    </row>
    <row r="56" spans="2:19" x14ac:dyDescent="0.25">
      <c r="B56" s="196" t="s">
        <v>24</v>
      </c>
      <c r="C56" s="176"/>
      <c r="D56" s="109">
        <v>80</v>
      </c>
      <c r="E56" s="176"/>
      <c r="F56" s="194">
        <v>3</v>
      </c>
      <c r="G56" s="109"/>
      <c r="H56" s="108">
        <f t="shared" si="0"/>
        <v>83</v>
      </c>
      <c r="I56" s="95"/>
      <c r="J56" s="95"/>
      <c r="K56" s="237"/>
      <c r="L56" s="237"/>
      <c r="M56" s="237"/>
      <c r="N56" s="237"/>
      <c r="O56" s="237"/>
      <c r="P56" s="237"/>
      <c r="Q56" s="237"/>
      <c r="R56" s="95"/>
      <c r="S56" s="95"/>
    </row>
    <row r="57" spans="2:19" ht="15.75" thickBot="1" x14ac:dyDescent="0.3">
      <c r="B57" s="196" t="s">
        <v>19</v>
      </c>
      <c r="C57" s="176"/>
      <c r="D57" s="109">
        <v>75</v>
      </c>
      <c r="E57" s="176"/>
      <c r="F57" s="194">
        <v>2</v>
      </c>
      <c r="G57" s="109"/>
      <c r="H57" s="108">
        <f t="shared" si="0"/>
        <v>77</v>
      </c>
      <c r="I57" s="95"/>
      <c r="J57" s="95"/>
      <c r="K57" s="238" t="s">
        <v>153</v>
      </c>
      <c r="L57" s="239" t="s">
        <v>226</v>
      </c>
      <c r="M57" s="239"/>
      <c r="N57" s="206"/>
      <c r="O57" s="239" t="s">
        <v>225</v>
      </c>
      <c r="P57" s="239"/>
      <c r="Q57" s="239"/>
      <c r="R57" s="95"/>
      <c r="S57" s="95"/>
    </row>
    <row r="58" spans="2:19" x14ac:dyDescent="0.25">
      <c r="B58" s="196" t="s">
        <v>21</v>
      </c>
      <c r="C58" s="176"/>
      <c r="D58" s="109">
        <v>71</v>
      </c>
      <c r="E58" s="176"/>
      <c r="F58" s="194">
        <v>6</v>
      </c>
      <c r="G58" s="109"/>
      <c r="H58" s="108">
        <f t="shared" si="0"/>
        <v>77</v>
      </c>
      <c r="I58" s="95"/>
      <c r="J58" s="95"/>
      <c r="K58" s="238"/>
      <c r="L58" s="206" t="s">
        <v>47</v>
      </c>
      <c r="M58" s="206" t="s">
        <v>1</v>
      </c>
      <c r="N58" s="206"/>
      <c r="O58" s="206" t="s">
        <v>47</v>
      </c>
      <c r="P58" s="206"/>
      <c r="Q58" s="206" t="s">
        <v>1</v>
      </c>
      <c r="R58" s="95"/>
      <c r="S58" s="95"/>
    </row>
    <row r="59" spans="2:19" x14ac:dyDescent="0.25">
      <c r="B59" s="196" t="s">
        <v>25</v>
      </c>
      <c r="C59" s="176"/>
      <c r="D59" s="109">
        <v>65</v>
      </c>
      <c r="E59" s="109"/>
      <c r="F59" s="194">
        <v>2</v>
      </c>
      <c r="G59" s="109"/>
      <c r="H59" s="108">
        <f t="shared" si="0"/>
        <v>67</v>
      </c>
      <c r="I59" s="95"/>
      <c r="J59" s="95"/>
      <c r="K59" s="211"/>
      <c r="L59" s="206"/>
      <c r="M59" s="206"/>
      <c r="N59" s="206"/>
      <c r="O59" s="206"/>
      <c r="P59" s="206"/>
      <c r="Q59" s="206"/>
      <c r="R59" s="95"/>
      <c r="S59" s="95"/>
    </row>
    <row r="60" spans="2:19" x14ac:dyDescent="0.25">
      <c r="B60" s="196" t="s">
        <v>17</v>
      </c>
      <c r="C60" s="176"/>
      <c r="D60" s="109">
        <v>60</v>
      </c>
      <c r="E60" s="109"/>
      <c r="F60" s="194">
        <v>3</v>
      </c>
      <c r="G60" s="109"/>
      <c r="H60" s="108">
        <f t="shared" si="0"/>
        <v>63</v>
      </c>
      <c r="I60" s="95"/>
      <c r="J60" s="95"/>
      <c r="K60" s="96" t="s">
        <v>151</v>
      </c>
      <c r="L60" s="7">
        <v>11</v>
      </c>
      <c r="M60" s="212">
        <f>L60/$L$62</f>
        <v>9.166666666666666E-2</v>
      </c>
      <c r="N60" s="212"/>
      <c r="O60" s="7">
        <v>64</v>
      </c>
      <c r="P60" s="7"/>
      <c r="Q60" s="212">
        <f>O60/$O$62</f>
        <v>0.15841584158415842</v>
      </c>
      <c r="R60" s="95"/>
      <c r="S60" s="95"/>
    </row>
    <row r="61" spans="2:19" ht="15.75" thickBot="1" x14ac:dyDescent="0.3">
      <c r="B61" s="96" t="s">
        <v>139</v>
      </c>
      <c r="C61" s="95"/>
      <c r="D61" s="7">
        <v>55</v>
      </c>
      <c r="E61" s="95"/>
      <c r="F61" s="194">
        <v>6</v>
      </c>
      <c r="G61" s="7"/>
      <c r="H61" s="108">
        <f t="shared" si="0"/>
        <v>61</v>
      </c>
      <c r="I61" s="95"/>
      <c r="J61" s="95"/>
      <c r="K61" s="96" t="s">
        <v>224</v>
      </c>
      <c r="L61" s="7">
        <v>109</v>
      </c>
      <c r="M61" s="212">
        <f>L61/$L$62</f>
        <v>0.90833333333333333</v>
      </c>
      <c r="N61" s="212"/>
      <c r="O61" s="7">
        <v>340</v>
      </c>
      <c r="P61" s="7"/>
      <c r="Q61" s="212">
        <f>O61/O62</f>
        <v>0.84158415841584155</v>
      </c>
      <c r="R61" s="95"/>
      <c r="S61" s="95"/>
    </row>
    <row r="62" spans="2:19" x14ac:dyDescent="0.25">
      <c r="B62" s="96" t="s">
        <v>15</v>
      </c>
      <c r="C62" s="95"/>
      <c r="D62" s="7">
        <v>56</v>
      </c>
      <c r="E62" s="95"/>
      <c r="F62" s="194">
        <v>4</v>
      </c>
      <c r="G62" s="7"/>
      <c r="H62" s="108">
        <f t="shared" si="0"/>
        <v>60</v>
      </c>
      <c r="I62" s="95"/>
      <c r="J62" s="95"/>
      <c r="K62" s="208" t="s">
        <v>0</v>
      </c>
      <c r="L62" s="208">
        <f>SUM(L60:L61)</f>
        <v>120</v>
      </c>
      <c r="M62" s="213">
        <f>SUM(M60:M61)</f>
        <v>1</v>
      </c>
      <c r="N62" s="213"/>
      <c r="O62" s="208">
        <f>SUM(O60:O61)</f>
        <v>404</v>
      </c>
      <c r="P62" s="208"/>
      <c r="Q62" s="213">
        <f>SUM(Q60:Q61)</f>
        <v>1</v>
      </c>
      <c r="R62" s="95"/>
      <c r="S62" s="95"/>
    </row>
    <row r="63" spans="2:19" x14ac:dyDescent="0.25">
      <c r="B63" s="96" t="s">
        <v>22</v>
      </c>
      <c r="C63" s="95"/>
      <c r="D63" s="7">
        <v>54</v>
      </c>
      <c r="E63" s="95"/>
      <c r="F63" s="194">
        <v>3</v>
      </c>
      <c r="G63" s="7"/>
      <c r="H63" s="108">
        <f t="shared" si="0"/>
        <v>57</v>
      </c>
      <c r="I63" s="95"/>
      <c r="J63" s="95"/>
      <c r="K63" s="195"/>
      <c r="L63" s="7"/>
      <c r="M63" s="212"/>
      <c r="N63" s="212"/>
      <c r="O63" s="7"/>
      <c r="P63" s="7"/>
      <c r="Q63" s="212"/>
      <c r="R63" s="95"/>
      <c r="S63" s="95"/>
    </row>
    <row r="64" spans="2:19" x14ac:dyDescent="0.25">
      <c r="B64" s="96" t="s">
        <v>20</v>
      </c>
      <c r="C64" s="95"/>
      <c r="D64" s="7">
        <v>52</v>
      </c>
      <c r="E64" s="95"/>
      <c r="F64" s="194">
        <v>1</v>
      </c>
      <c r="G64" s="7"/>
      <c r="H64" s="108">
        <f t="shared" si="0"/>
        <v>53</v>
      </c>
      <c r="I64" s="95"/>
      <c r="J64" s="95"/>
      <c r="P64" s="95"/>
      <c r="Q64" s="95"/>
      <c r="R64" s="95"/>
      <c r="S64" s="95"/>
    </row>
    <row r="65" spans="2:19" x14ac:dyDescent="0.25">
      <c r="B65" s="96" t="s">
        <v>26</v>
      </c>
      <c r="C65" s="95"/>
      <c r="D65" s="7">
        <v>51</v>
      </c>
      <c r="E65" s="95"/>
      <c r="F65" s="194">
        <v>1</v>
      </c>
      <c r="G65" s="7"/>
      <c r="H65" s="108">
        <f t="shared" si="0"/>
        <v>52</v>
      </c>
      <c r="I65" s="95"/>
      <c r="J65" s="95"/>
      <c r="K65" s="95" t="s">
        <v>223</v>
      </c>
      <c r="L65" s="95"/>
      <c r="M65" s="95"/>
      <c r="N65" s="95"/>
      <c r="O65" s="95"/>
      <c r="P65" s="95"/>
      <c r="Q65" s="95"/>
      <c r="R65" s="95"/>
      <c r="S65" s="95"/>
    </row>
    <row r="66" spans="2:19" x14ac:dyDescent="0.25">
      <c r="B66" s="96" t="s">
        <v>28</v>
      </c>
      <c r="C66" s="95"/>
      <c r="D66" s="7">
        <v>39</v>
      </c>
      <c r="E66" s="95"/>
      <c r="F66" s="194">
        <v>0</v>
      </c>
      <c r="G66" s="7"/>
      <c r="H66" s="108">
        <f t="shared" si="0"/>
        <v>39</v>
      </c>
      <c r="I66" s="95"/>
      <c r="J66" s="95"/>
      <c r="K66" s="238" t="s">
        <v>135</v>
      </c>
      <c r="L66" s="238"/>
      <c r="M66" s="247" t="s">
        <v>47</v>
      </c>
      <c r="N66" s="247"/>
      <c r="O66" s="206" t="s">
        <v>1</v>
      </c>
      <c r="P66" s="24"/>
      <c r="Q66" s="24"/>
      <c r="R66" s="24"/>
      <c r="S66" s="95"/>
    </row>
    <row r="67" spans="2:19" x14ac:dyDescent="0.25">
      <c r="B67" s="96" t="s">
        <v>32</v>
      </c>
      <c r="C67" s="95"/>
      <c r="D67" s="7">
        <v>39</v>
      </c>
      <c r="E67" s="95"/>
      <c r="F67" s="194">
        <v>0</v>
      </c>
      <c r="G67" s="7"/>
      <c r="H67" s="108">
        <f t="shared" si="0"/>
        <v>39</v>
      </c>
      <c r="I67" s="95"/>
      <c r="J67" s="95"/>
      <c r="K67" s="96" t="s">
        <v>222</v>
      </c>
      <c r="L67" s="7"/>
      <c r="M67" s="191">
        <v>60</v>
      </c>
      <c r="N67" s="107"/>
      <c r="O67" s="212">
        <f t="shared" ref="O67:O77" si="1">M67/$M$78</f>
        <v>0.5</v>
      </c>
      <c r="P67" s="24"/>
      <c r="Q67" s="24"/>
      <c r="R67" s="24"/>
      <c r="S67" s="95"/>
    </row>
    <row r="68" spans="2:19" x14ac:dyDescent="0.25">
      <c r="B68" s="96" t="s">
        <v>30</v>
      </c>
      <c r="C68" s="95"/>
      <c r="D68" s="7">
        <v>37</v>
      </c>
      <c r="E68" s="95"/>
      <c r="F68" s="194">
        <v>2</v>
      </c>
      <c r="G68" s="7"/>
      <c r="H68" s="108">
        <f t="shared" si="0"/>
        <v>39</v>
      </c>
      <c r="I68" s="95"/>
      <c r="J68" s="95"/>
      <c r="K68" s="96" t="s">
        <v>221</v>
      </c>
      <c r="L68" s="7"/>
      <c r="M68" s="191">
        <v>11</v>
      </c>
      <c r="N68" s="107"/>
      <c r="O68" s="212">
        <f t="shared" si="1"/>
        <v>9.166666666666666E-2</v>
      </c>
      <c r="P68" s="214"/>
      <c r="Q68" s="278"/>
      <c r="R68" s="278"/>
      <c r="S68" s="95"/>
    </row>
    <row r="69" spans="2:19" x14ac:dyDescent="0.25">
      <c r="B69" s="96" t="s">
        <v>36</v>
      </c>
      <c r="C69" s="95"/>
      <c r="D69" s="7">
        <v>30</v>
      </c>
      <c r="E69" s="95"/>
      <c r="F69" s="194">
        <v>3</v>
      </c>
      <c r="G69" s="7"/>
      <c r="H69" s="108">
        <f t="shared" si="0"/>
        <v>33</v>
      </c>
      <c r="I69" s="95"/>
      <c r="J69" s="95"/>
      <c r="K69" s="96" t="s">
        <v>131</v>
      </c>
      <c r="L69" s="7"/>
      <c r="M69" s="191">
        <v>13</v>
      </c>
      <c r="N69" s="107"/>
      <c r="O69" s="212">
        <f t="shared" si="1"/>
        <v>0.10833333333333334</v>
      </c>
      <c r="P69" s="214"/>
      <c r="Q69" s="214"/>
      <c r="R69" s="214"/>
      <c r="S69" s="95"/>
    </row>
    <row r="70" spans="2:19" x14ac:dyDescent="0.25">
      <c r="B70" s="96" t="s">
        <v>29</v>
      </c>
      <c r="C70" s="95"/>
      <c r="D70" s="7">
        <v>29</v>
      </c>
      <c r="E70" s="95"/>
      <c r="F70" s="194">
        <v>1</v>
      </c>
      <c r="G70" s="7"/>
      <c r="H70" s="108">
        <f t="shared" si="0"/>
        <v>30</v>
      </c>
      <c r="I70" s="95"/>
      <c r="J70" s="95"/>
      <c r="K70" s="96" t="s">
        <v>130</v>
      </c>
      <c r="L70" s="7"/>
      <c r="M70" s="191">
        <v>6</v>
      </c>
      <c r="N70" s="107"/>
      <c r="O70" s="212">
        <f t="shared" si="1"/>
        <v>0.05</v>
      </c>
      <c r="P70" s="212"/>
      <c r="Q70" s="107"/>
      <c r="R70" s="212"/>
      <c r="S70" s="95"/>
    </row>
    <row r="71" spans="2:19" x14ac:dyDescent="0.25">
      <c r="B71" s="96" t="s">
        <v>27</v>
      </c>
      <c r="C71" s="95"/>
      <c r="D71" s="7">
        <v>29</v>
      </c>
      <c r="E71" s="95"/>
      <c r="F71" s="194">
        <v>1</v>
      </c>
      <c r="G71" s="7"/>
      <c r="H71" s="108">
        <f t="shared" si="0"/>
        <v>30</v>
      </c>
      <c r="I71" s="95"/>
      <c r="J71" s="95"/>
      <c r="K71" s="96" t="s">
        <v>220</v>
      </c>
      <c r="L71" s="7"/>
      <c r="M71" s="191">
        <v>3</v>
      </c>
      <c r="N71" s="107"/>
      <c r="O71" s="212">
        <f t="shared" si="1"/>
        <v>2.5000000000000001E-2</v>
      </c>
      <c r="P71" s="212"/>
      <c r="Q71" s="107"/>
      <c r="R71" s="212"/>
      <c r="S71" s="95"/>
    </row>
    <row r="72" spans="2:19" x14ac:dyDescent="0.25">
      <c r="B72" s="96" t="s">
        <v>33</v>
      </c>
      <c r="C72" s="95"/>
      <c r="D72" s="7">
        <v>28</v>
      </c>
      <c r="E72" s="95"/>
      <c r="F72" s="194">
        <v>2</v>
      </c>
      <c r="G72" s="7"/>
      <c r="H72" s="108">
        <f t="shared" si="0"/>
        <v>30</v>
      </c>
      <c r="I72" s="95"/>
      <c r="J72" s="95"/>
      <c r="K72" s="96" t="s">
        <v>219</v>
      </c>
      <c r="L72" s="7"/>
      <c r="M72" s="191">
        <v>16</v>
      </c>
      <c r="N72" s="107"/>
      <c r="O72" s="212">
        <f t="shared" si="1"/>
        <v>0.13333333333333333</v>
      </c>
      <c r="P72" s="212"/>
      <c r="Q72" s="107"/>
      <c r="R72" s="212"/>
      <c r="S72" s="95"/>
    </row>
    <row r="73" spans="2:19" x14ac:dyDescent="0.25">
      <c r="B73" s="96" t="s">
        <v>129</v>
      </c>
      <c r="C73" s="95"/>
      <c r="D73" s="7">
        <v>22</v>
      </c>
      <c r="E73" s="95"/>
      <c r="F73" s="194">
        <v>4</v>
      </c>
      <c r="G73" s="7"/>
      <c r="H73" s="108">
        <f t="shared" si="0"/>
        <v>26</v>
      </c>
      <c r="I73" s="95"/>
      <c r="J73" s="95"/>
      <c r="K73" s="96" t="s">
        <v>218</v>
      </c>
      <c r="L73" s="7"/>
      <c r="M73" s="191">
        <v>1</v>
      </c>
      <c r="N73" s="107"/>
      <c r="O73" s="212">
        <f t="shared" si="1"/>
        <v>8.3333333333333332E-3</v>
      </c>
      <c r="P73" s="212"/>
      <c r="Q73" s="107"/>
      <c r="R73" s="212"/>
      <c r="S73" s="95"/>
    </row>
    <row r="74" spans="2:19" x14ac:dyDescent="0.25">
      <c r="B74" s="96" t="s">
        <v>23</v>
      </c>
      <c r="C74" s="95"/>
      <c r="D74" s="7">
        <v>17</v>
      </c>
      <c r="E74" s="95"/>
      <c r="F74" s="194">
        <v>4</v>
      </c>
      <c r="G74" s="7"/>
      <c r="H74" s="108">
        <f t="shared" si="0"/>
        <v>21</v>
      </c>
      <c r="I74" s="95"/>
      <c r="J74" s="95"/>
      <c r="K74" s="96" t="s">
        <v>217</v>
      </c>
      <c r="L74" s="7"/>
      <c r="M74" s="191">
        <v>0</v>
      </c>
      <c r="N74" s="107"/>
      <c r="O74" s="212">
        <f t="shared" si="1"/>
        <v>0</v>
      </c>
      <c r="P74" s="212"/>
      <c r="Q74" s="107"/>
      <c r="R74" s="212"/>
      <c r="S74" s="95"/>
    </row>
    <row r="75" spans="2:19" ht="15.75" thickBot="1" x14ac:dyDescent="0.3">
      <c r="B75" s="96" t="s">
        <v>31</v>
      </c>
      <c r="C75" s="95"/>
      <c r="D75" s="7">
        <v>11</v>
      </c>
      <c r="E75" s="95"/>
      <c r="F75" s="194">
        <v>2</v>
      </c>
      <c r="G75" s="7"/>
      <c r="H75" s="108">
        <f t="shared" si="0"/>
        <v>13</v>
      </c>
      <c r="I75" s="95"/>
      <c r="J75" s="95"/>
      <c r="K75" s="96" t="s">
        <v>128</v>
      </c>
      <c r="L75" s="7"/>
      <c r="M75" s="191">
        <v>2</v>
      </c>
      <c r="N75" s="107"/>
      <c r="O75" s="212">
        <f t="shared" si="1"/>
        <v>1.6666666666666666E-2</v>
      </c>
      <c r="P75" s="212"/>
      <c r="Q75" s="107"/>
      <c r="R75" s="212"/>
      <c r="S75" s="95"/>
    </row>
    <row r="76" spans="2:19" x14ac:dyDescent="0.25">
      <c r="B76" s="208" t="s">
        <v>0</v>
      </c>
      <c r="C76" s="208"/>
      <c r="D76" s="190">
        <f>SUM(D50:D75)</f>
        <v>2016</v>
      </c>
      <c r="E76" s="190">
        <f>SUM(E50:E75)</f>
        <v>0</v>
      </c>
      <c r="F76" s="190">
        <f>SUM(F50:F75)</f>
        <v>120</v>
      </c>
      <c r="G76" s="190"/>
      <c r="H76" s="190">
        <f>SUM(H50:H75)</f>
        <v>2136</v>
      </c>
      <c r="I76" s="193"/>
      <c r="J76" s="95"/>
      <c r="K76" s="96" t="s">
        <v>216</v>
      </c>
      <c r="L76" s="7"/>
      <c r="M76" s="191">
        <v>5</v>
      </c>
      <c r="N76" s="107"/>
      <c r="O76" s="212">
        <f t="shared" si="1"/>
        <v>4.1666666666666664E-2</v>
      </c>
      <c r="S76" s="95"/>
    </row>
    <row r="77" spans="2:19" ht="15.75" thickBot="1" x14ac:dyDescent="0.3">
      <c r="B77" s="192"/>
      <c r="C77" s="95"/>
      <c r="D77" s="95"/>
      <c r="E77" s="95"/>
      <c r="F77" s="7"/>
      <c r="G77" s="7"/>
      <c r="H77" s="7"/>
      <c r="I77" s="95"/>
      <c r="J77" s="95"/>
      <c r="K77" s="96" t="s">
        <v>215</v>
      </c>
      <c r="M77" s="191">
        <v>3</v>
      </c>
      <c r="N77" s="107"/>
      <c r="O77" s="212">
        <f t="shared" si="1"/>
        <v>2.5000000000000001E-2</v>
      </c>
      <c r="S77" s="95"/>
    </row>
    <row r="78" spans="2:19" x14ac:dyDescent="0.25">
      <c r="I78" s="24"/>
      <c r="J78" s="207"/>
      <c r="K78" s="208" t="s">
        <v>0</v>
      </c>
      <c r="L78" s="208"/>
      <c r="M78" s="190">
        <f>SUM(M67:M77)</f>
        <v>120</v>
      </c>
      <c r="N78" s="190"/>
      <c r="O78" s="213">
        <f>SUM(O67:O77)</f>
        <v>1</v>
      </c>
      <c r="S78" s="95"/>
    </row>
    <row r="79" spans="2:19" ht="13.5" customHeight="1" x14ac:dyDescent="0.25">
      <c r="G79" s="186"/>
      <c r="H79" s="189"/>
      <c r="I79" s="186"/>
      <c r="J79" s="212"/>
      <c r="S79" s="95"/>
    </row>
    <row r="80" spans="2:19" ht="6" customHeight="1" x14ac:dyDescent="0.25">
      <c r="B80" s="95"/>
      <c r="C80" s="95"/>
      <c r="D80" s="95"/>
      <c r="E80" s="95"/>
      <c r="F80" s="7"/>
      <c r="G80" s="7"/>
      <c r="H80" s="7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</row>
    <row r="81" spans="2:19" x14ac:dyDescent="0.25">
      <c r="B81" s="153" t="s">
        <v>214</v>
      </c>
      <c r="C81" s="153"/>
      <c r="D81" s="153"/>
      <c r="E81" s="153"/>
      <c r="F81" s="154"/>
      <c r="G81" s="154"/>
      <c r="H81" s="154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</row>
    <row r="82" spans="2:19" ht="21" customHeight="1" x14ac:dyDescent="0.25">
      <c r="B82" s="237" t="s">
        <v>213</v>
      </c>
      <c r="C82" s="237"/>
      <c r="D82" s="237"/>
      <c r="E82" s="207"/>
      <c r="F82" s="209"/>
      <c r="G82" s="209"/>
      <c r="H82" s="209"/>
      <c r="I82" s="24"/>
      <c r="J82" s="24"/>
      <c r="K82" s="95"/>
      <c r="L82" s="95"/>
      <c r="M82" s="237" t="s">
        <v>212</v>
      </c>
      <c r="N82" s="237"/>
      <c r="O82" s="237"/>
      <c r="P82" s="237"/>
      <c r="Q82" s="237"/>
      <c r="R82" s="237"/>
      <c r="S82" s="95"/>
    </row>
    <row r="83" spans="2:19" ht="15" customHeight="1" x14ac:dyDescent="0.25">
      <c r="B83" s="237"/>
      <c r="C83" s="237"/>
      <c r="D83" s="237"/>
      <c r="E83" s="207"/>
      <c r="F83" s="209"/>
      <c r="G83" s="209"/>
      <c r="H83" s="209"/>
      <c r="I83" s="24"/>
      <c r="J83" s="24"/>
      <c r="K83" s="95"/>
      <c r="L83" s="95"/>
      <c r="M83" s="237"/>
      <c r="N83" s="237"/>
      <c r="O83" s="237"/>
      <c r="P83" s="237"/>
      <c r="Q83" s="237"/>
      <c r="R83" s="237"/>
      <c r="S83" s="95"/>
    </row>
    <row r="84" spans="2:19" ht="15" customHeight="1" x14ac:dyDescent="0.25">
      <c r="B84" s="152" t="s">
        <v>56</v>
      </c>
      <c r="C84" s="206" t="s">
        <v>47</v>
      </c>
      <c r="D84" s="206" t="s">
        <v>1</v>
      </c>
      <c r="E84" s="214"/>
      <c r="F84" s="7"/>
      <c r="G84" s="7"/>
      <c r="H84" s="204" t="s">
        <v>120</v>
      </c>
      <c r="I84" s="95"/>
      <c r="J84" s="95"/>
      <c r="K84" s="95"/>
      <c r="L84" s="95"/>
      <c r="M84" s="152" t="s">
        <v>119</v>
      </c>
      <c r="N84" s="188"/>
      <c r="O84" s="211" t="s">
        <v>47</v>
      </c>
      <c r="P84" s="211"/>
      <c r="Q84" s="238" t="s">
        <v>1</v>
      </c>
      <c r="R84" s="238"/>
      <c r="S84" s="95"/>
    </row>
    <row r="85" spans="2:19" x14ac:dyDescent="0.25">
      <c r="B85" s="204" t="s">
        <v>211</v>
      </c>
      <c r="C85" s="7">
        <v>0</v>
      </c>
      <c r="D85" s="149">
        <f t="shared" ref="D85:D91" si="2">C85/$C$92</f>
        <v>0</v>
      </c>
      <c r="E85" s="212"/>
      <c r="F85" s="7"/>
      <c r="G85" s="7"/>
      <c r="H85" s="215">
        <f>SUM(D85:D88)</f>
        <v>3.3333333333333333E-2</v>
      </c>
      <c r="I85" s="95"/>
      <c r="J85" s="95"/>
      <c r="K85" s="95"/>
      <c r="L85" s="95"/>
      <c r="M85" s="96" t="s">
        <v>38</v>
      </c>
      <c r="N85" s="95"/>
      <c r="O85" s="209">
        <v>119</v>
      </c>
      <c r="P85" s="209"/>
      <c r="Q85" s="277">
        <f>O85/$O$87</f>
        <v>0.9916666666666667</v>
      </c>
      <c r="R85" s="277"/>
      <c r="S85" s="95"/>
    </row>
    <row r="86" spans="2:19" ht="15.75" thickBot="1" x14ac:dyDescent="0.3">
      <c r="B86" s="204" t="s">
        <v>210</v>
      </c>
      <c r="C86" s="7">
        <v>0</v>
      </c>
      <c r="D86" s="149">
        <f t="shared" si="2"/>
        <v>0</v>
      </c>
      <c r="E86" s="212"/>
      <c r="F86" s="7"/>
      <c r="G86" s="7"/>
      <c r="H86" s="204"/>
      <c r="I86" s="95"/>
      <c r="J86" s="95"/>
      <c r="K86" s="95"/>
      <c r="L86" s="95"/>
      <c r="M86" s="96" t="s">
        <v>37</v>
      </c>
      <c r="N86" s="95"/>
      <c r="O86" s="209">
        <v>1</v>
      </c>
      <c r="P86" s="209"/>
      <c r="Q86" s="277">
        <f>O86/$O$87</f>
        <v>8.3333333333333332E-3</v>
      </c>
      <c r="R86" s="277"/>
      <c r="S86" s="95"/>
    </row>
    <row r="87" spans="2:19" x14ac:dyDescent="0.25">
      <c r="B87" s="204" t="s">
        <v>209</v>
      </c>
      <c r="C87" s="7">
        <v>1</v>
      </c>
      <c r="D87" s="149">
        <f t="shared" si="2"/>
        <v>8.3333333333333332E-3</v>
      </c>
      <c r="E87" s="212"/>
      <c r="F87" s="7"/>
      <c r="G87" s="7"/>
      <c r="H87" s="204" t="s">
        <v>115</v>
      </c>
      <c r="I87" s="95"/>
      <c r="J87" s="95"/>
      <c r="K87" s="95"/>
      <c r="L87" s="95"/>
      <c r="M87" s="208" t="s">
        <v>0</v>
      </c>
      <c r="N87" s="185"/>
      <c r="O87" s="210">
        <f>SUM(O85:P86)</f>
        <v>120</v>
      </c>
      <c r="P87" s="210"/>
      <c r="Q87" s="259">
        <f>SUM(Q85:R86)</f>
        <v>1</v>
      </c>
      <c r="R87" s="259"/>
      <c r="S87" s="95"/>
    </row>
    <row r="88" spans="2:19" x14ac:dyDescent="0.25">
      <c r="B88" s="204" t="s">
        <v>54</v>
      </c>
      <c r="C88" s="7">
        <v>3</v>
      </c>
      <c r="D88" s="149">
        <f t="shared" si="2"/>
        <v>2.5000000000000001E-2</v>
      </c>
      <c r="E88" s="212"/>
      <c r="F88" s="7"/>
      <c r="G88" s="7"/>
      <c r="H88" s="215">
        <f>SUM(D89:D90)</f>
        <v>0.95833333333333337</v>
      </c>
      <c r="I88" s="95"/>
      <c r="J88" s="95"/>
      <c r="K88" s="95"/>
      <c r="L88" s="95"/>
      <c r="S88" s="95"/>
    </row>
    <row r="89" spans="2:19" x14ac:dyDescent="0.25">
      <c r="B89" s="204" t="s">
        <v>53</v>
      </c>
      <c r="C89" s="7">
        <v>63</v>
      </c>
      <c r="D89" s="149">
        <f t="shared" si="2"/>
        <v>0.52500000000000002</v>
      </c>
      <c r="E89" s="212"/>
      <c r="F89" s="7"/>
      <c r="G89" s="7"/>
      <c r="H89" s="204"/>
      <c r="I89" s="95"/>
      <c r="J89" s="95"/>
      <c r="K89" s="95"/>
      <c r="L89" s="95"/>
      <c r="M89" s="95" t="s">
        <v>208</v>
      </c>
      <c r="N89" s="24"/>
      <c r="O89" s="24"/>
      <c r="P89" s="95"/>
      <c r="Q89" s="95"/>
      <c r="R89" s="95"/>
      <c r="S89" s="95"/>
    </row>
    <row r="90" spans="2:19" x14ac:dyDescent="0.25">
      <c r="B90" s="204" t="s">
        <v>52</v>
      </c>
      <c r="C90" s="7">
        <v>52</v>
      </c>
      <c r="D90" s="149">
        <f t="shared" si="2"/>
        <v>0.43333333333333335</v>
      </c>
      <c r="E90" s="212"/>
      <c r="F90" s="7"/>
      <c r="G90" s="7"/>
      <c r="H90" s="204"/>
      <c r="I90" s="95"/>
      <c r="J90" s="95"/>
      <c r="K90" s="95"/>
      <c r="L90" s="95"/>
      <c r="M90" s="152" t="s">
        <v>110</v>
      </c>
      <c r="N90" s="188"/>
      <c r="O90" s="238" t="s">
        <v>47</v>
      </c>
      <c r="P90" s="238"/>
      <c r="Q90" s="238" t="s">
        <v>1</v>
      </c>
      <c r="R90" s="238"/>
      <c r="S90" s="95"/>
    </row>
    <row r="91" spans="2:19" ht="15.75" thickBot="1" x14ac:dyDescent="0.3">
      <c r="B91" s="204" t="s">
        <v>50</v>
      </c>
      <c r="C91" s="7">
        <v>1</v>
      </c>
      <c r="D91" s="149">
        <f t="shared" si="2"/>
        <v>8.3333333333333332E-3</v>
      </c>
      <c r="E91" s="212"/>
      <c r="F91" s="7"/>
      <c r="G91" s="7"/>
      <c r="H91" s="204" t="s">
        <v>111</v>
      </c>
      <c r="I91" s="95"/>
      <c r="J91" s="95"/>
      <c r="K91" s="95"/>
      <c r="L91" s="95"/>
      <c r="M91" s="96" t="s">
        <v>70</v>
      </c>
      <c r="N91" s="95"/>
      <c r="O91" s="253">
        <v>20</v>
      </c>
      <c r="P91" s="253"/>
      <c r="Q91" s="277">
        <f>O91/$O$94</f>
        <v>0.16666666666666666</v>
      </c>
      <c r="R91" s="277"/>
      <c r="S91" s="95"/>
    </row>
    <row r="92" spans="2:19" x14ac:dyDescent="0.25">
      <c r="B92" s="208" t="s">
        <v>0</v>
      </c>
      <c r="C92" s="208">
        <f>SUM(C85:C91)</f>
        <v>120</v>
      </c>
      <c r="D92" s="187">
        <f>SUM(D85:D91)</f>
        <v>1</v>
      </c>
      <c r="E92" s="186"/>
      <c r="F92" s="7"/>
      <c r="G92" s="7"/>
      <c r="H92" s="215">
        <f>SUM(D91)</f>
        <v>8.3333333333333332E-3</v>
      </c>
      <c r="I92" s="95"/>
      <c r="J92" s="95"/>
      <c r="K92" s="95"/>
      <c r="L92" s="95"/>
      <c r="M92" s="96" t="s">
        <v>109</v>
      </c>
      <c r="N92" s="95"/>
      <c r="O92" s="253">
        <v>87</v>
      </c>
      <c r="P92" s="253"/>
      <c r="Q92" s="277">
        <f>O92/$O$94</f>
        <v>0.72499999999999998</v>
      </c>
      <c r="R92" s="277"/>
      <c r="S92" s="95"/>
    </row>
    <row r="93" spans="2:19" ht="12.75" customHeight="1" thickBot="1" x14ac:dyDescent="0.3">
      <c r="B93" s="95"/>
      <c r="C93" s="95"/>
      <c r="D93" s="95"/>
      <c r="E93" s="95"/>
      <c r="F93" s="7"/>
      <c r="G93" s="7"/>
      <c r="H93" s="7"/>
      <c r="I93" s="95"/>
      <c r="J93" s="95"/>
      <c r="K93" s="95"/>
      <c r="L93" s="95"/>
      <c r="M93" s="96" t="s">
        <v>108</v>
      </c>
      <c r="N93" s="95"/>
      <c r="O93" s="279">
        <v>13</v>
      </c>
      <c r="P93" s="279"/>
      <c r="Q93" s="280">
        <f>O93/$O$94</f>
        <v>0.10833333333333334</v>
      </c>
      <c r="R93" s="280"/>
      <c r="S93" s="95"/>
    </row>
    <row r="94" spans="2:19" ht="21" customHeight="1" x14ac:dyDescent="0.25">
      <c r="B94" s="237" t="s">
        <v>207</v>
      </c>
      <c r="C94" s="237"/>
      <c r="D94" s="237"/>
      <c r="E94" s="237"/>
      <c r="F94" s="237"/>
      <c r="G94" s="237"/>
      <c r="H94" s="237"/>
      <c r="I94" s="95"/>
      <c r="J94" s="95"/>
      <c r="K94" s="95"/>
      <c r="L94" s="95"/>
      <c r="M94" s="208" t="s">
        <v>0</v>
      </c>
      <c r="N94" s="185"/>
      <c r="O94" s="258">
        <f>SUM(O91:P93)</f>
        <v>120</v>
      </c>
      <c r="P94" s="258"/>
      <c r="Q94" s="259">
        <f>SUM(Q91:R93)</f>
        <v>1</v>
      </c>
      <c r="R94" s="259"/>
      <c r="S94" s="95"/>
    </row>
    <row r="95" spans="2:19" x14ac:dyDescent="0.25">
      <c r="B95" s="247" t="s">
        <v>106</v>
      </c>
      <c r="C95" s="247"/>
      <c r="D95" s="247"/>
      <c r="E95" s="206"/>
      <c r="F95" s="206" t="s">
        <v>47</v>
      </c>
      <c r="G95" s="247" t="s">
        <v>1</v>
      </c>
      <c r="H95" s="247"/>
      <c r="I95" s="278"/>
      <c r="J95" s="278"/>
      <c r="K95" s="278"/>
      <c r="L95" s="95"/>
      <c r="M95" s="184"/>
      <c r="N95" s="95"/>
      <c r="O95" s="95"/>
      <c r="P95" s="95"/>
      <c r="Q95" s="95"/>
      <c r="R95" s="95"/>
      <c r="S95" s="95"/>
    </row>
    <row r="96" spans="2:19" ht="15" customHeight="1" x14ac:dyDescent="0.25">
      <c r="B96" s="68" t="s">
        <v>206</v>
      </c>
      <c r="C96" s="80"/>
      <c r="D96" s="80"/>
      <c r="E96" s="80"/>
      <c r="F96" s="67">
        <v>13</v>
      </c>
      <c r="G96" s="79"/>
      <c r="H96" s="183">
        <f t="shared" ref="H96:H133" si="3">F96/$F$134</f>
        <v>0.10833333333333334</v>
      </c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</row>
    <row r="97" spans="2:19" ht="15" customHeight="1" x14ac:dyDescent="0.25">
      <c r="B97" s="68" t="s">
        <v>104</v>
      </c>
      <c r="C97" s="80"/>
      <c r="D97" s="80"/>
      <c r="E97" s="80"/>
      <c r="F97" s="67">
        <v>51</v>
      </c>
      <c r="G97" s="79"/>
      <c r="H97" s="183">
        <f t="shared" si="3"/>
        <v>0.42499999999999999</v>
      </c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</row>
    <row r="98" spans="2:19" ht="15" customHeight="1" x14ac:dyDescent="0.25">
      <c r="B98" s="68" t="s">
        <v>205</v>
      </c>
      <c r="C98" s="80"/>
      <c r="D98" s="80"/>
      <c r="E98" s="80"/>
      <c r="F98" s="67">
        <v>5</v>
      </c>
      <c r="G98" s="79"/>
      <c r="H98" s="183">
        <f t="shared" si="3"/>
        <v>4.1666666666666664E-2</v>
      </c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</row>
    <row r="99" spans="2:19" ht="15" customHeight="1" x14ac:dyDescent="0.25">
      <c r="B99" s="68" t="s">
        <v>204</v>
      </c>
      <c r="C99" s="80"/>
      <c r="D99" s="80"/>
      <c r="E99" s="80"/>
      <c r="F99" s="67">
        <v>0</v>
      </c>
      <c r="G99" s="79"/>
      <c r="H99" s="183">
        <f t="shared" si="3"/>
        <v>0</v>
      </c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</row>
    <row r="100" spans="2:19" ht="15" customHeight="1" x14ac:dyDescent="0.25">
      <c r="B100" s="71" t="s">
        <v>203</v>
      </c>
      <c r="C100" s="88"/>
      <c r="D100" s="88"/>
      <c r="E100" s="88"/>
      <c r="F100" s="70">
        <v>1</v>
      </c>
      <c r="G100" s="87"/>
      <c r="H100" s="178">
        <f t="shared" si="3"/>
        <v>8.3333333333333332E-3</v>
      </c>
      <c r="I100" s="95"/>
      <c r="J100" s="179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2:19" ht="15" customHeight="1" x14ac:dyDescent="0.25">
      <c r="B101" s="71" t="s">
        <v>100</v>
      </c>
      <c r="C101" s="88"/>
      <c r="D101" s="88"/>
      <c r="E101" s="88"/>
      <c r="F101" s="70">
        <v>32</v>
      </c>
      <c r="G101" s="87"/>
      <c r="H101" s="178">
        <f t="shared" si="3"/>
        <v>0.26666666666666666</v>
      </c>
      <c r="I101" s="95"/>
      <c r="J101" s="179"/>
      <c r="K101" s="182"/>
      <c r="L101" s="95"/>
      <c r="M101" s="95"/>
      <c r="N101" s="95"/>
      <c r="O101" s="95"/>
      <c r="P101" s="95"/>
      <c r="Q101" s="95"/>
      <c r="R101" s="95"/>
      <c r="S101" s="95"/>
    </row>
    <row r="102" spans="2:19" ht="15" customHeight="1" x14ac:dyDescent="0.25">
      <c r="B102" s="71" t="s">
        <v>99</v>
      </c>
      <c r="C102" s="88"/>
      <c r="D102" s="88"/>
      <c r="E102" s="88"/>
      <c r="F102" s="70">
        <v>5</v>
      </c>
      <c r="G102" s="87"/>
      <c r="H102" s="178">
        <f t="shared" si="3"/>
        <v>4.1666666666666664E-2</v>
      </c>
      <c r="I102" s="95"/>
      <c r="J102" s="179"/>
      <c r="K102" s="52"/>
      <c r="L102" s="177"/>
      <c r="M102" s="95"/>
      <c r="N102" s="95"/>
      <c r="O102" s="95"/>
      <c r="P102" s="95"/>
      <c r="Q102" s="95"/>
      <c r="R102" s="95"/>
      <c r="S102" s="95"/>
    </row>
    <row r="103" spans="2:19" ht="15" customHeight="1" x14ac:dyDescent="0.25">
      <c r="B103" s="181" t="s">
        <v>202</v>
      </c>
      <c r="C103" s="180"/>
      <c r="D103" s="180"/>
      <c r="E103" s="180"/>
      <c r="F103" s="70">
        <v>0</v>
      </c>
      <c r="G103" s="87"/>
      <c r="H103" s="178">
        <f t="shared" si="3"/>
        <v>0</v>
      </c>
      <c r="I103" s="95"/>
      <c r="J103" s="179"/>
      <c r="K103" s="52"/>
      <c r="L103" s="177"/>
      <c r="M103" s="95"/>
      <c r="N103" s="95"/>
      <c r="O103" s="95"/>
      <c r="P103" s="95"/>
      <c r="Q103" s="95"/>
      <c r="R103" s="95"/>
      <c r="S103" s="95"/>
    </row>
    <row r="104" spans="2:19" ht="15" customHeight="1" x14ac:dyDescent="0.25">
      <c r="B104" s="71" t="s">
        <v>201</v>
      </c>
      <c r="C104" s="88"/>
      <c r="D104" s="88"/>
      <c r="E104" s="88"/>
      <c r="F104" s="70">
        <v>4</v>
      </c>
      <c r="G104" s="87"/>
      <c r="H104" s="178">
        <f t="shared" si="3"/>
        <v>3.3333333333333333E-2</v>
      </c>
      <c r="I104" s="95"/>
      <c r="J104" s="95"/>
      <c r="K104" s="52"/>
      <c r="L104" s="177"/>
      <c r="M104" s="95"/>
      <c r="N104" s="95"/>
      <c r="O104" s="95"/>
      <c r="P104" s="95"/>
      <c r="Q104" s="95"/>
      <c r="R104" s="95"/>
      <c r="S104" s="95"/>
    </row>
    <row r="105" spans="2:19" ht="15" customHeight="1" x14ac:dyDescent="0.25">
      <c r="B105" s="169" t="s">
        <v>97</v>
      </c>
      <c r="C105" s="168"/>
      <c r="D105" s="168"/>
      <c r="E105" s="168"/>
      <c r="F105" s="167">
        <v>1</v>
      </c>
      <c r="G105" s="166"/>
      <c r="H105" s="165">
        <f t="shared" si="3"/>
        <v>8.3333333333333332E-3</v>
      </c>
      <c r="I105" s="95"/>
      <c r="J105" s="95"/>
      <c r="K105" s="52"/>
      <c r="L105" s="177"/>
      <c r="M105" s="95"/>
      <c r="N105" s="95"/>
      <c r="O105" s="95"/>
      <c r="P105" s="95"/>
      <c r="Q105" s="95"/>
      <c r="R105" s="95"/>
      <c r="S105" s="95"/>
    </row>
    <row r="106" spans="2:19" ht="15" customHeight="1" x14ac:dyDescent="0.25">
      <c r="B106" s="169" t="s">
        <v>96</v>
      </c>
      <c r="C106" s="168"/>
      <c r="D106" s="168"/>
      <c r="E106" s="168"/>
      <c r="F106" s="167">
        <v>0</v>
      </c>
      <c r="G106" s="166"/>
      <c r="H106" s="165">
        <f t="shared" si="3"/>
        <v>0</v>
      </c>
      <c r="I106" s="95"/>
      <c r="J106" s="95"/>
      <c r="K106" s="176"/>
      <c r="L106" s="176"/>
      <c r="M106" s="95"/>
      <c r="N106" s="95"/>
      <c r="O106" s="95"/>
      <c r="P106" s="95"/>
      <c r="Q106" s="95"/>
      <c r="R106" s="95"/>
      <c r="S106" s="95"/>
    </row>
    <row r="107" spans="2:19" ht="15" customHeight="1" x14ac:dyDescent="0.25">
      <c r="B107" s="169" t="s">
        <v>93</v>
      </c>
      <c r="C107" s="168"/>
      <c r="D107" s="168"/>
      <c r="E107" s="168"/>
      <c r="F107" s="167">
        <v>0</v>
      </c>
      <c r="G107" s="166"/>
      <c r="H107" s="165">
        <f t="shared" si="3"/>
        <v>0</v>
      </c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</row>
    <row r="108" spans="2:19" ht="15" customHeight="1" x14ac:dyDescent="0.25">
      <c r="B108" s="169" t="s">
        <v>94</v>
      </c>
      <c r="C108" s="168"/>
      <c r="D108" s="168"/>
      <c r="E108" s="168"/>
      <c r="F108" s="167">
        <v>0</v>
      </c>
      <c r="G108" s="166"/>
      <c r="H108" s="165">
        <f t="shared" si="3"/>
        <v>0</v>
      </c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2:19" ht="15" customHeight="1" x14ac:dyDescent="0.25">
      <c r="B109" s="169" t="s">
        <v>92</v>
      </c>
      <c r="C109" s="168"/>
      <c r="D109" s="168"/>
      <c r="E109" s="168"/>
      <c r="F109" s="167">
        <v>0</v>
      </c>
      <c r="G109" s="166"/>
      <c r="H109" s="165">
        <f t="shared" si="3"/>
        <v>0</v>
      </c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2:19" ht="15" customHeight="1" x14ac:dyDescent="0.25">
      <c r="B110" s="169" t="s">
        <v>95</v>
      </c>
      <c r="C110" s="168"/>
      <c r="D110" s="168"/>
      <c r="E110" s="168"/>
      <c r="F110" s="167">
        <v>2</v>
      </c>
      <c r="G110" s="166"/>
      <c r="H110" s="165">
        <f t="shared" si="3"/>
        <v>1.6666666666666666E-2</v>
      </c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2:19" ht="15" customHeight="1" x14ac:dyDescent="0.25">
      <c r="B111" s="169" t="s">
        <v>200</v>
      </c>
      <c r="C111" s="168"/>
      <c r="D111" s="168"/>
      <c r="E111" s="168"/>
      <c r="F111" s="167">
        <v>0</v>
      </c>
      <c r="G111" s="166"/>
      <c r="H111" s="165">
        <f t="shared" si="3"/>
        <v>0</v>
      </c>
      <c r="I111" s="95"/>
      <c r="J111" s="95"/>
      <c r="O111" s="95"/>
      <c r="P111" s="95"/>
      <c r="Q111" s="95"/>
      <c r="R111" s="95"/>
      <c r="S111" s="95"/>
    </row>
    <row r="112" spans="2:19" ht="15" customHeight="1" x14ac:dyDescent="0.25">
      <c r="B112" s="169" t="s">
        <v>199</v>
      </c>
      <c r="C112" s="168"/>
      <c r="D112" s="168"/>
      <c r="E112" s="168"/>
      <c r="F112" s="167">
        <v>0</v>
      </c>
      <c r="G112" s="166"/>
      <c r="H112" s="165">
        <f t="shared" si="3"/>
        <v>0</v>
      </c>
      <c r="I112" s="95"/>
      <c r="J112" s="95"/>
      <c r="K112" s="237" t="s">
        <v>198</v>
      </c>
      <c r="L112" s="237"/>
      <c r="M112" s="237"/>
      <c r="N112" s="237"/>
      <c r="O112" s="95"/>
      <c r="P112" s="95"/>
      <c r="Q112" s="95"/>
      <c r="R112" s="95"/>
      <c r="S112" s="95"/>
    </row>
    <row r="113" spans="2:19" ht="15" customHeight="1" x14ac:dyDescent="0.25">
      <c r="B113" s="169" t="s">
        <v>197</v>
      </c>
      <c r="C113" s="168"/>
      <c r="D113" s="168"/>
      <c r="E113" s="168"/>
      <c r="F113" s="167">
        <v>0</v>
      </c>
      <c r="G113" s="166"/>
      <c r="H113" s="165">
        <f t="shared" si="3"/>
        <v>0</v>
      </c>
      <c r="I113" s="95"/>
      <c r="J113" s="95"/>
      <c r="K113" s="237"/>
      <c r="L113" s="237"/>
      <c r="M113" s="237"/>
      <c r="N113" s="237"/>
      <c r="O113" s="95"/>
      <c r="P113" s="95"/>
      <c r="Q113" s="95"/>
      <c r="R113" s="95"/>
      <c r="S113" s="95"/>
    </row>
    <row r="114" spans="2:19" ht="15" customHeight="1" x14ac:dyDescent="0.25">
      <c r="B114" s="169" t="s">
        <v>196</v>
      </c>
      <c r="C114" s="168"/>
      <c r="D114" s="168"/>
      <c r="E114" s="168"/>
      <c r="F114" s="167">
        <v>0</v>
      </c>
      <c r="G114" s="166"/>
      <c r="H114" s="165">
        <f t="shared" si="3"/>
        <v>0</v>
      </c>
      <c r="I114" s="95"/>
      <c r="J114" s="95"/>
      <c r="K114" s="206" t="s">
        <v>87</v>
      </c>
      <c r="L114" s="206" t="s">
        <v>47</v>
      </c>
      <c r="M114" s="206" t="s">
        <v>1</v>
      </c>
      <c r="N114" s="95"/>
      <c r="O114" s="95"/>
      <c r="P114" s="95"/>
      <c r="Q114" s="95"/>
      <c r="R114" s="95"/>
      <c r="S114" s="95"/>
    </row>
    <row r="115" spans="2:19" ht="15" customHeight="1" x14ac:dyDescent="0.25">
      <c r="B115" s="169" t="s">
        <v>195</v>
      </c>
      <c r="C115" s="168"/>
      <c r="D115" s="168"/>
      <c r="E115" s="168"/>
      <c r="F115" s="167">
        <v>1</v>
      </c>
      <c r="G115" s="166"/>
      <c r="H115" s="165">
        <f t="shared" si="3"/>
        <v>8.3333333333333332E-3</v>
      </c>
      <c r="I115" s="95"/>
      <c r="J115" s="95"/>
      <c r="K115" s="68" t="s">
        <v>85</v>
      </c>
      <c r="L115" s="67">
        <f>SUM(F96:F99)</f>
        <v>69</v>
      </c>
      <c r="M115" s="175">
        <f>L115/$L$120</f>
        <v>0.57499999999999996</v>
      </c>
      <c r="N115" s="95"/>
      <c r="O115" s="95"/>
      <c r="P115" s="95"/>
      <c r="Q115" s="95"/>
      <c r="R115" s="95"/>
      <c r="S115" s="95"/>
    </row>
    <row r="116" spans="2:19" ht="15" customHeight="1" x14ac:dyDescent="0.25">
      <c r="B116" s="169" t="s">
        <v>194</v>
      </c>
      <c r="C116" s="168"/>
      <c r="D116" s="168"/>
      <c r="E116" s="168"/>
      <c r="F116" s="167">
        <v>0</v>
      </c>
      <c r="G116" s="166"/>
      <c r="H116" s="165">
        <f t="shared" si="3"/>
        <v>0</v>
      </c>
      <c r="I116" s="95"/>
      <c r="J116" s="95"/>
      <c r="K116" s="71" t="s">
        <v>83</v>
      </c>
      <c r="L116" s="70">
        <f>SUM(F100:F104)</f>
        <v>42</v>
      </c>
      <c r="M116" s="174">
        <f>L116/$L$120</f>
        <v>0.35</v>
      </c>
      <c r="N116" s="95"/>
      <c r="O116" s="95"/>
      <c r="P116" s="95"/>
      <c r="Q116" s="95"/>
      <c r="R116" s="95"/>
      <c r="S116" s="95"/>
    </row>
    <row r="117" spans="2:19" ht="15" customHeight="1" x14ac:dyDescent="0.25">
      <c r="B117" s="169" t="s">
        <v>193</v>
      </c>
      <c r="C117" s="168"/>
      <c r="D117" s="168"/>
      <c r="E117" s="168"/>
      <c r="F117" s="167">
        <v>0</v>
      </c>
      <c r="G117" s="166"/>
      <c r="H117" s="165">
        <f t="shared" si="3"/>
        <v>0</v>
      </c>
      <c r="I117" s="95"/>
      <c r="J117" s="95"/>
      <c r="K117" s="169" t="s">
        <v>61</v>
      </c>
      <c r="L117" s="167">
        <f>SUM(F105:F123)</f>
        <v>5</v>
      </c>
      <c r="M117" s="173">
        <f>L117/$L$120</f>
        <v>4.1666666666666664E-2</v>
      </c>
      <c r="N117" s="95"/>
      <c r="O117" s="95"/>
      <c r="P117" s="95"/>
      <c r="Q117" s="95"/>
      <c r="R117" s="95"/>
      <c r="S117" s="95"/>
    </row>
    <row r="118" spans="2:19" ht="15" customHeight="1" x14ac:dyDescent="0.25">
      <c r="B118" s="169" t="s">
        <v>192</v>
      </c>
      <c r="C118" s="168"/>
      <c r="D118" s="168"/>
      <c r="E118" s="168"/>
      <c r="F118" s="167">
        <v>0</v>
      </c>
      <c r="G118" s="166"/>
      <c r="H118" s="165">
        <f t="shared" si="3"/>
        <v>0</v>
      </c>
      <c r="I118" s="95"/>
      <c r="J118" s="95"/>
      <c r="K118" s="51" t="s">
        <v>80</v>
      </c>
      <c r="L118" s="49">
        <f>SUM(F124:F132)</f>
        <v>3</v>
      </c>
      <c r="M118" s="172">
        <f>L118/$L$120</f>
        <v>2.5000000000000001E-2</v>
      </c>
      <c r="N118" s="95"/>
      <c r="O118" s="95"/>
      <c r="P118" s="95"/>
      <c r="Q118" s="95"/>
      <c r="R118" s="95"/>
      <c r="S118" s="95"/>
    </row>
    <row r="119" spans="2:19" ht="15" customHeight="1" thickBot="1" x14ac:dyDescent="0.3">
      <c r="B119" s="169" t="s">
        <v>191</v>
      </c>
      <c r="C119" s="168"/>
      <c r="D119" s="168"/>
      <c r="E119" s="168"/>
      <c r="F119" s="167">
        <v>0</v>
      </c>
      <c r="G119" s="166"/>
      <c r="H119" s="165">
        <f t="shared" si="3"/>
        <v>0</v>
      </c>
      <c r="I119" s="95"/>
      <c r="J119" s="95"/>
      <c r="K119" s="161" t="s">
        <v>76</v>
      </c>
      <c r="L119" s="158">
        <f>F133</f>
        <v>1</v>
      </c>
      <c r="M119" s="171">
        <f>L119/$L$120</f>
        <v>8.3333333333333332E-3</v>
      </c>
      <c r="N119" s="95"/>
      <c r="O119" s="95"/>
      <c r="P119" s="95"/>
      <c r="Q119" s="95"/>
      <c r="R119" s="95"/>
      <c r="S119" s="95"/>
    </row>
    <row r="120" spans="2:19" ht="15" customHeight="1" x14ac:dyDescent="0.25">
      <c r="B120" s="169" t="s">
        <v>190</v>
      </c>
      <c r="C120" s="168"/>
      <c r="D120" s="168"/>
      <c r="E120" s="168"/>
      <c r="F120" s="167">
        <v>1</v>
      </c>
      <c r="G120" s="166"/>
      <c r="H120" s="165">
        <f t="shared" si="3"/>
        <v>8.3333333333333332E-3</v>
      </c>
      <c r="I120" s="95"/>
      <c r="J120" s="95"/>
      <c r="K120" s="208" t="s">
        <v>0</v>
      </c>
      <c r="L120" s="208">
        <f>SUM(L115:L119)</f>
        <v>120</v>
      </c>
      <c r="M120" s="170">
        <f>SUM(M115:M119)</f>
        <v>0.99999999999999989</v>
      </c>
      <c r="N120" s="95"/>
      <c r="O120" s="24"/>
      <c r="P120" s="24"/>
      <c r="Q120" s="95"/>
      <c r="R120" s="95"/>
      <c r="S120" s="95"/>
    </row>
    <row r="121" spans="2:19" ht="15" customHeight="1" x14ac:dyDescent="0.25">
      <c r="B121" s="169" t="s">
        <v>89</v>
      </c>
      <c r="C121" s="168"/>
      <c r="D121" s="168"/>
      <c r="E121" s="168"/>
      <c r="F121" s="167">
        <v>0</v>
      </c>
      <c r="G121" s="166"/>
      <c r="H121" s="165">
        <f t="shared" si="3"/>
        <v>0</v>
      </c>
      <c r="I121" s="95"/>
      <c r="J121" s="95"/>
      <c r="O121" s="24"/>
      <c r="P121" s="24"/>
      <c r="Q121" s="95"/>
      <c r="R121" s="95"/>
      <c r="S121" s="95"/>
    </row>
    <row r="122" spans="2:19" ht="15" customHeight="1" x14ac:dyDescent="0.25">
      <c r="B122" s="169" t="s">
        <v>88</v>
      </c>
      <c r="C122" s="168"/>
      <c r="D122" s="168"/>
      <c r="E122" s="168"/>
      <c r="F122" s="167">
        <v>0</v>
      </c>
      <c r="G122" s="166"/>
      <c r="H122" s="165">
        <f t="shared" si="3"/>
        <v>0</v>
      </c>
      <c r="I122" s="95"/>
      <c r="J122" s="95"/>
      <c r="N122" s="39"/>
      <c r="O122" s="7"/>
      <c r="P122" s="212"/>
      <c r="Q122" s="95"/>
      <c r="R122" s="95"/>
      <c r="S122" s="95"/>
    </row>
    <row r="123" spans="2:19" ht="15" customHeight="1" x14ac:dyDescent="0.25">
      <c r="B123" s="169" t="s">
        <v>91</v>
      </c>
      <c r="C123" s="168"/>
      <c r="D123" s="168"/>
      <c r="E123" s="168"/>
      <c r="F123" s="167">
        <v>0</v>
      </c>
      <c r="G123" s="166"/>
      <c r="H123" s="165">
        <f t="shared" si="3"/>
        <v>0</v>
      </c>
      <c r="I123" s="95"/>
      <c r="J123" s="95"/>
      <c r="N123" s="39"/>
      <c r="O123" s="7"/>
      <c r="P123" s="212"/>
      <c r="Q123" s="95"/>
      <c r="R123" s="95"/>
      <c r="S123" s="95"/>
    </row>
    <row r="124" spans="2:19" ht="15" customHeight="1" x14ac:dyDescent="0.25">
      <c r="B124" s="51" t="s">
        <v>81</v>
      </c>
      <c r="C124" s="50"/>
      <c r="D124" s="50"/>
      <c r="E124" s="50"/>
      <c r="F124" s="49">
        <v>0</v>
      </c>
      <c r="G124" s="48"/>
      <c r="H124" s="163">
        <f t="shared" si="3"/>
        <v>0</v>
      </c>
      <c r="I124" s="95"/>
      <c r="J124" s="95"/>
      <c r="N124" s="39"/>
      <c r="O124" s="7"/>
      <c r="P124" s="212"/>
      <c r="Q124" s="95"/>
      <c r="R124" s="95"/>
      <c r="S124" s="95"/>
    </row>
    <row r="125" spans="2:19" ht="15" customHeight="1" x14ac:dyDescent="0.25">
      <c r="B125" s="51" t="s">
        <v>189</v>
      </c>
      <c r="C125" s="50"/>
      <c r="D125" s="50"/>
      <c r="E125" s="50"/>
      <c r="F125" s="49">
        <v>0</v>
      </c>
      <c r="G125" s="48"/>
      <c r="H125" s="163">
        <f t="shared" si="3"/>
        <v>0</v>
      </c>
      <c r="I125" s="95"/>
      <c r="J125" s="95"/>
      <c r="N125" s="39"/>
      <c r="O125" s="7"/>
      <c r="P125" s="212"/>
      <c r="Q125" s="95"/>
      <c r="R125" s="95"/>
      <c r="S125" s="95"/>
    </row>
    <row r="126" spans="2:19" ht="15" customHeight="1" x14ac:dyDescent="0.25">
      <c r="B126" s="51" t="s">
        <v>188</v>
      </c>
      <c r="C126" s="50"/>
      <c r="D126" s="50"/>
      <c r="E126" s="50"/>
      <c r="F126" s="49">
        <v>0</v>
      </c>
      <c r="G126" s="48"/>
      <c r="H126" s="163">
        <f t="shared" si="3"/>
        <v>0</v>
      </c>
      <c r="I126" s="95"/>
      <c r="J126" s="95"/>
      <c r="N126" s="39"/>
      <c r="O126" s="7"/>
      <c r="P126" s="212"/>
      <c r="Q126" s="95"/>
      <c r="R126" s="95"/>
      <c r="S126" s="95"/>
    </row>
    <row r="127" spans="2:19" ht="15" customHeight="1" x14ac:dyDescent="0.25">
      <c r="B127" s="51" t="s">
        <v>187</v>
      </c>
      <c r="C127" s="50"/>
      <c r="D127" s="50"/>
      <c r="E127" s="50"/>
      <c r="F127" s="49">
        <v>0</v>
      </c>
      <c r="G127" s="48"/>
      <c r="H127" s="163">
        <f t="shared" si="3"/>
        <v>0</v>
      </c>
      <c r="I127" s="95"/>
      <c r="J127" s="95"/>
      <c r="N127" s="39"/>
      <c r="O127" s="7"/>
      <c r="P127" s="212"/>
      <c r="Q127" s="95"/>
      <c r="R127" s="95"/>
      <c r="S127" s="95"/>
    </row>
    <row r="128" spans="2:19" ht="15" customHeight="1" x14ac:dyDescent="0.25">
      <c r="B128" s="51" t="s">
        <v>186</v>
      </c>
      <c r="C128" s="50"/>
      <c r="D128" s="50"/>
      <c r="E128" s="50"/>
      <c r="F128" s="49">
        <v>0</v>
      </c>
      <c r="G128" s="48"/>
      <c r="H128" s="163">
        <f t="shared" si="3"/>
        <v>0</v>
      </c>
      <c r="I128" s="95"/>
      <c r="J128" s="95"/>
      <c r="N128" s="39"/>
      <c r="O128" s="7"/>
      <c r="P128" s="212"/>
      <c r="Q128" s="95"/>
      <c r="R128" s="95"/>
      <c r="S128" s="95"/>
    </row>
    <row r="129" spans="2:19" ht="15" customHeight="1" x14ac:dyDescent="0.25">
      <c r="B129" s="51" t="s">
        <v>84</v>
      </c>
      <c r="C129" s="50"/>
      <c r="D129" s="50"/>
      <c r="E129" s="50"/>
      <c r="F129" s="49">
        <v>0</v>
      </c>
      <c r="G129" s="48"/>
      <c r="H129" s="163">
        <f t="shared" si="3"/>
        <v>0</v>
      </c>
      <c r="I129" s="95"/>
      <c r="J129" s="95"/>
      <c r="N129" s="39"/>
      <c r="O129" s="7"/>
      <c r="P129" s="212"/>
      <c r="Q129" s="95"/>
      <c r="R129" s="95"/>
      <c r="S129" s="95"/>
    </row>
    <row r="130" spans="2:19" ht="15" customHeight="1" x14ac:dyDescent="0.25">
      <c r="B130" s="51" t="s">
        <v>185</v>
      </c>
      <c r="C130" s="50"/>
      <c r="D130" s="50"/>
      <c r="E130" s="50"/>
      <c r="F130" s="49">
        <v>0</v>
      </c>
      <c r="G130" s="48"/>
      <c r="H130" s="163">
        <f t="shared" si="3"/>
        <v>0</v>
      </c>
      <c r="I130" s="95"/>
      <c r="J130" s="95"/>
      <c r="N130" s="164"/>
      <c r="O130" s="95"/>
      <c r="P130" s="95"/>
      <c r="Q130" s="95"/>
      <c r="R130" s="95"/>
      <c r="S130" s="95"/>
    </row>
    <row r="131" spans="2:19" ht="15" customHeight="1" x14ac:dyDescent="0.25">
      <c r="B131" s="51" t="s">
        <v>39</v>
      </c>
      <c r="C131" s="50"/>
      <c r="D131" s="50"/>
      <c r="E131" s="50"/>
      <c r="F131" s="49">
        <v>2</v>
      </c>
      <c r="G131" s="48"/>
      <c r="H131" s="163">
        <f t="shared" si="3"/>
        <v>1.6666666666666666E-2</v>
      </c>
      <c r="I131" s="95"/>
      <c r="J131" s="95"/>
      <c r="N131" s="164"/>
      <c r="O131" s="95"/>
      <c r="P131" s="95"/>
      <c r="Q131" s="95"/>
      <c r="R131" s="95"/>
      <c r="S131" s="95"/>
    </row>
    <row r="132" spans="2:19" ht="15" customHeight="1" x14ac:dyDescent="0.25">
      <c r="B132" s="51" t="s">
        <v>184</v>
      </c>
      <c r="C132" s="50"/>
      <c r="D132" s="50"/>
      <c r="E132" s="50"/>
      <c r="F132" s="49">
        <v>1</v>
      </c>
      <c r="G132" s="48"/>
      <c r="H132" s="163">
        <f t="shared" si="3"/>
        <v>8.3333333333333332E-3</v>
      </c>
      <c r="I132" s="95"/>
      <c r="J132" s="95"/>
      <c r="N132" s="162"/>
      <c r="O132" s="95"/>
      <c r="P132" s="95"/>
      <c r="Q132" s="95"/>
      <c r="R132" s="95"/>
      <c r="S132" s="95"/>
    </row>
    <row r="133" spans="2:19" ht="15" customHeight="1" thickBot="1" x14ac:dyDescent="0.3">
      <c r="B133" s="161" t="s">
        <v>76</v>
      </c>
      <c r="C133" s="160"/>
      <c r="D133" s="160"/>
      <c r="E133" s="160"/>
      <c r="F133" s="159">
        <v>1</v>
      </c>
      <c r="G133" s="158"/>
      <c r="H133" s="157">
        <f t="shared" si="3"/>
        <v>8.3333333333333332E-3</v>
      </c>
      <c r="I133" s="95"/>
      <c r="J133" s="95"/>
      <c r="N133" s="95"/>
      <c r="O133" s="95"/>
      <c r="P133" s="95"/>
      <c r="Q133" s="95"/>
      <c r="R133" s="95"/>
      <c r="S133" s="95"/>
    </row>
    <row r="134" spans="2:19" ht="15" customHeight="1" x14ac:dyDescent="0.25">
      <c r="B134" s="265" t="s">
        <v>0</v>
      </c>
      <c r="C134" s="265"/>
      <c r="D134" s="265"/>
      <c r="E134" s="208"/>
      <c r="F134" s="208">
        <f>SUM(F96:F133)</f>
        <v>120</v>
      </c>
      <c r="G134" s="156"/>
      <c r="H134" s="213">
        <f>SUM(H96:H133)</f>
        <v>0.99999999999999978</v>
      </c>
      <c r="I134" s="95"/>
      <c r="J134" s="95"/>
      <c r="N134" s="95"/>
      <c r="O134" s="95"/>
      <c r="P134" s="95"/>
      <c r="Q134" s="95"/>
      <c r="R134" s="95"/>
      <c r="S134" s="95"/>
    </row>
    <row r="135" spans="2:19" x14ac:dyDescent="0.25">
      <c r="B135" s="155" t="s">
        <v>183</v>
      </c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 x14ac:dyDescent="0.25">
      <c r="B136" s="95"/>
      <c r="C136" s="95"/>
      <c r="D136" s="95"/>
      <c r="E136" s="95"/>
      <c r="F136" s="7"/>
      <c r="G136" s="7"/>
      <c r="H136" s="7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 x14ac:dyDescent="0.25">
      <c r="B137" s="153" t="s">
        <v>182</v>
      </c>
      <c r="C137" s="153"/>
      <c r="D137" s="153"/>
      <c r="E137" s="153"/>
      <c r="F137" s="154"/>
      <c r="G137" s="154"/>
      <c r="H137" s="154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</row>
    <row r="138" spans="2:19" ht="26.25" customHeight="1" x14ac:dyDescent="0.25">
      <c r="B138" s="237" t="s">
        <v>181</v>
      </c>
      <c r="C138" s="237"/>
      <c r="D138" s="237"/>
      <c r="E138" s="237"/>
      <c r="F138" s="237"/>
      <c r="G138" s="7"/>
      <c r="H138" s="7"/>
      <c r="I138" s="95"/>
      <c r="J138" s="95"/>
      <c r="K138" s="237" t="s">
        <v>180</v>
      </c>
      <c r="L138" s="237"/>
      <c r="M138" s="237"/>
      <c r="N138" s="24"/>
      <c r="O138" s="24"/>
      <c r="P138" s="95"/>
      <c r="Q138" s="95"/>
      <c r="R138" s="95"/>
      <c r="S138" s="95"/>
    </row>
    <row r="139" spans="2:19" ht="15" customHeight="1" x14ac:dyDescent="0.25">
      <c r="B139" s="237"/>
      <c r="C139" s="237"/>
      <c r="D139" s="237"/>
      <c r="E139" s="237"/>
      <c r="F139" s="237"/>
      <c r="G139" s="7"/>
      <c r="H139" s="7"/>
      <c r="I139" s="95"/>
      <c r="J139" s="95"/>
      <c r="K139" s="237"/>
      <c r="L139" s="237"/>
      <c r="M139" s="237"/>
      <c r="N139" s="24"/>
      <c r="O139" s="24"/>
      <c r="P139" s="95"/>
      <c r="Q139" s="95"/>
      <c r="R139" s="95"/>
      <c r="S139" s="95"/>
    </row>
    <row r="140" spans="2:19" x14ac:dyDescent="0.25">
      <c r="B140" s="152" t="s">
        <v>179</v>
      </c>
      <c r="C140" s="206" t="s">
        <v>47</v>
      </c>
      <c r="D140" s="206" t="s">
        <v>1</v>
      </c>
      <c r="E140" s="95"/>
      <c r="F140" s="7"/>
      <c r="G140" s="7"/>
      <c r="H140" s="7"/>
      <c r="I140" s="95"/>
      <c r="J140" s="95"/>
      <c r="K140" s="206" t="s">
        <v>178</v>
      </c>
      <c r="L140" s="206" t="s">
        <v>47</v>
      </c>
      <c r="M140" s="206" t="s">
        <v>1</v>
      </c>
      <c r="N140" s="95"/>
      <c r="O140" s="7"/>
      <c r="P140" s="95"/>
      <c r="Q140" s="95"/>
      <c r="R140" s="95"/>
      <c r="S140" s="95"/>
    </row>
    <row r="141" spans="2:19" x14ac:dyDescent="0.25">
      <c r="B141" s="204" t="s">
        <v>177</v>
      </c>
      <c r="C141" s="7">
        <v>2</v>
      </c>
      <c r="D141" s="212">
        <f>C141/$C$146</f>
        <v>1.6666666666666666E-2</v>
      </c>
      <c r="E141" s="95"/>
      <c r="F141" s="7"/>
      <c r="G141" s="7"/>
      <c r="H141" s="7"/>
      <c r="I141" s="95"/>
      <c r="J141" s="95"/>
      <c r="K141" s="204" t="s">
        <v>176</v>
      </c>
      <c r="L141" s="7">
        <v>62</v>
      </c>
      <c r="M141" s="149">
        <f>L141/$L$145</f>
        <v>0.51666666666666672</v>
      </c>
      <c r="N141" s="95"/>
      <c r="O141" s="7"/>
      <c r="P141" s="95"/>
      <c r="Q141" s="95"/>
      <c r="R141" s="95"/>
      <c r="S141" s="95"/>
    </row>
    <row r="142" spans="2:19" x14ac:dyDescent="0.25">
      <c r="B142" s="204" t="s">
        <v>53</v>
      </c>
      <c r="C142" s="7">
        <v>56</v>
      </c>
      <c r="D142" s="212">
        <f>C142/$C$146</f>
        <v>0.46666666666666667</v>
      </c>
      <c r="E142" s="95"/>
      <c r="F142" s="7"/>
      <c r="G142" s="7"/>
      <c r="H142" s="7"/>
      <c r="I142" s="95"/>
      <c r="J142" s="95"/>
      <c r="K142" s="204" t="s">
        <v>175</v>
      </c>
      <c r="L142" s="7">
        <v>50</v>
      </c>
      <c r="M142" s="149">
        <f>L142/$L$145</f>
        <v>0.41666666666666669</v>
      </c>
      <c r="N142" s="95"/>
      <c r="O142" s="7"/>
      <c r="P142" s="95"/>
      <c r="Q142" s="95"/>
      <c r="R142" s="95"/>
      <c r="S142" s="95"/>
    </row>
    <row r="143" spans="2:19" x14ac:dyDescent="0.25">
      <c r="B143" s="204" t="s">
        <v>52</v>
      </c>
      <c r="C143" s="7">
        <v>57</v>
      </c>
      <c r="D143" s="212">
        <f>C143/$C$146</f>
        <v>0.47499999999999998</v>
      </c>
      <c r="E143" s="95"/>
      <c r="F143" s="7"/>
      <c r="G143" s="7"/>
      <c r="H143" s="151" t="s">
        <v>51</v>
      </c>
      <c r="I143" s="95"/>
      <c r="J143" s="95"/>
      <c r="K143" s="204" t="s">
        <v>174</v>
      </c>
      <c r="L143" s="7">
        <v>4</v>
      </c>
      <c r="M143" s="149">
        <f>L143/$L$145</f>
        <v>3.3333333333333333E-2</v>
      </c>
      <c r="N143" s="95"/>
      <c r="O143" s="7"/>
      <c r="P143" s="95"/>
      <c r="Q143" s="95"/>
      <c r="R143" s="95"/>
      <c r="S143" s="95"/>
    </row>
    <row r="144" spans="2:19" ht="15.75" thickBot="1" x14ac:dyDescent="0.3">
      <c r="B144" s="204" t="s">
        <v>50</v>
      </c>
      <c r="C144" s="7">
        <v>4</v>
      </c>
      <c r="D144" s="212">
        <f>C144/$C$146</f>
        <v>3.3333333333333333E-2</v>
      </c>
      <c r="E144" s="95"/>
      <c r="F144" s="7"/>
      <c r="G144" s="7"/>
      <c r="H144" s="150">
        <f>SUM(D142:D143)</f>
        <v>0.94166666666666665</v>
      </c>
      <c r="I144" s="95"/>
      <c r="J144" s="95"/>
      <c r="K144" s="204" t="s">
        <v>173</v>
      </c>
      <c r="L144" s="7">
        <v>4</v>
      </c>
      <c r="M144" s="149">
        <f>L144/$L$145</f>
        <v>3.3333333333333333E-2</v>
      </c>
      <c r="N144" s="95"/>
      <c r="O144" s="7"/>
      <c r="P144" s="95"/>
      <c r="Q144" s="95"/>
      <c r="R144" s="95"/>
      <c r="S144" s="95"/>
    </row>
    <row r="145" spans="2:19" ht="15.75" thickBot="1" x14ac:dyDescent="0.3">
      <c r="B145" s="204" t="s">
        <v>215</v>
      </c>
      <c r="C145" s="7">
        <v>1</v>
      </c>
      <c r="D145" s="212">
        <f>C145/$C$146</f>
        <v>8.3333333333333332E-3</v>
      </c>
      <c r="E145" s="95"/>
      <c r="F145" s="7"/>
      <c r="G145" s="7"/>
      <c r="H145" s="7"/>
      <c r="I145" s="95"/>
      <c r="J145" s="95"/>
      <c r="K145" s="208" t="s">
        <v>0</v>
      </c>
      <c r="L145" s="208">
        <f>SUM(L141:L144)</f>
        <v>120</v>
      </c>
      <c r="M145" s="213">
        <f>SUM(M141:M144)</f>
        <v>1</v>
      </c>
      <c r="N145" s="95"/>
      <c r="O145" s="7"/>
      <c r="P145" s="95"/>
      <c r="Q145" s="95"/>
      <c r="R145" s="95"/>
      <c r="S145" s="95"/>
    </row>
    <row r="146" spans="2:19" x14ac:dyDescent="0.25">
      <c r="B146" s="208" t="s">
        <v>0</v>
      </c>
      <c r="C146" s="208">
        <f>SUM(C141:C145)</f>
        <v>120</v>
      </c>
      <c r="D146" s="213">
        <f>SUM(D141:D145)</f>
        <v>0.99999999999999989</v>
      </c>
      <c r="E146" s="95"/>
      <c r="F146" s="7"/>
      <c r="G146" s="7"/>
      <c r="H146" s="7"/>
      <c r="I146" s="95"/>
      <c r="J146" s="95"/>
      <c r="N146" s="95"/>
      <c r="O146" s="7"/>
      <c r="P146" s="95"/>
      <c r="Q146" s="95"/>
      <c r="R146" s="95"/>
      <c r="S146" s="95"/>
    </row>
    <row r="147" spans="2:19" ht="18.75" customHeight="1" x14ac:dyDescent="0.25">
      <c r="K147"/>
      <c r="L147"/>
      <c r="M147"/>
      <c r="N147"/>
      <c r="O147"/>
    </row>
    <row r="148" spans="2:19" ht="18.75" customHeight="1" x14ac:dyDescent="0.25">
      <c r="B148" s="95" t="s">
        <v>172</v>
      </c>
      <c r="C148" s="95"/>
      <c r="D148" s="95"/>
      <c r="K148"/>
      <c r="L148"/>
      <c r="M148"/>
      <c r="N148"/>
      <c r="O148"/>
    </row>
    <row r="149" spans="2:19" ht="15.75" customHeight="1" x14ac:dyDescent="0.25">
      <c r="B149" s="148" t="s">
        <v>171</v>
      </c>
      <c r="C149" s="206" t="s">
        <v>47</v>
      </c>
      <c r="D149" s="247" t="s">
        <v>1</v>
      </c>
      <c r="E149" s="247"/>
      <c r="K149"/>
      <c r="L149"/>
      <c r="M149"/>
      <c r="N149"/>
      <c r="O149"/>
    </row>
    <row r="150" spans="2:19" x14ac:dyDescent="0.25">
      <c r="B150" s="96" t="s">
        <v>170</v>
      </c>
      <c r="C150" s="145">
        <v>34</v>
      </c>
      <c r="D150" s="281">
        <f>C150/$C$152</f>
        <v>0.28333333333333333</v>
      </c>
      <c r="E150" s="281"/>
      <c r="K150"/>
      <c r="L150"/>
      <c r="M150"/>
      <c r="N150"/>
      <c r="O150"/>
    </row>
    <row r="151" spans="2:19" ht="15.75" thickBot="1" x14ac:dyDescent="0.3">
      <c r="B151" s="96" t="s">
        <v>169</v>
      </c>
      <c r="C151" s="145">
        <v>86</v>
      </c>
      <c r="D151" s="281">
        <f>C151/$C$152</f>
        <v>0.71666666666666667</v>
      </c>
      <c r="E151" s="281"/>
      <c r="K151"/>
      <c r="L151"/>
      <c r="M151"/>
      <c r="N151"/>
      <c r="O151"/>
    </row>
    <row r="152" spans="2:19" x14ac:dyDescent="0.25">
      <c r="B152" s="147" t="s">
        <v>0</v>
      </c>
      <c r="C152" s="146">
        <f>SUM(C150:C151)</f>
        <v>120</v>
      </c>
      <c r="D152" s="282">
        <f>SUM(D150:E151)</f>
        <v>1</v>
      </c>
      <c r="E152" s="282"/>
      <c r="K152"/>
      <c r="L152"/>
      <c r="M152"/>
      <c r="N152"/>
      <c r="O152"/>
    </row>
    <row r="153" spans="2:19" x14ac:dyDescent="0.25">
      <c r="K153"/>
      <c r="L153"/>
      <c r="M153"/>
      <c r="N153"/>
      <c r="O153"/>
    </row>
    <row r="154" spans="2:19" x14ac:dyDescent="0.25">
      <c r="B154" s="95"/>
      <c r="C154" s="145"/>
      <c r="D154" s="268"/>
      <c r="E154" s="268"/>
      <c r="K154"/>
      <c r="L154"/>
      <c r="M154"/>
      <c r="N154"/>
      <c r="O154"/>
    </row>
    <row r="155" spans="2:19" x14ac:dyDescent="0.25">
      <c r="B155" s="144" t="s">
        <v>168</v>
      </c>
      <c r="C155" s="144"/>
      <c r="D155" s="144"/>
      <c r="E155" s="144"/>
      <c r="F155" s="144"/>
      <c r="G155" s="144"/>
      <c r="H155" s="144"/>
      <c r="I155" s="144"/>
      <c r="K155"/>
      <c r="L155"/>
      <c r="M155"/>
      <c r="N155"/>
      <c r="O155"/>
    </row>
    <row r="156" spans="2:19" ht="15" customHeight="1" x14ac:dyDescent="0.25">
      <c r="B156" s="283" t="s">
        <v>167</v>
      </c>
      <c r="C156" s="283"/>
      <c r="D156" s="283"/>
      <c r="E156" s="283"/>
      <c r="F156" s="283"/>
      <c r="G156" s="283"/>
      <c r="H156" s="283"/>
      <c r="I156" s="143"/>
    </row>
    <row r="157" spans="2:19" ht="7.5" customHeight="1" x14ac:dyDescent="0.25">
      <c r="B157" s="283"/>
      <c r="C157" s="283"/>
      <c r="D157" s="283"/>
      <c r="E157" s="283"/>
      <c r="F157" s="283"/>
      <c r="G157" s="283"/>
      <c r="H157" s="283"/>
      <c r="I157" s="143"/>
    </row>
    <row r="158" spans="2:19" x14ac:dyDescent="0.25">
      <c r="B158" s="142" t="s">
        <v>166</v>
      </c>
    </row>
    <row r="159" spans="2:19" ht="15" customHeight="1" x14ac:dyDescent="0.25">
      <c r="B159" s="142" t="s">
        <v>165</v>
      </c>
    </row>
  </sheetData>
  <mergeCells count="47">
    <mergeCell ref="D151:E151"/>
    <mergeCell ref="D152:E152"/>
    <mergeCell ref="D154:E154"/>
    <mergeCell ref="B156:H157"/>
    <mergeCell ref="B95:D95"/>
    <mergeCell ref="G95:H95"/>
    <mergeCell ref="D149:E149"/>
    <mergeCell ref="D150:E150"/>
    <mergeCell ref="I95:K95"/>
    <mergeCell ref="K112:N113"/>
    <mergeCell ref="B134:D134"/>
    <mergeCell ref="B138:F139"/>
    <mergeCell ref="K138:M139"/>
    <mergeCell ref="Q90:R90"/>
    <mergeCell ref="O92:P92"/>
    <mergeCell ref="Q92:R92"/>
    <mergeCell ref="O93:P93"/>
    <mergeCell ref="Q93:R93"/>
    <mergeCell ref="B94:H94"/>
    <mergeCell ref="O94:P94"/>
    <mergeCell ref="Q94:R94"/>
    <mergeCell ref="O57:Q57"/>
    <mergeCell ref="O91:P91"/>
    <mergeCell ref="Q91:R91"/>
    <mergeCell ref="K66:L66"/>
    <mergeCell ref="M66:N66"/>
    <mergeCell ref="Q68:R68"/>
    <mergeCell ref="Q85:R85"/>
    <mergeCell ref="Q86:R86"/>
    <mergeCell ref="Q87:R87"/>
    <mergeCell ref="O90:P90"/>
    <mergeCell ref="B82:D83"/>
    <mergeCell ref="M82:R83"/>
    <mergeCell ref="Q84:R84"/>
    <mergeCell ref="K57:K58"/>
    <mergeCell ref="L57:M57"/>
    <mergeCell ref="B5:S6"/>
    <mergeCell ref="B8:S8"/>
    <mergeCell ref="B10:S11"/>
    <mergeCell ref="B13:S13"/>
    <mergeCell ref="I15:M16"/>
    <mergeCell ref="P15:S16"/>
    <mergeCell ref="I32:K32"/>
    <mergeCell ref="J33:K33"/>
    <mergeCell ref="B48:H48"/>
    <mergeCell ref="B49:C49"/>
    <mergeCell ref="K55:Q5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Feminicidio</vt:lpstr>
      <vt:lpstr>Tentativa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2020-02-14T22:37:48Z</cp:lastPrinted>
  <dcterms:created xsi:type="dcterms:W3CDTF">2014-04-07T17:49:13Z</dcterms:created>
  <dcterms:modified xsi:type="dcterms:W3CDTF">2020-03-24T14:37:54Z</dcterms:modified>
</cp:coreProperties>
</file>