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809" activeTab="1"/>
  </bookViews>
  <sheets>
    <sheet name="Feminicidio" sheetId="41" r:id="rId1"/>
    <sheet name="Tentativa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9" i="41" l="1"/>
  <c r="K117" i="41"/>
  <c r="M18" i="38" l="1"/>
  <c r="M19" i="38"/>
  <c r="M20" i="38"/>
  <c r="K30" i="38"/>
  <c r="M30" i="38" s="1"/>
  <c r="L30" i="38"/>
  <c r="K46" i="38"/>
  <c r="H50" i="38"/>
  <c r="H51" i="38"/>
  <c r="H52" i="38"/>
  <c r="H53" i="38"/>
  <c r="H54" i="38"/>
  <c r="H55" i="38"/>
  <c r="H56" i="38"/>
  <c r="H57" i="38"/>
  <c r="H58" i="38"/>
  <c r="H59" i="38"/>
  <c r="H60" i="38"/>
  <c r="M60" i="38"/>
  <c r="M62" i="38" s="1"/>
  <c r="Q60" i="38"/>
  <c r="H61" i="38"/>
  <c r="M61" i="38"/>
  <c r="H62" i="38"/>
  <c r="L62" i="38"/>
  <c r="O62" i="38"/>
  <c r="Q61" i="38" s="1"/>
  <c r="Q62" i="38" s="1"/>
  <c r="H63" i="38"/>
  <c r="H64" i="38"/>
  <c r="H65" i="38"/>
  <c r="H66" i="38"/>
  <c r="H67" i="38"/>
  <c r="O67" i="38"/>
  <c r="H68" i="38"/>
  <c r="O68" i="38"/>
  <c r="H69" i="38"/>
  <c r="O69" i="38"/>
  <c r="H70" i="38"/>
  <c r="H71" i="38"/>
  <c r="O71" i="38"/>
  <c r="H72" i="38"/>
  <c r="O72" i="38"/>
  <c r="H73" i="38"/>
  <c r="O73" i="38"/>
  <c r="H74" i="38"/>
  <c r="H75" i="38"/>
  <c r="O75" i="38"/>
  <c r="D76" i="38"/>
  <c r="E76" i="38"/>
  <c r="F76" i="38"/>
  <c r="H76" i="38"/>
  <c r="M78" i="38"/>
  <c r="O76" i="38" s="1"/>
  <c r="D85" i="38"/>
  <c r="Q85" i="38"/>
  <c r="Q87" i="38" s="1"/>
  <c r="D86" i="38"/>
  <c r="O87" i="38"/>
  <c r="Q86" i="38" s="1"/>
  <c r="D88" i="38"/>
  <c r="D89" i="38"/>
  <c r="H88" i="38" s="1"/>
  <c r="D90" i="38"/>
  <c r="C92" i="38"/>
  <c r="D91" i="38" s="1"/>
  <c r="H92" i="38" s="1"/>
  <c r="O94" i="38"/>
  <c r="Q91" i="38" s="1"/>
  <c r="H99" i="38"/>
  <c r="H100" i="38"/>
  <c r="H101" i="38"/>
  <c r="H102" i="38"/>
  <c r="H107" i="38"/>
  <c r="H108" i="38"/>
  <c r="H109" i="38"/>
  <c r="H110" i="38"/>
  <c r="H115" i="38"/>
  <c r="L115" i="38"/>
  <c r="L120" i="38" s="1"/>
  <c r="H116" i="38"/>
  <c r="L116" i="38"/>
  <c r="L117" i="38"/>
  <c r="H118" i="38"/>
  <c r="L118" i="38"/>
  <c r="L119" i="38"/>
  <c r="H121" i="38"/>
  <c r="H122" i="38"/>
  <c r="H127" i="38"/>
  <c r="H128" i="38"/>
  <c r="H129" i="38"/>
  <c r="H130" i="38"/>
  <c r="F134" i="38"/>
  <c r="H103" i="38" s="1"/>
  <c r="D141" i="38"/>
  <c r="D146" i="38" s="1"/>
  <c r="D142" i="38"/>
  <c r="D144" i="38"/>
  <c r="D145" i="38"/>
  <c r="L145" i="38"/>
  <c r="M142" i="38" s="1"/>
  <c r="C146" i="38"/>
  <c r="D143" i="38" s="1"/>
  <c r="C152" i="38"/>
  <c r="D150" i="38" s="1"/>
  <c r="M116" i="38" l="1"/>
  <c r="M119" i="38"/>
  <c r="M117" i="38"/>
  <c r="M115" i="38"/>
  <c r="M118" i="38"/>
  <c r="H85" i="38"/>
  <c r="H144" i="38"/>
  <c r="M141" i="38"/>
  <c r="Q93" i="38"/>
  <c r="M144" i="38"/>
  <c r="Q92" i="38"/>
  <c r="Q94" i="38" s="1"/>
  <c r="D151" i="38"/>
  <c r="D152" i="38" s="1"/>
  <c r="H126" i="38"/>
  <c r="H114" i="38"/>
  <c r="H106" i="38"/>
  <c r="M143" i="38"/>
  <c r="H113" i="38"/>
  <c r="H97" i="38"/>
  <c r="H132" i="38"/>
  <c r="H124" i="38"/>
  <c r="H112" i="38"/>
  <c r="H104" i="38"/>
  <c r="H96" i="38"/>
  <c r="D87" i="38"/>
  <c r="D92" i="38" s="1"/>
  <c r="O77" i="38"/>
  <c r="O74" i="38"/>
  <c r="O70" i="38"/>
  <c r="O78" i="38" s="1"/>
  <c r="H120" i="38"/>
  <c r="H98" i="38"/>
  <c r="H133" i="38"/>
  <c r="H125" i="38"/>
  <c r="H117" i="38"/>
  <c r="H105" i="38"/>
  <c r="H131" i="38"/>
  <c r="H123" i="38"/>
  <c r="H119" i="38"/>
  <c r="H111" i="38"/>
  <c r="M120" i="38" l="1"/>
  <c r="M145" i="38"/>
  <c r="H134" i="38"/>
</calcChain>
</file>

<file path=xl/sharedStrings.xml><?xml version="1.0" encoding="utf-8"?>
<sst xmlns="http://schemas.openxmlformats.org/spreadsheetml/2006/main" count="434" uniqueCount="252">
  <si>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</si>
  <si>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</si>
  <si>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</si>
  <si>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</si>
  <si>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</si>
  <si>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</si>
  <si>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</si>
  <si>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</si>
  <si>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</si>
  <si>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</si>
  <si>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</si>
  <si>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</si>
  <si>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</si>
  <si>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</si>
  <si>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</si>
  <si>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</si>
  <si>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</si>
  <si>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</si>
  <si>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</si>
  <si>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No cuenta con ocupación</t>
  </si>
  <si>
    <t>Si cuenta con ocupación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</si>
  <si>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</si>
  <si>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</si>
  <si>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</si>
  <si>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</si>
  <si>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</si>
  <si>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</si>
  <si>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</si>
  <si>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</si>
  <si>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</si>
  <si>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</si>
  <si>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</si>
  <si>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</si>
  <si>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</si>
  <si>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</si>
  <si>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Marzo de 2020</t>
  </si>
  <si>
    <t>Sin Informacion</t>
  </si>
  <si>
    <t>Familiar</t>
  </si>
  <si>
    <t>Acudió a casa de familiares/ Amistades</t>
  </si>
  <si>
    <t>No intimo</t>
  </si>
  <si>
    <t>Decidió separarse</t>
  </si>
  <si>
    <t>Intimo</t>
  </si>
  <si>
    <t>Logro medidas de protección</t>
  </si>
  <si>
    <t>Denuncia (policial o fiscal)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</si>
  <si>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</si>
  <si>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</si>
  <si>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</si>
  <si>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</si>
  <si>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</si>
  <si>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Conocido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</si>
  <si>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</si>
  <si>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</si>
  <si>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</si>
  <si>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</si>
  <si>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</si>
  <si>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</si>
  <si>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</si>
  <si>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</si>
  <si>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</si>
  <si>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</si>
  <si>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</si>
  <si>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</si>
  <si>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</si>
  <si>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</si>
  <si>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</si>
  <si>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</si>
  <si>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</si>
  <si>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</si>
  <si>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</si>
  <si>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</si>
  <si>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</si>
  <si>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</si>
  <si>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</si>
  <si>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</si>
  <si>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</si>
  <si>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</si>
  <si>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</si>
  <si>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</si>
  <si>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</si>
  <si>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</si>
  <si>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</si>
  <si>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</si>
  <si>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</si>
  <si>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</si>
  <si>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</si>
  <si>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</si>
  <si>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</si>
  <si>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</si>
  <si>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</si>
  <si>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</si>
  <si>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</si>
  <si>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</si>
  <si>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</si>
  <si>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</si>
  <si>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</si>
  <si>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</si>
  <si>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</si>
  <si>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</si>
  <si>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</si>
  <si>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</si>
  <si>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</si>
  <si>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</si>
  <si>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</si>
  <si>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a/ Casos con características de feminicidio al 31 de marzo de 2020</t>
  </si>
  <si>
    <t>2/ Feminicidio atendido por el CEM Kimbiri del Departamento de Cusco</t>
  </si>
  <si>
    <t>1/ Caso atendido por el Equito Itinerante de Urgencia establecido durante el Estado de Emergencia Nacional por el brote del COVID-19</t>
  </si>
  <si>
    <t>Otros</t>
  </si>
  <si>
    <t>Tumbes</t>
  </si>
  <si>
    <t>Centro Poblado</t>
  </si>
  <si>
    <t>Moquegua</t>
  </si>
  <si>
    <t>Hotel/hostal</t>
  </si>
  <si>
    <t>Ucayali</t>
  </si>
  <si>
    <t>Centro de estudios</t>
  </si>
  <si>
    <t>Amazonas</t>
  </si>
  <si>
    <t>Calle - vía pública</t>
  </si>
  <si>
    <t>Madre de Dios</t>
  </si>
  <si>
    <t>Centro de labores de víctima</t>
  </si>
  <si>
    <t>Pasco</t>
  </si>
  <si>
    <t>Casa de familiar</t>
  </si>
  <si>
    <t>Apurimac</t>
  </si>
  <si>
    <t>Casa de ambos</t>
  </si>
  <si>
    <t>Huancavelica</t>
  </si>
  <si>
    <t>Casa de agresor</t>
  </si>
  <si>
    <t>Loreto</t>
  </si>
  <si>
    <t>Casa de víctima</t>
  </si>
  <si>
    <t>San Martin</t>
  </si>
  <si>
    <t>Ica</t>
  </si>
  <si>
    <t>Feminicidio</t>
  </si>
  <si>
    <t>Lugar del hecho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</si>
  <si>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</si>
  <si>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</si>
  <si>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Tacna</t>
  </si>
  <si>
    <t>Lambayeque</t>
  </si>
  <si>
    <t>Callao</t>
  </si>
  <si>
    <t>Piura</t>
  </si>
  <si>
    <t>Otro</t>
  </si>
  <si>
    <t>Ancash</t>
  </si>
  <si>
    <t>Ahogamiento</t>
  </si>
  <si>
    <t>Huánuco</t>
  </si>
  <si>
    <t>Asfixia / estrangulamiento</t>
  </si>
  <si>
    <t>Lima Provincia</t>
  </si>
  <si>
    <t>Agresiones con objetos contundentes</t>
  </si>
  <si>
    <t>Ayacucho 2/</t>
  </si>
  <si>
    <t>Envenenamiento</t>
  </si>
  <si>
    <t>La Libertad</t>
  </si>
  <si>
    <t>Disparo de bala</t>
  </si>
  <si>
    <t>Cusco</t>
  </si>
  <si>
    <t>Agresiones con objetos filosos</t>
  </si>
  <si>
    <t>Puno</t>
  </si>
  <si>
    <t>Acuchillamiento</t>
  </si>
  <si>
    <t>Junín</t>
  </si>
  <si>
    <t>Arequipa 1/</t>
  </si>
  <si>
    <t>Modalidad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</si>
  <si>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</si>
  <si>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</si>
  <si>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Acumulado
2009 - 2019</t>
  </si>
  <si>
    <t>Región</t>
  </si>
  <si>
    <t>a/ Casos con características de feminicidio ocurridos al 31 de marzo de 2020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</si>
  <si>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Centros Emergencia Mujer. 2009 - 2020</t>
    </r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</si>
  <si>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</si>
  <si>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</si>
  <si>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</si>
  <si>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</si>
  <si>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</si>
  <si>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</si>
  <si>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</si>
  <si>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</si>
  <si>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</si>
  <si>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Marzo, 2020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</si>
  <si>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</si>
  <si>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</si>
  <si>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</si>
  <si>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</si>
  <si>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Periodo: Enero - Marzo, 2020 (Preliminar)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</si>
  <si>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</si>
  <si>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Junin</t>
  </si>
  <si>
    <t>Huanuco</t>
  </si>
  <si>
    <t>Ayacucho</t>
  </si>
  <si>
    <t>Arequipa</t>
  </si>
  <si>
    <t>Sin datos</t>
  </si>
  <si>
    <t>Otro familiar</t>
  </si>
  <si>
    <t>Situación Laboral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</si>
  <si>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</si>
  <si>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6 - 11 años</t>
  </si>
  <si>
    <t>0 - 5 años</t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</si>
  <si>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</si>
  <si>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</si>
  <si>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</si>
  <si>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</si>
  <si>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</si>
  <si>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</si>
  <si>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</si>
  <si>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</si>
  <si>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</si>
  <si>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</si>
  <si>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</si>
  <si>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</si>
  <si>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</si>
  <si>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</si>
  <si>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</si>
  <si>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</si>
  <si>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</si>
  <si>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</si>
  <si>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</si>
  <si>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</si>
  <si>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</si>
  <si>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</si>
  <si>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</si>
  <si>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</si>
  <si>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</si>
  <si>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</si>
  <si>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</si>
  <si>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</si>
  <si>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</si>
  <si>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</si>
  <si>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</si>
  <si>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</si>
  <si>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</si>
  <si>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</si>
  <si>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</si>
  <si>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</si>
  <si>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</si>
  <si>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</si>
  <si>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</si>
  <si>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</si>
  <si>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</si>
  <si>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</si>
  <si>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</si>
  <si>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</si>
  <si>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</si>
  <si>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</si>
  <si>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Lugar desolado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</si>
  <si>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</si>
  <si>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</si>
  <si>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</si>
  <si>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</si>
  <si>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</si>
  <si>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</si>
  <si>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</si>
  <si>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</si>
  <si>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</si>
  <si>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</si>
  <si>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Marzo, 2020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</si>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</sst>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6" formatCode="#,##0_ ;\-#,##0\ 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7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</cellStyleXfs>
  <cellXfs count="27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6" fillId="0" borderId="0" xfId="0" applyFont="1"/>
    <xf numFmtId="9" fontId="15" fillId="2" borderId="0" xfId="3" applyFont="1" applyFill="1" applyBorder="1" applyAlignment="1">
      <alignment horizontal="center"/>
    </xf>
    <xf numFmtId="1" fontId="15" fillId="2" borderId="0" xfId="3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9" fontId="17" fillId="2" borderId="0" xfId="3" applyFont="1" applyFill="1" applyBorder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1" fontId="15" fillId="3" borderId="1" xfId="3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/>
    <xf numFmtId="9" fontId="16" fillId="0" borderId="0" xfId="3" applyFont="1" applyAlignment="1">
      <alignment horizontal="center"/>
    </xf>
    <xf numFmtId="0" fontId="16" fillId="0" borderId="0" xfId="0" applyFont="1" applyAlignment="1">
      <alignment horizontal="right"/>
    </xf>
    <xf numFmtId="9" fontId="18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/>
    </xf>
    <xf numFmtId="0" fontId="15" fillId="3" borderId="0" xfId="0" applyFont="1" applyFill="1"/>
    <xf numFmtId="0" fontId="16" fillId="0" borderId="0" xfId="0" applyFont="1" applyAlignment="1">
      <alignment vertical="center" wrapText="1"/>
    </xf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19" fillId="4" borderId="0" xfId="0" applyFont="1" applyFill="1" applyAlignment="1">
      <alignment vertical="center"/>
    </xf>
    <xf numFmtId="0" fontId="20" fillId="0" borderId="0" xfId="0" applyFont="1" applyAlignment="1">
      <alignment vertical="top"/>
    </xf>
    <xf numFmtId="9" fontId="15" fillId="3" borderId="1" xfId="0" applyNumberFormat="1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9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7" fillId="0" borderId="0" xfId="7" applyFont="1" applyAlignment="1">
      <alignment vertical="center"/>
    </xf>
    <xf numFmtId="9" fontId="17" fillId="0" borderId="0" xfId="3" applyFont="1"/>
    <xf numFmtId="0" fontId="16" fillId="0" borderId="0" xfId="7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9" fontId="17" fillId="0" borderId="0" xfId="7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7" fillId="2" borderId="0" xfId="7" applyFont="1" applyFill="1" applyAlignment="1">
      <alignment vertical="center" wrapText="1"/>
    </xf>
    <xf numFmtId="0" fontId="17" fillId="2" borderId="0" xfId="7" applyFont="1" applyFill="1" applyAlignment="1">
      <alignment wrapText="1"/>
    </xf>
    <xf numFmtId="0" fontId="24" fillId="0" borderId="0" xfId="0" applyFont="1" applyAlignment="1">
      <alignment horizontal="left" vertical="center"/>
    </xf>
    <xf numFmtId="0" fontId="25" fillId="3" borderId="1" xfId="0" applyFont="1" applyFill="1" applyBorder="1" applyAlignment="1">
      <alignment horizontal="center"/>
    </xf>
    <xf numFmtId="9" fontId="17" fillId="5" borderId="0" xfId="3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0" xfId="7" applyFont="1" applyFill="1" applyAlignment="1">
      <alignment horizontal="center" vertical="center"/>
    </xf>
    <xf numFmtId="0" fontId="16" fillId="5" borderId="0" xfId="7" applyFont="1" applyFill="1" applyAlignment="1">
      <alignment vertical="center"/>
    </xf>
    <xf numFmtId="0" fontId="17" fillId="5" borderId="0" xfId="7" applyFont="1" applyFill="1" applyAlignment="1">
      <alignment vertical="center"/>
    </xf>
    <xf numFmtId="9" fontId="17" fillId="6" borderId="0" xfId="3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0" xfId="7" applyFont="1" applyFill="1" applyAlignment="1">
      <alignment horizontal="center" vertical="center"/>
    </xf>
    <xf numFmtId="0" fontId="16" fillId="6" borderId="0" xfId="7" applyFont="1" applyFill="1" applyAlignment="1">
      <alignment vertical="center"/>
    </xf>
    <xf numFmtId="0" fontId="17" fillId="6" borderId="0" xfId="7" applyFont="1" applyFill="1" applyAlignment="1">
      <alignment vertical="center"/>
    </xf>
    <xf numFmtId="9" fontId="15" fillId="0" borderId="0" xfId="0" applyNumberFormat="1" applyFont="1"/>
    <xf numFmtId="9" fontId="17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9" fontId="16" fillId="0" borderId="0" xfId="0" applyNumberFormat="1" applyFont="1"/>
    <xf numFmtId="9" fontId="17" fillId="6" borderId="0" xfId="7" applyNumberFormat="1" applyFont="1" applyFill="1" applyAlignment="1">
      <alignment horizontal="center" vertical="center"/>
    </xf>
    <xf numFmtId="9" fontId="17" fillId="7" borderId="0" xfId="7" applyNumberFormat="1" applyFont="1" applyFill="1" applyAlignment="1">
      <alignment horizontal="center" vertical="center"/>
    </xf>
    <xf numFmtId="0" fontId="16" fillId="7" borderId="0" xfId="7" applyFont="1" applyFill="1" applyAlignment="1">
      <alignment horizontal="center" vertical="center"/>
    </xf>
    <xf numFmtId="0" fontId="17" fillId="7" borderId="0" xfId="7" applyFont="1" applyFill="1" applyAlignment="1">
      <alignment vertical="center"/>
    </xf>
    <xf numFmtId="9" fontId="17" fillId="8" borderId="0" xfId="7" applyNumberFormat="1" applyFont="1" applyFill="1" applyAlignment="1">
      <alignment horizontal="center" vertical="center"/>
    </xf>
    <xf numFmtId="0" fontId="16" fillId="8" borderId="0" xfId="7" applyFont="1" applyFill="1" applyAlignment="1">
      <alignment horizontal="center" vertical="center"/>
    </xf>
    <xf numFmtId="0" fontId="17" fillId="8" borderId="0" xfId="7" applyFont="1" applyFill="1" applyAlignment="1">
      <alignment vertical="center"/>
    </xf>
    <xf numFmtId="9" fontId="17" fillId="9" borderId="0" xfId="7" applyNumberFormat="1" applyFont="1" applyFill="1" applyAlignment="1">
      <alignment horizontal="center" vertical="center"/>
    </xf>
    <xf numFmtId="0" fontId="16" fillId="9" borderId="0" xfId="7" applyFont="1" applyFill="1" applyAlignment="1">
      <alignment horizontal="center" vertical="center"/>
    </xf>
    <xf numFmtId="0" fontId="17" fillId="9" borderId="0" xfId="7" applyFont="1" applyFill="1" applyAlignment="1">
      <alignment vertical="center"/>
    </xf>
    <xf numFmtId="9" fontId="17" fillId="7" borderId="0" xfId="3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0" fontId="25" fillId="0" borderId="0" xfId="0" applyFont="1"/>
    <xf numFmtId="9" fontId="0" fillId="0" borderId="0" xfId="3" applyFont="1"/>
    <xf numFmtId="9" fontId="17" fillId="8" borderId="0" xfId="3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0" fontId="17" fillId="8" borderId="0" xfId="7" applyFont="1" applyFill="1" applyAlignment="1">
      <alignment horizontal="left" vertical="center"/>
    </xf>
    <xf numFmtId="0" fontId="16" fillId="8" borderId="0" xfId="7" applyFont="1" applyFill="1" applyAlignment="1">
      <alignment horizontal="left" vertical="center"/>
    </xf>
    <xf numFmtId="0" fontId="16" fillId="8" borderId="0" xfId="7" applyFont="1" applyFill="1" applyAlignment="1">
      <alignment horizontal="right" vertical="center"/>
    </xf>
    <xf numFmtId="0" fontId="27" fillId="0" borderId="0" xfId="0" applyFont="1" applyAlignment="1">
      <alignment horizontal="left"/>
    </xf>
    <xf numFmtId="9" fontId="16" fillId="0" borderId="0" xfId="3" applyFont="1"/>
    <xf numFmtId="9" fontId="17" fillId="9" borderId="0" xfId="3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9" fontId="15" fillId="2" borderId="0" xfId="3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9" fontId="29" fillId="0" borderId="0" xfId="0" applyNumberFormat="1" applyFont="1" applyAlignment="1">
      <alignment horizontal="left"/>
    </xf>
    <xf numFmtId="166" fontId="15" fillId="3" borderId="1" xfId="13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2" borderId="0" xfId="0" applyFont="1" applyFill="1"/>
    <xf numFmtId="0" fontId="25" fillId="3" borderId="1" xfId="0" applyFont="1" applyFill="1" applyBorder="1"/>
    <xf numFmtId="0" fontId="30" fillId="0" borderId="0" xfId="0" applyFont="1" applyAlignment="1">
      <alignment horizontal="left"/>
    </xf>
    <xf numFmtId="3" fontId="15" fillId="3" borderId="1" xfId="3" applyNumberFormat="1" applyFont="1" applyFill="1" applyBorder="1" applyAlignment="1">
      <alignment horizontal="center"/>
    </xf>
    <xf numFmtId="3" fontId="16" fillId="0" borderId="0" xfId="3" applyNumberFormat="1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15" fillId="0" borderId="0" xfId="3" applyFont="1" applyAlignment="1">
      <alignment horizontal="center"/>
    </xf>
    <xf numFmtId="0" fontId="17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3" borderId="0" xfId="0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9" fontId="15" fillId="3" borderId="0" xfId="3" applyFont="1" applyFill="1" applyAlignment="1">
      <alignment horizontal="center" vertical="center"/>
    </xf>
    <xf numFmtId="9" fontId="16" fillId="0" borderId="0" xfId="3" applyFont="1" applyAlignment="1">
      <alignment horizontal="center" vertical="center"/>
    </xf>
    <xf numFmtId="0" fontId="16" fillId="0" borderId="0" xfId="0" applyFont="1" applyAlignment="1">
      <alignment horizontal="left"/>
    </xf>
    <xf numFmtId="3" fontId="15" fillId="3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top" wrapText="1"/>
    </xf>
    <xf numFmtId="0" fontId="15" fillId="3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9" fontId="15" fillId="3" borderId="1" xfId="3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33" fillId="2" borderId="0" xfId="0" applyFont="1" applyFill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7" fillId="0" borderId="0" xfId="0" applyFont="1"/>
    <xf numFmtId="0" fontId="34" fillId="0" borderId="0" xfId="0" applyFont="1"/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9" fontId="17" fillId="0" borderId="0" xfId="3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3" borderId="0" xfId="0" applyFont="1" applyFill="1" applyAlignment="1">
      <alignment vertical="center"/>
    </xf>
    <xf numFmtId="3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16" fillId="0" borderId="0" xfId="3" applyNumberFormat="1" applyFont="1" applyAlignment="1">
      <alignment horizontal="center" vertical="center"/>
    </xf>
    <xf numFmtId="1" fontId="15" fillId="3" borderId="1" xfId="3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0" borderId="0" xfId="16"/>
    <xf numFmtId="164" fontId="16" fillId="0" borderId="0" xfId="3" applyNumberFormat="1" applyFon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9" fontId="16" fillId="12" borderId="0" xfId="3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6" fillId="12" borderId="0" xfId="7" applyFont="1" applyFill="1" applyAlignment="1">
      <alignment horizontal="center" vertical="center"/>
    </xf>
    <xf numFmtId="0" fontId="16" fillId="12" borderId="0" xfId="7" applyFont="1" applyFill="1" applyAlignment="1">
      <alignment vertical="center"/>
    </xf>
    <xf numFmtId="0" fontId="17" fillId="12" borderId="0" xfId="7" applyFont="1" applyFill="1" applyAlignment="1">
      <alignment vertical="center"/>
    </xf>
    <xf numFmtId="9" fontId="15" fillId="0" borderId="0" xfId="0" applyNumberFormat="1" applyFont="1" applyAlignment="1">
      <alignment vertical="center"/>
    </xf>
    <xf numFmtId="9" fontId="16" fillId="5" borderId="0" xfId="3" applyFont="1" applyFill="1" applyAlignment="1">
      <alignment horizontal="center" vertical="center"/>
    </xf>
    <xf numFmtId="9" fontId="16" fillId="0" borderId="0" xfId="0" applyNumberFormat="1" applyFont="1" applyAlignment="1">
      <alignment vertical="center"/>
    </xf>
    <xf numFmtId="9" fontId="16" fillId="13" borderId="0" xfId="3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6" fillId="13" borderId="0" xfId="7" applyFont="1" applyFill="1" applyAlignment="1">
      <alignment horizontal="center" vertical="center"/>
    </xf>
    <xf numFmtId="0" fontId="16" fillId="13" borderId="0" xfId="7" applyFont="1" applyFill="1" applyAlignment="1">
      <alignment vertical="center"/>
    </xf>
    <xf numFmtId="0" fontId="17" fillId="13" borderId="0" xfId="7" applyFont="1" applyFill="1" applyAlignment="1">
      <alignment vertical="center"/>
    </xf>
    <xf numFmtId="9" fontId="15" fillId="3" borderId="1" xfId="0" applyNumberFormat="1" applyFont="1" applyFill="1" applyBorder="1" applyAlignment="1">
      <alignment horizontal="center" vertical="center"/>
    </xf>
    <xf numFmtId="9" fontId="16" fillId="12" borderId="0" xfId="0" applyNumberFormat="1" applyFont="1" applyFill="1" applyAlignment="1">
      <alignment horizontal="center" vertical="center"/>
    </xf>
    <xf numFmtId="9" fontId="16" fillId="5" borderId="0" xfId="7" applyNumberFormat="1" applyFont="1" applyFill="1" applyAlignment="1">
      <alignment horizontal="center" vertical="center"/>
    </xf>
    <xf numFmtId="9" fontId="16" fillId="13" borderId="0" xfId="7" applyNumberFormat="1" applyFont="1" applyFill="1" applyAlignment="1">
      <alignment horizontal="center" vertical="center"/>
    </xf>
    <xf numFmtId="9" fontId="16" fillId="9" borderId="0" xfId="7" applyNumberFormat="1" applyFont="1" applyFill="1" applyAlignment="1">
      <alignment horizontal="center" vertical="center"/>
    </xf>
    <xf numFmtId="9" fontId="16" fillId="8" borderId="0" xfId="7" applyNumberFormat="1" applyFont="1" applyFill="1" applyAlignment="1">
      <alignment horizontal="center" vertical="center"/>
    </xf>
    <xf numFmtId="9" fontId="16" fillId="2" borderId="0" xfId="3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9" fontId="16" fillId="9" borderId="0" xfId="3" applyFont="1" applyFill="1" applyAlignment="1">
      <alignment horizontal="center" vertical="center"/>
    </xf>
    <xf numFmtId="9" fontId="16" fillId="0" borderId="0" xfId="3" applyFont="1" applyAlignment="1">
      <alignment vertical="center"/>
    </xf>
    <xf numFmtId="0" fontId="16" fillId="9" borderId="0" xfId="7" applyFont="1" applyFill="1" applyAlignment="1">
      <alignment horizontal="left" vertical="center"/>
    </xf>
    <xf numFmtId="0" fontId="17" fillId="9" borderId="0" xfId="7" applyFont="1" applyFill="1" applyAlignment="1">
      <alignment horizontal="left" vertical="center"/>
    </xf>
    <xf numFmtId="2" fontId="16" fillId="0" borderId="0" xfId="0" applyNumberFormat="1" applyFont="1" applyAlignment="1">
      <alignment vertical="center"/>
    </xf>
    <xf numFmtId="9" fontId="16" fillId="8" borderId="0" xfId="3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3" borderId="1" xfId="0" applyFont="1" applyFill="1" applyBorder="1" applyAlignment="1">
      <alignment vertical="center"/>
    </xf>
    <xf numFmtId="164" fontId="46" fillId="0" borderId="0" xfId="0" applyNumberFormat="1" applyFont="1" applyAlignment="1">
      <alignment horizontal="left" vertical="center"/>
    </xf>
    <xf numFmtId="9" fontId="15" fillId="0" borderId="0" xfId="3" applyFont="1" applyAlignment="1">
      <alignment horizontal="center" vertical="center"/>
    </xf>
    <xf numFmtId="164" fontId="15" fillId="3" borderId="1" xfId="3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3" fontId="15" fillId="0" borderId="0" xfId="3" applyNumberFormat="1" applyFont="1" applyAlignment="1">
      <alignment horizontal="center" vertical="center"/>
    </xf>
    <xf numFmtId="3" fontId="15" fillId="3" borderId="1" xfId="3" applyNumberFormat="1" applyFont="1" applyFill="1" applyBorder="1" applyAlignment="1">
      <alignment horizontal="center" vertical="center"/>
    </xf>
    <xf numFmtId="3" fontId="4" fillId="0" borderId="0" xfId="3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9" fontId="15" fillId="0" borderId="0" xfId="3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34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32" fillId="2" borderId="0" xfId="0" applyFont="1" applyFill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9" fontId="17" fillId="0" borderId="0" xfId="3" applyFont="1" applyAlignment="1">
      <alignment horizontal="center" vertical="center"/>
    </xf>
    <xf numFmtId="9" fontId="15" fillId="3" borderId="1" xfId="3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9" fontId="17" fillId="0" borderId="0" xfId="3" applyFont="1" applyAlignment="1">
      <alignment horizontal="center"/>
    </xf>
    <xf numFmtId="0" fontId="15" fillId="0" borderId="0" xfId="0" applyFont="1" applyAlignment="1">
      <alignment horizontal="center" vertical="center"/>
    </xf>
    <xf numFmtId="9" fontId="16" fillId="0" borderId="0" xfId="3" applyFont="1" applyAlignment="1">
      <alignment horizontal="center" vertical="center"/>
    </xf>
    <xf numFmtId="9" fontId="15" fillId="3" borderId="1" xfId="3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21" fillId="0" borderId="0" xfId="0" applyFont="1"/>
    <xf numFmtId="0" fontId="32" fillId="2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36" fillId="11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5" fillId="7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15" fillId="3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9" fontId="17" fillId="0" borderId="0" xfId="3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wrapText="1"/>
    </xf>
    <xf numFmtId="9" fontId="15" fillId="3" borderId="1" xfId="3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9" fontId="15" fillId="3" borderId="1" xfId="3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justify" vertical="top" wrapText="1"/>
    </xf>
    <xf numFmtId="0" fontId="12" fillId="0" borderId="0" xfId="0" applyFont="1" applyAlignment="1">
      <alignment horizontal="left" vertical="center"/>
    </xf>
    <xf numFmtId="9" fontId="17" fillId="0" borderId="0" xfId="3" applyFont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9" fontId="15" fillId="3" borderId="1" xfId="3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2" borderId="0" xfId="7" applyFont="1" applyFill="1" applyAlignment="1">
      <alignment horizontal="center" vertical="center" wrapText="1"/>
    </xf>
    <xf numFmtId="0" fontId="17" fillId="2" borderId="0" xfId="7" applyFont="1" applyFill="1" applyAlignment="1">
      <alignment horizontal="left" wrapText="1"/>
    </xf>
    <xf numFmtId="0" fontId="15" fillId="3" borderId="1" xfId="0" applyFont="1" applyFill="1" applyBorder="1" applyAlignment="1">
      <alignment horizontal="center" vertical="center"/>
    </xf>
    <xf numFmtId="9" fontId="17" fillId="0" borderId="0" xfId="3" applyFont="1" applyAlignment="1">
      <alignment horizontal="center"/>
    </xf>
    <xf numFmtId="0" fontId="17" fillId="0" borderId="0" xfId="7" applyFont="1" applyAlignment="1">
      <alignment horizontal="left" vertical="center" wrapText="1"/>
    </xf>
    <xf numFmtId="0" fontId="42" fillId="0" borderId="0" xfId="0" applyFont="1" applyAlignment="1">
      <alignment horizontal="left" vertical="top" wrapText="1"/>
    </xf>
    <xf numFmtId="9" fontId="16" fillId="0" borderId="0" xfId="3" applyFont="1" applyAlignment="1">
      <alignment horizontal="center" vertical="center"/>
    </xf>
    <xf numFmtId="9" fontId="15" fillId="3" borderId="1" xfId="3" applyFont="1" applyFill="1" applyBorder="1" applyAlignment="1">
      <alignment horizontal="center" vertical="center"/>
    </xf>
    <xf numFmtId="9" fontId="16" fillId="0" borderId="0" xfId="3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16" fillId="0" borderId="4" xfId="3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7" borderId="0" xfId="0" applyFont="1" applyFill="1" applyAlignment="1">
      <alignment horizontal="justify" vertical="center" wrapText="1"/>
    </xf>
    <xf numFmtId="0" fontId="19" fillId="4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 wrapText="1" shrinkToFit="1"/>
    </xf>
    <xf numFmtId="0" fontId="40" fillId="3" borderId="0" xfId="0" applyFont="1" applyFill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Tentativa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12-4F23-BE28-B5677327CB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12-4F23-BE28-B5677327CB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612-4F23-BE28-B5677327CB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612-4F23-BE28-B5677327CB30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12-4F23-BE28-B5677327CB30}"/>
                </c:ex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44%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12-4F23-BE28-B5677327CB30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12-4F23-BE28-B5677327CB30}"/>
                </c:ex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12-4F23-BE28-B5677327CB30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Feminicidio!$B$116:$B$119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Feminicidio!$F$116:$F$119</c:f>
              <c:numCache>
                <c:formatCode>General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12-4F23-BE28-B5677327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70-49B5-955B-D7BC0BEB71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70-49B5-955B-D7BC0BEB71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A70-49B5-955B-D7BC0BEB71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A70-49B5-955B-D7BC0BEB71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A70-49B5-955B-D7BC0BEB717C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A70-49B5-955B-D7BC0BEB717C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A70-49B5-955B-D7BC0BEB717C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A70-49B5-955B-D7BC0BEB717C}"/>
                </c:ex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A70-49B5-955B-D7BC0BEB717C}"/>
                </c:ex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A70-49B5-955B-D7BC0BEB717C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Feminicidio!$K$133:$K$138</c15:sqref>
                  </c15:fullRef>
                </c:ext>
              </c:extLst>
              <c:f>Feminicidio!$K$133:$K$137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Feminicidio!$L$133:$L$138</c15:sqref>
                  </c15:fullRef>
                </c:ext>
              </c:extLst>
              <c:f>Feminicidio!$L$133:$L$137</c:f>
              <c:numCache>
                <c:formatCode>General</c:formatCode>
                <c:ptCount val="5"/>
                <c:pt idx="0">
                  <c:v>24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A70-49B5-955B-D7BC0BEB717C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Feminicidio!$L$157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8D-4557-84B3-DB6BE4D6595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8D-4557-84B3-DB6BE4D6595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8D-4557-84B3-DB6BE4D65951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8D-4557-84B3-DB6BE4D65951}"/>
                </c:ex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8D-4557-84B3-DB6BE4D65951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8D-4557-84B3-DB6BE4D65951}"/>
                </c:ex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Feminicidio!$K$158:$K$160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Feminicidio!$L$158:$L$160</c:f>
              <c:numCache>
                <c:formatCode>General</c:formatCode>
                <c:ptCount val="3"/>
                <c:pt idx="0">
                  <c:v>9</c:v>
                </c:pt>
                <c:pt idx="1">
                  <c:v>20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F8D-4557-84B3-DB6BE4D6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8C-44A9-827B-0B269C65FA3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8C-44A9-827B-0B269C65FA37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8C-44A9-827B-0B269C65FA37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BE8C-44A9-827B-0B269C65FA3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8C-44A9-827B-0B269C65FA37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8C-44A9-827B-0B269C65FA37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BE8C-44A9-827B-0B269C65F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382088"/>
        <c:axId val="260379344"/>
      </c:barChart>
      <c:catAx>
        <c:axId val="26038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0379344"/>
        <c:crosses val="autoZero"/>
        <c:auto val="1"/>
        <c:lblAlgn val="ctr"/>
        <c:lblOffset val="100"/>
        <c:noMultiLvlLbl val="0"/>
      </c:catAx>
      <c:valAx>
        <c:axId val="260379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038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85-4556-9198-4B89741ACCD6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85-4556-9198-4B89741ACCD6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85-4556-9198-4B89741ACCD6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585-4556-9198-4B89741AC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260378952"/>
        <c:axId val="260379736"/>
        <c:axId val="0"/>
      </c:bar3DChart>
      <c:catAx>
        <c:axId val="26037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0379736"/>
        <c:crosses val="autoZero"/>
        <c:auto val="1"/>
        <c:lblAlgn val="ctr"/>
        <c:lblOffset val="100"/>
        <c:noMultiLvlLbl val="0"/>
      </c:catAx>
      <c:valAx>
        <c:axId val="26037973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037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EA-44D0-AA2F-82E6A9B6A3D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EA-44D0-AA2F-82E6A9B6A3D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EA-44D0-AA2F-82E6A9B6A3D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EA-44D0-AA2F-82E6A9B6A3D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DEA-44D0-AA2F-82E6A9B6A3DC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14</c:v>
                </c:pt>
                <c:pt idx="1">
                  <c:v>56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DEA-44D0-AA2F-82E6A9B6A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AE-454F-A41D-69000F82D78C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AE-454F-A41D-69000F82D78C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AE-454F-A41D-69000F82D78C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AE-454F-A41D-69000F82D78C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AE-454F-A41D-69000F82D7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BAE-454F-A41D-69000F82D78C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BAE-454F-A41D-69000F82D78C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75</c:v>
                </c:pt>
                <c:pt idx="1">
                  <c:v>44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BAE-454F-A41D-69000F82D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F4B-4C13-B81A-7490A892A1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F4B-4C13-B81A-7490A892A1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F4B-4C13-B81A-7490A892A1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F4B-4C13-B81A-7490A892A1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F4B-4C13-B81A-7490A892A19F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63</c:v>
                </c:pt>
                <c:pt idx="1">
                  <c:v>57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F4B-4C13-B81A-7490A892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114</xdr:row>
      <xdr:rowOff>125941</xdr:rowOff>
    </xdr:from>
    <xdr:to>
      <xdr:col>11</xdr:col>
      <xdr:colOff>230716</xdr:colOff>
      <xdr:row>118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xmlns="" id="{DFF27958-BE11-4C53-BCFB-DBF869A0FFAB}"/>
            </a:ext>
          </a:extLst>
        </xdr:cNvPr>
        <xdr:cNvSpPr/>
      </xdr:nvSpPr>
      <xdr:spPr bwMode="auto">
        <a:xfrm>
          <a:off x="6965314" y="20974261"/>
          <a:ext cx="1982682" cy="62568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128</xdr:row>
      <xdr:rowOff>161925</xdr:rowOff>
    </xdr:from>
    <xdr:to>
      <xdr:col>19</xdr:col>
      <xdr:colOff>19050</xdr:colOff>
      <xdr:row>139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3AB51B6-DC03-4A29-86FF-426EF976C126}"/>
            </a:ext>
          </a:extLst>
        </xdr:cNvPr>
        <xdr:cNvSpPr/>
      </xdr:nvSpPr>
      <xdr:spPr>
        <a:xfrm>
          <a:off x="7227571" y="23570565"/>
          <a:ext cx="7848599" cy="200215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78355FAE-8542-4BC7-9547-FCDE5A93D2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80306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99</xdr:row>
      <xdr:rowOff>37695</xdr:rowOff>
    </xdr:from>
    <xdr:to>
      <xdr:col>10</xdr:col>
      <xdr:colOff>895350</xdr:colOff>
      <xdr:row>109</xdr:row>
      <xdr:rowOff>182651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96D7FD01-8D49-4098-A1A6-1D535245621F}"/>
            </a:ext>
          </a:extLst>
        </xdr:cNvPr>
        <xdr:cNvGrpSpPr/>
      </xdr:nvGrpSpPr>
      <xdr:grpSpPr>
        <a:xfrm>
          <a:off x="3619500" y="16839795"/>
          <a:ext cx="1924050" cy="2259506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F64D7BAB-C6C5-4712-9498-48C31A374E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E730F5C8-72A3-429F-80D4-423AC617FBF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98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D092AD91-07B2-4320-8067-E15FD35423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15376" y="1802278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114</xdr:row>
      <xdr:rowOff>142874</xdr:rowOff>
    </xdr:from>
    <xdr:to>
      <xdr:col>8</xdr:col>
      <xdr:colOff>592666</xdr:colOff>
      <xdr:row>118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:a16="http://schemas.microsoft.com/office/drawing/2014/main" xmlns="" id="{1829A09F-9CCC-4659-8009-2E7C9D5E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361006" y="2099119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115</xdr:row>
      <xdr:rowOff>19050</xdr:rowOff>
    </xdr:from>
    <xdr:to>
      <xdr:col>19</xdr:col>
      <xdr:colOff>0</xdr:colOff>
      <xdr:row>117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:a16="http://schemas.microsoft.com/office/drawing/2014/main" xmlns="" id="{82D59E82-617B-42D6-8899-37669E1B27CB}"/>
            </a:ext>
          </a:extLst>
        </xdr:cNvPr>
        <xdr:cNvSpPr txBox="1"/>
      </xdr:nvSpPr>
      <xdr:spPr>
        <a:xfrm>
          <a:off x="9012554" y="21050250"/>
          <a:ext cx="6044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117</xdr:row>
      <xdr:rowOff>109298</xdr:rowOff>
    </xdr:from>
    <xdr:to>
      <xdr:col>18</xdr:col>
      <xdr:colOff>96821</xdr:colOff>
      <xdr:row>127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D9D56080-73DA-4D27-AA9D-D47E98DD7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129</xdr:row>
      <xdr:rowOff>28575</xdr:rowOff>
    </xdr:from>
    <xdr:to>
      <xdr:col>18</xdr:col>
      <xdr:colOff>91017</xdr:colOff>
      <xdr:row>139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9D324A95-85F0-4237-87C7-85CB32EA2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155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:a16="http://schemas.microsoft.com/office/drawing/2014/main" xmlns="" id="{D6FEB0D3-ED31-4E97-9E40-FB00B0FB9EB2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542" y="285051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154</xdr:row>
      <xdr:rowOff>57151</xdr:rowOff>
    </xdr:from>
    <xdr:to>
      <xdr:col>19</xdr:col>
      <xdr:colOff>0</xdr:colOff>
      <xdr:row>163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1365C994-5961-43FC-B3C1-22BA3E6BE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115</xdr:row>
      <xdr:rowOff>10583</xdr:rowOff>
    </xdr:from>
    <xdr:to>
      <xdr:col>18</xdr:col>
      <xdr:colOff>142874</xdr:colOff>
      <xdr:row>128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xmlns="" id="{B1D31820-35A9-406D-BA42-944051717902}"/>
            </a:ext>
          </a:extLst>
        </xdr:cNvPr>
        <xdr:cNvSpPr/>
      </xdr:nvSpPr>
      <xdr:spPr>
        <a:xfrm>
          <a:off x="9018903" y="21041783"/>
          <a:ext cx="53886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114429</xdr:rowOff>
    </xdr:from>
    <xdr:to>
      <xdr:col>18</xdr:col>
      <xdr:colOff>70112</xdr:colOff>
      <xdr:row>46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CB036623-07DF-4D08-B536-FECC7ED54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51</xdr:row>
      <xdr:rowOff>117231</xdr:rowOff>
    </xdr:from>
    <xdr:to>
      <xdr:col>7</xdr:col>
      <xdr:colOff>189768</xdr:colOff>
      <xdr:row>61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xmlns="" id="{ACB83BAE-12B6-419B-A940-5860AC72E88B}"/>
            </a:ext>
          </a:extLst>
        </xdr:cNvPr>
        <xdr:cNvSpPr/>
      </xdr:nvSpPr>
      <xdr:spPr bwMode="auto">
        <a:xfrm>
          <a:off x="820323" y="9444111"/>
          <a:ext cx="4916805" cy="18214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Marzo, 2020</a:t>
          </a:r>
          <a:r>
            <a:rPr lang="es-PE" sz="1050" b="0" baseline="0">
              <a:latin typeface="+mn-lt"/>
            </a:rPr>
            <a:t>: Lima Metropolitana,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provincia, Arequipa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y Huánuco.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Marzo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xmlns="" id="{099A7022-DBBF-4488-8C15-2360A0ABF2C2}"/>
            </a:ext>
          </a:extLst>
        </xdr:cNvPr>
        <xdr:cNvSpPr/>
      </xdr:nvSpPr>
      <xdr:spPr>
        <a:xfrm>
          <a:off x="2863215" y="57150"/>
          <a:ext cx="13081635" cy="567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16</xdr:row>
      <xdr:rowOff>48847</xdr:rowOff>
    </xdr:from>
    <xdr:ext cx="3854970" cy="4328326"/>
    <xdr:pic>
      <xdr:nvPicPr>
        <xdr:cNvPr id="19" name="Imagen 18">
          <a:extLst>
            <a:ext uri="{FF2B5EF4-FFF2-40B4-BE49-F238E27FC236}">
              <a16:creationId xmlns:a16="http://schemas.microsoft.com/office/drawing/2014/main" xmlns="" id="{AE7050B0-3976-440A-9868-E811C3050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4927"/>
          <a:ext cx="3854970" cy="43283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2DF5DE6-4299-4206-9A9A-AAD479A3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E4BF1EEE-D5B5-4A24-8F42-05A26176CE82}"/>
            </a:ext>
          </a:extLst>
        </xdr:cNvPr>
        <xdr:cNvSpPr/>
      </xdr:nvSpPr>
      <xdr:spPr>
        <a:xfrm>
          <a:off x="6704331" y="20175008"/>
          <a:ext cx="7003415" cy="434149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B0F8A578-5542-46B8-BC2E-270CE069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5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52A27FD8-9BE4-40D4-9A5C-D37E28314633}"/>
            </a:ext>
          </a:extLst>
        </xdr:cNvPr>
        <xdr:cNvGrpSpPr/>
      </xdr:nvGrpSpPr>
      <xdr:grpSpPr>
        <a:xfrm>
          <a:off x="2795059" y="145087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11D1BCEE-5BD8-4526-985F-9B62261377A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D7617552-D1F4-4478-BBBE-81FB3678FBC8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BBCA30BD-D44E-4677-8EBD-B4172355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7058" y="1497097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161DC55F-9315-4372-BE33-A95CDFA2F3BE}"/>
            </a:ext>
          </a:extLst>
        </xdr:cNvPr>
        <xdr:cNvSpPr/>
      </xdr:nvSpPr>
      <xdr:spPr bwMode="auto">
        <a:xfrm>
          <a:off x="6820748" y="17463560"/>
          <a:ext cx="2034962" cy="53276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75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(59%)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EBC744E4-AF13-4E40-AA98-210C1A002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292312" y="17323010"/>
          <a:ext cx="520211" cy="808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73C8F256-E42C-4577-8734-513D0422E911}"/>
            </a:ext>
          </a:extLst>
        </xdr:cNvPr>
        <xdr:cNvSpPr txBox="1"/>
      </xdr:nvSpPr>
      <xdr:spPr>
        <a:xfrm>
          <a:off x="8923442" y="17511917"/>
          <a:ext cx="5389246" cy="42090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ED8EAC70-B1D1-44C0-BA59-B45C2198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30F1584-D050-4624-AA44-137AE64F5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E8275F08-4335-4A47-89F1-600687BC45C1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552509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2A3E5C0A-D813-4AE9-8239-E86F9D874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0BF8CACF-EE2F-41A7-8BCF-40ABCB92A7BA}"/>
            </a:ext>
          </a:extLst>
        </xdr:cNvPr>
        <xdr:cNvSpPr/>
      </xdr:nvSpPr>
      <xdr:spPr bwMode="auto">
        <a:xfrm>
          <a:off x="6404066" y="8548551"/>
          <a:ext cx="7901632" cy="123933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4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Marzo, 2020</a:t>
          </a:r>
          <a:r>
            <a:rPr lang="es-PE" sz="1050" b="0" baseline="0">
              <a:latin typeface="+mn-lt"/>
            </a:rPr>
            <a:t>: Lima Metropolitana (49), La Libertad (10)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(8), Ica (7), Junín (5), Huánuco (4), Piura (4), Calao (4), Madre de Dios (4), Lambayeque (4)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marzo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Marzo 2020): </a:t>
          </a:r>
          <a:r>
            <a:rPr lang="es-PE" sz="1050" b="0" baseline="0">
              <a:latin typeface="+mn-lt"/>
            </a:rPr>
            <a:t>Lima Metropolitana (654),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(96)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619125</xdr:colOff>
      <xdr:row>0</xdr:row>
      <xdr:rowOff>57150</xdr:rowOff>
    </xdr:from>
    <xdr:to>
      <xdr:col>16</xdr:col>
      <xdr:colOff>333375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28AA35A5-029E-41A3-9721-617F6AA029A6}"/>
            </a:ext>
          </a:extLst>
        </xdr:cNvPr>
        <xdr:cNvSpPr/>
      </xdr:nvSpPr>
      <xdr:spPr>
        <a:xfrm>
          <a:off x="2973705" y="57150"/>
          <a:ext cx="9917430" cy="5295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</xdr:colOff>
      <xdr:row>16</xdr:row>
      <xdr:rowOff>1</xdr:rowOff>
    </xdr:from>
    <xdr:ext cx="3737186" cy="4309627"/>
    <xdr:pic>
      <xdr:nvPicPr>
        <xdr:cNvPr id="18" name="Imagen 17">
          <a:extLst>
            <a:ext uri="{FF2B5EF4-FFF2-40B4-BE49-F238E27FC236}">
              <a16:creationId xmlns:a16="http://schemas.microsoft.com/office/drawing/2014/main" xmlns="" id="{2074A7D4-44BD-4586-A684-17C23479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2926081"/>
          <a:ext cx="3737186" cy="4309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8"/>
  <sheetViews>
    <sheetView showGridLines="0"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2" customWidth="1"/>
    <col min="7" max="7" width="1.7109375" style="2" customWidth="1"/>
    <col min="8" max="8" width="7.85546875" style="2" customWidth="1"/>
    <col min="9" max="9" width="9.42578125" customWidth="1"/>
    <col min="10" max="10" width="2.42578125" customWidth="1"/>
    <col min="11" max="11" width="14.28515625" customWidth="1"/>
    <col min="12" max="12" width="12.140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  <col min="21" max="21" width="0.140625" customWidth="1"/>
    <col min="22" max="22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27" t="s">
        <v>174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</row>
    <row r="6" spans="2:19" ht="22.5" customHeight="1" x14ac:dyDescent="0.25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</row>
    <row r="7" spans="2:19" ht="3" customHeight="1" x14ac:dyDescent="0.25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</row>
    <row r="8" spans="2:19" ht="18" customHeight="1" x14ac:dyDescent="0.3">
      <c r="B8" s="228" t="s">
        <v>173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</row>
    <row r="9" spans="2:19" ht="3" customHeight="1" x14ac:dyDescent="0.25"/>
    <row r="10" spans="2:19" x14ac:dyDescent="0.25">
      <c r="B10" s="229" t="s">
        <v>172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</row>
    <row r="11" spans="2:19" ht="27" customHeight="1" x14ac:dyDescent="0.25"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</row>
    <row r="12" spans="2:19" ht="6" customHeight="1" x14ac:dyDescent="0.25"/>
    <row r="13" spans="2:19" s="123" customFormat="1" ht="17.25" customHeight="1" x14ac:dyDescent="0.25">
      <c r="B13" s="21" t="s">
        <v>171</v>
      </c>
      <c r="C13" s="124"/>
      <c r="D13" s="124"/>
      <c r="E13" s="124"/>
      <c r="F13" s="125"/>
      <c r="G13" s="125"/>
      <c r="H13" s="125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 ht="7.5" customHeight="1" x14ac:dyDescent="0.25"/>
    <row r="15" spans="2:19" ht="12.75" customHeight="1" x14ac:dyDescent="0.25">
      <c r="B15" s="214" t="s">
        <v>170</v>
      </c>
      <c r="C15" s="12"/>
      <c r="D15" s="12"/>
      <c r="E15" s="12"/>
      <c r="F15" s="10"/>
      <c r="G15" s="10"/>
      <c r="H15" s="10"/>
      <c r="I15" s="230" t="s">
        <v>169</v>
      </c>
      <c r="J15" s="230"/>
      <c r="K15" s="230"/>
      <c r="L15" s="230"/>
      <c r="M15" s="230"/>
      <c r="N15" s="203"/>
      <c r="O15" s="12"/>
      <c r="P15" s="12"/>
      <c r="Q15" s="121"/>
      <c r="R15" s="121"/>
      <c r="S15" s="12"/>
    </row>
    <row r="16" spans="2:19" ht="11.25" customHeight="1" x14ac:dyDescent="0.25">
      <c r="B16" s="122" t="s">
        <v>168</v>
      </c>
      <c r="C16" s="12"/>
      <c r="D16" s="12"/>
      <c r="E16" s="12"/>
      <c r="F16" s="10"/>
      <c r="G16" s="10"/>
      <c r="H16" s="10"/>
      <c r="I16" s="230"/>
      <c r="J16" s="230"/>
      <c r="K16" s="230"/>
      <c r="L16" s="230"/>
      <c r="M16" s="230"/>
      <c r="N16" s="203"/>
      <c r="O16" s="216"/>
      <c r="P16" s="216"/>
      <c r="Q16" s="121"/>
      <c r="R16" s="121"/>
      <c r="S16" s="12"/>
    </row>
    <row r="17" spans="2:19" x14ac:dyDescent="0.25">
      <c r="C17" s="12"/>
      <c r="D17" s="12"/>
      <c r="E17" s="12"/>
      <c r="F17" s="10"/>
      <c r="G17" s="10"/>
      <c r="H17" s="10"/>
      <c r="I17" s="201" t="s">
        <v>167</v>
      </c>
      <c r="J17" s="201"/>
      <c r="K17" s="201">
        <v>2020</v>
      </c>
      <c r="L17" s="201">
        <v>2019</v>
      </c>
      <c r="M17" s="201" t="s">
        <v>166</v>
      </c>
      <c r="N17" s="216"/>
      <c r="O17" s="211"/>
      <c r="P17" s="211"/>
      <c r="Q17" s="120"/>
      <c r="R17" s="120"/>
      <c r="S17" s="216"/>
    </row>
    <row r="18" spans="2:19" ht="14.25" customHeight="1" x14ac:dyDescent="0.25">
      <c r="B18" s="12"/>
      <c r="C18" s="12"/>
      <c r="D18" s="12"/>
      <c r="E18" s="12"/>
      <c r="F18" s="10"/>
      <c r="G18" s="10"/>
      <c r="H18" s="10"/>
      <c r="I18" s="214" t="s">
        <v>2</v>
      </c>
      <c r="J18" s="6"/>
      <c r="K18" s="6">
        <v>20</v>
      </c>
      <c r="L18" s="6">
        <v>15</v>
      </c>
      <c r="M18" s="211">
        <v>0.33333333333333326</v>
      </c>
      <c r="N18" s="211"/>
      <c r="O18" s="119"/>
      <c r="P18" s="10"/>
      <c r="Q18" s="119"/>
      <c r="R18" s="118"/>
      <c r="S18" s="211"/>
    </row>
    <row r="19" spans="2:19" ht="14.25" customHeight="1" x14ac:dyDescent="0.25">
      <c r="B19" s="12"/>
      <c r="C19" s="12"/>
      <c r="D19" s="12"/>
      <c r="E19" s="12"/>
      <c r="F19" s="10"/>
      <c r="G19" s="10"/>
      <c r="H19" s="10"/>
      <c r="I19" s="214" t="s">
        <v>3</v>
      </c>
      <c r="J19" s="6"/>
      <c r="K19" s="6">
        <v>12</v>
      </c>
      <c r="L19" s="6">
        <v>14</v>
      </c>
      <c r="M19" s="211">
        <v>-0.1428571428571429</v>
      </c>
      <c r="N19" s="12"/>
      <c r="O19" s="12"/>
      <c r="P19" s="12"/>
      <c r="Q19" s="117"/>
      <c r="R19" s="90"/>
      <c r="S19" s="12"/>
    </row>
    <row r="20" spans="2:19" ht="14.25" customHeight="1" thickBot="1" x14ac:dyDescent="0.3">
      <c r="B20" s="12"/>
      <c r="C20" s="12"/>
      <c r="D20" s="12"/>
      <c r="E20" s="12"/>
      <c r="F20" s="10"/>
      <c r="G20" s="10"/>
      <c r="H20" s="10"/>
      <c r="I20" s="214" t="s">
        <v>4</v>
      </c>
      <c r="J20" s="6"/>
      <c r="K20" s="6">
        <v>4</v>
      </c>
      <c r="L20" s="6">
        <v>13</v>
      </c>
      <c r="M20" s="211">
        <v>-0.69</v>
      </c>
      <c r="N20" s="12"/>
      <c r="O20" s="12"/>
      <c r="P20" s="12"/>
      <c r="Q20" s="12"/>
      <c r="R20" s="12"/>
      <c r="S20" s="12"/>
    </row>
    <row r="21" spans="2:19" ht="14.25" hidden="1" customHeight="1" x14ac:dyDescent="0.25">
      <c r="B21" s="12"/>
      <c r="C21" s="12"/>
      <c r="D21" s="12"/>
      <c r="E21" s="12"/>
      <c r="F21" s="10"/>
      <c r="G21" s="10"/>
      <c r="H21" s="10"/>
      <c r="I21" s="214" t="s">
        <v>5</v>
      </c>
      <c r="J21" s="6"/>
      <c r="K21" s="6">
        <v>20</v>
      </c>
      <c r="L21" s="6">
        <v>13</v>
      </c>
      <c r="M21" s="211"/>
      <c r="N21" s="12"/>
      <c r="O21" s="12"/>
      <c r="P21" s="12"/>
      <c r="Q21" s="12"/>
      <c r="R21" s="12"/>
      <c r="S21" s="12"/>
    </row>
    <row r="22" spans="2:19" ht="14.25" hidden="1" customHeight="1" x14ac:dyDescent="0.25">
      <c r="B22" s="12"/>
      <c r="C22" s="12"/>
      <c r="D22" s="12"/>
      <c r="E22" s="12"/>
      <c r="F22" s="10"/>
      <c r="G22" s="10"/>
      <c r="H22" s="10"/>
      <c r="I22" s="214" t="s">
        <v>6</v>
      </c>
      <c r="J22" s="6"/>
      <c r="K22" s="6">
        <v>20</v>
      </c>
      <c r="L22" s="6">
        <v>11</v>
      </c>
      <c r="M22" s="211"/>
      <c r="N22" s="12"/>
      <c r="O22" s="12"/>
      <c r="P22" s="12"/>
      <c r="Q22" s="12"/>
      <c r="R22" s="12"/>
      <c r="S22" s="12"/>
    </row>
    <row r="23" spans="2:19" ht="14.25" hidden="1" customHeight="1" x14ac:dyDescent="0.25">
      <c r="B23" s="12"/>
      <c r="C23" s="12"/>
      <c r="D23" s="12"/>
      <c r="E23" s="12"/>
      <c r="F23" s="10"/>
      <c r="G23" s="10"/>
      <c r="H23" s="10"/>
      <c r="I23" s="214" t="s">
        <v>7</v>
      </c>
      <c r="J23" s="6"/>
      <c r="K23" s="6">
        <v>20</v>
      </c>
      <c r="L23" s="6">
        <v>17</v>
      </c>
      <c r="M23" s="211"/>
      <c r="N23" s="12"/>
      <c r="O23" s="12"/>
      <c r="P23" s="12"/>
      <c r="Q23" s="12"/>
      <c r="R23" s="12"/>
      <c r="S23" s="12"/>
    </row>
    <row r="24" spans="2:19" ht="14.25" hidden="1" customHeight="1" x14ac:dyDescent="0.25">
      <c r="B24" s="12"/>
      <c r="C24" s="12"/>
      <c r="D24" s="12"/>
      <c r="E24" s="12"/>
      <c r="F24" s="10"/>
      <c r="G24" s="10"/>
      <c r="H24" s="10"/>
      <c r="I24" s="214" t="s">
        <v>8</v>
      </c>
      <c r="J24" s="6"/>
      <c r="K24" s="6">
        <v>20</v>
      </c>
      <c r="L24" s="6">
        <v>13</v>
      </c>
      <c r="M24" s="211"/>
      <c r="N24" s="12"/>
      <c r="O24" s="12"/>
      <c r="P24" s="12"/>
      <c r="Q24" s="12"/>
      <c r="R24" s="12"/>
      <c r="S24" s="12"/>
    </row>
    <row r="25" spans="2:19" ht="14.25" hidden="1" customHeight="1" x14ac:dyDescent="0.25">
      <c r="B25" s="12"/>
      <c r="C25" s="12"/>
      <c r="D25" s="12"/>
      <c r="E25" s="12"/>
      <c r="F25" s="10"/>
      <c r="G25" s="10"/>
      <c r="H25" s="10"/>
      <c r="I25" s="214" t="s">
        <v>9</v>
      </c>
      <c r="J25" s="6"/>
      <c r="K25" s="6">
        <v>20</v>
      </c>
      <c r="L25" s="6">
        <v>18</v>
      </c>
      <c r="M25" s="211"/>
      <c r="N25" s="12"/>
      <c r="O25" s="12"/>
      <c r="P25" s="12"/>
      <c r="Q25" s="12"/>
      <c r="R25" s="12"/>
      <c r="S25" s="12"/>
    </row>
    <row r="26" spans="2:19" ht="14.25" hidden="1" customHeight="1" x14ac:dyDescent="0.25">
      <c r="B26" s="12"/>
      <c r="C26" s="12"/>
      <c r="D26" s="12"/>
      <c r="E26" s="12"/>
      <c r="F26" s="10"/>
      <c r="G26" s="10"/>
      <c r="H26" s="10"/>
      <c r="I26" s="214" t="s">
        <v>10</v>
      </c>
      <c r="J26" s="6"/>
      <c r="K26" s="6">
        <v>20</v>
      </c>
      <c r="L26" s="6">
        <v>7</v>
      </c>
      <c r="M26" s="211"/>
      <c r="N26" s="12"/>
      <c r="O26" s="12"/>
      <c r="P26" s="12"/>
      <c r="Q26" s="12"/>
      <c r="R26" s="12"/>
      <c r="S26" s="12"/>
    </row>
    <row r="27" spans="2:19" ht="14.25" hidden="1" customHeight="1" x14ac:dyDescent="0.25">
      <c r="B27" s="12"/>
      <c r="C27" s="12"/>
      <c r="D27" s="12"/>
      <c r="E27" s="12"/>
      <c r="F27" s="10"/>
      <c r="G27" s="10"/>
      <c r="H27" s="10"/>
      <c r="I27" s="214" t="s">
        <v>11</v>
      </c>
      <c r="J27" s="6"/>
      <c r="K27" s="6">
        <v>20</v>
      </c>
      <c r="L27" s="6">
        <v>13</v>
      </c>
      <c r="M27" s="211"/>
      <c r="N27" s="12"/>
      <c r="O27" s="12"/>
      <c r="P27" s="12"/>
      <c r="Q27" s="12"/>
      <c r="R27" s="12"/>
      <c r="S27" s="12"/>
    </row>
    <row r="28" spans="2:19" ht="14.25" hidden="1" customHeight="1" x14ac:dyDescent="0.25">
      <c r="B28" s="12"/>
      <c r="C28" s="12"/>
      <c r="D28" s="12"/>
      <c r="E28" s="12"/>
      <c r="F28" s="10"/>
      <c r="G28" s="10"/>
      <c r="H28" s="10"/>
      <c r="I28" s="214" t="s">
        <v>12</v>
      </c>
      <c r="J28" s="6"/>
      <c r="K28" s="6">
        <v>20</v>
      </c>
      <c r="L28" s="6">
        <v>15</v>
      </c>
      <c r="M28" s="211"/>
      <c r="N28" s="12"/>
      <c r="O28" s="12"/>
      <c r="P28" s="12"/>
      <c r="Q28" s="12"/>
      <c r="R28" s="12"/>
      <c r="S28" s="12"/>
    </row>
    <row r="29" spans="2:19" ht="14.25" hidden="1" customHeight="1" thickBot="1" x14ac:dyDescent="0.3">
      <c r="B29" s="12"/>
      <c r="C29" s="12"/>
      <c r="D29" s="12"/>
      <c r="E29" s="12"/>
      <c r="F29" s="10"/>
      <c r="G29" s="10"/>
      <c r="H29" s="10"/>
      <c r="I29" s="214" t="s">
        <v>13</v>
      </c>
      <c r="J29" s="6"/>
      <c r="K29" s="6">
        <v>20</v>
      </c>
      <c r="L29" s="6">
        <v>17</v>
      </c>
      <c r="M29" s="211"/>
      <c r="N29" s="12"/>
      <c r="O29" s="12"/>
      <c r="P29" s="12"/>
      <c r="Q29" s="12"/>
      <c r="R29" s="12"/>
      <c r="S29" s="12"/>
    </row>
    <row r="30" spans="2:19" x14ac:dyDescent="0.25">
      <c r="B30" s="12"/>
      <c r="C30" s="12"/>
      <c r="D30" s="12"/>
      <c r="E30" s="12"/>
      <c r="F30" s="10"/>
      <c r="G30" s="10"/>
      <c r="H30" s="10"/>
      <c r="I30" s="116" t="s">
        <v>0</v>
      </c>
      <c r="J30" s="115"/>
      <c r="K30" s="213">
        <v>36</v>
      </c>
      <c r="L30" s="213">
        <v>42</v>
      </c>
      <c r="M30" s="218">
        <v>-0.14000000000000001</v>
      </c>
      <c r="N30" s="12"/>
      <c r="O30" s="216"/>
      <c r="P30" s="216"/>
      <c r="Q30" s="216"/>
      <c r="R30" s="216"/>
      <c r="S30" s="216"/>
    </row>
    <row r="31" spans="2:19" ht="13.5" customHeight="1" x14ac:dyDescent="0.25">
      <c r="B31" s="12"/>
      <c r="C31" s="12"/>
      <c r="D31" s="12"/>
      <c r="E31" s="12"/>
      <c r="F31" s="10"/>
      <c r="G31" s="10"/>
      <c r="H31" s="10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25">
      <c r="B32" s="12"/>
      <c r="C32" s="12"/>
      <c r="D32" s="12"/>
      <c r="E32" s="12"/>
      <c r="F32" s="10"/>
      <c r="G32" s="10"/>
      <c r="H32" s="10"/>
      <c r="I32" s="231" t="s">
        <v>165</v>
      </c>
      <c r="J32" s="231"/>
      <c r="K32" s="231"/>
      <c r="L32" s="10"/>
      <c r="M32" s="10"/>
      <c r="N32" s="10"/>
      <c r="O32" s="10"/>
      <c r="P32" s="10"/>
      <c r="Q32" s="10"/>
      <c r="R32" s="10"/>
      <c r="S32" s="10"/>
    </row>
    <row r="33" spans="2:19" ht="18.75" customHeight="1" x14ac:dyDescent="0.25">
      <c r="B33" s="12"/>
      <c r="C33" s="12"/>
      <c r="D33" s="12"/>
      <c r="E33" s="12"/>
      <c r="F33" s="10"/>
      <c r="G33" s="10"/>
      <c r="H33" s="10"/>
      <c r="I33" s="231"/>
      <c r="J33" s="231"/>
      <c r="K33" s="231"/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2"/>
      <c r="C34" s="12"/>
      <c r="D34" s="12"/>
      <c r="E34" s="12"/>
      <c r="F34" s="10"/>
      <c r="G34" s="10"/>
      <c r="H34" s="10"/>
      <c r="I34" s="208" t="s">
        <v>164</v>
      </c>
      <c r="J34" s="208"/>
      <c r="K34" s="112" t="s">
        <v>127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2"/>
      <c r="C35" s="12"/>
      <c r="D35" s="12"/>
      <c r="E35" s="12"/>
      <c r="F35" s="10"/>
      <c r="G35" s="10"/>
      <c r="H35" s="10"/>
      <c r="I35" s="101">
        <v>2009</v>
      </c>
      <c r="J35" s="6"/>
      <c r="K35" s="109">
        <v>139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2"/>
      <c r="C36" s="12"/>
      <c r="D36" s="12"/>
      <c r="E36" s="12"/>
      <c r="F36" s="10"/>
      <c r="G36" s="10"/>
      <c r="H36" s="10"/>
      <c r="I36" s="101">
        <v>2010</v>
      </c>
      <c r="J36" s="6"/>
      <c r="K36" s="109">
        <v>121</v>
      </c>
      <c r="L36" s="10"/>
      <c r="M36" s="10"/>
      <c r="N36" s="10"/>
      <c r="O36" s="10"/>
      <c r="P36" s="10"/>
      <c r="Q36" s="10"/>
      <c r="R36" s="10"/>
      <c r="S36" s="10"/>
    </row>
    <row r="37" spans="2:19" x14ac:dyDescent="0.25">
      <c r="B37" s="12"/>
      <c r="C37" s="12"/>
      <c r="D37" s="12"/>
      <c r="E37" s="12"/>
      <c r="F37" s="10"/>
      <c r="G37" s="10"/>
      <c r="H37" s="10"/>
      <c r="I37" s="101">
        <v>2011</v>
      </c>
      <c r="J37" s="6"/>
      <c r="K37" s="109">
        <v>93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2"/>
      <c r="C38" s="12"/>
      <c r="D38" s="12"/>
      <c r="E38" s="12"/>
      <c r="F38" s="10"/>
      <c r="G38" s="10"/>
      <c r="H38" s="10"/>
      <c r="I38" s="101">
        <v>2012</v>
      </c>
      <c r="J38" s="6"/>
      <c r="K38" s="109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25">
      <c r="B39" s="12"/>
      <c r="C39" s="12"/>
      <c r="D39" s="12"/>
      <c r="E39" s="12"/>
      <c r="F39" s="10"/>
      <c r="G39" s="10"/>
      <c r="H39" s="10"/>
      <c r="I39" s="101">
        <v>2013</v>
      </c>
      <c r="J39" s="6"/>
      <c r="K39" s="109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25">
      <c r="B40" s="12"/>
      <c r="C40" s="12"/>
      <c r="D40" s="12"/>
      <c r="E40" s="12"/>
      <c r="F40" s="10"/>
      <c r="G40" s="10"/>
      <c r="H40" s="10"/>
      <c r="I40" s="101">
        <v>2014</v>
      </c>
      <c r="J40" s="6"/>
      <c r="K40" s="109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25">
      <c r="B41" s="12"/>
      <c r="C41" s="12"/>
      <c r="D41" s="12"/>
      <c r="E41" s="12"/>
      <c r="F41" s="10"/>
      <c r="G41" s="10"/>
      <c r="H41" s="10"/>
      <c r="I41" s="101">
        <v>2015</v>
      </c>
      <c r="J41" s="6"/>
      <c r="K41" s="109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25">
      <c r="B42" s="12"/>
      <c r="C42" s="12"/>
      <c r="D42" s="12"/>
      <c r="E42" s="12"/>
      <c r="F42" s="10"/>
      <c r="G42" s="10"/>
      <c r="H42" s="10"/>
      <c r="I42" s="101">
        <v>2016</v>
      </c>
      <c r="J42" s="6"/>
      <c r="K42" s="109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25">
      <c r="B43" s="12"/>
      <c r="C43" s="12"/>
      <c r="D43" s="12"/>
      <c r="E43" s="12"/>
      <c r="F43" s="10"/>
      <c r="G43" s="10"/>
      <c r="H43" s="10"/>
      <c r="I43" s="101">
        <v>2017</v>
      </c>
      <c r="J43" s="6"/>
      <c r="K43" s="109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25">
      <c r="B44" s="12"/>
      <c r="C44" s="12"/>
      <c r="D44" s="12"/>
      <c r="E44" s="12"/>
      <c r="F44" s="10"/>
      <c r="G44" s="10"/>
      <c r="H44" s="10"/>
      <c r="I44" s="101">
        <v>2018</v>
      </c>
      <c r="J44" s="6"/>
      <c r="K44" s="109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x14ac:dyDescent="0.25">
      <c r="C45" s="111"/>
      <c r="D45" s="111"/>
      <c r="E45" s="111"/>
      <c r="F45" s="111"/>
      <c r="G45" s="111"/>
      <c r="H45" s="110"/>
      <c r="I45" s="101">
        <v>2019</v>
      </c>
      <c r="J45" s="6"/>
      <c r="K45" s="109">
        <v>166</v>
      </c>
      <c r="L45" s="12"/>
      <c r="M45" s="12"/>
      <c r="N45" s="12"/>
      <c r="O45" s="12"/>
      <c r="P45" s="12"/>
      <c r="Q45" s="12"/>
      <c r="R45" s="12"/>
      <c r="S45" s="12"/>
    </row>
    <row r="46" spans="2:19" ht="15.75" thickBot="1" x14ac:dyDescent="0.3">
      <c r="B46" s="225"/>
      <c r="C46" s="225"/>
      <c r="D46" s="225"/>
      <c r="E46" s="225"/>
      <c r="F46" s="225"/>
      <c r="G46" s="225"/>
      <c r="H46" s="110"/>
      <c r="I46" s="101" t="s">
        <v>163</v>
      </c>
      <c r="K46" s="109">
        <v>36</v>
      </c>
      <c r="L46" s="12"/>
      <c r="M46" s="12"/>
      <c r="N46" s="12"/>
      <c r="O46" s="12"/>
      <c r="P46" s="12"/>
      <c r="Q46" s="12"/>
      <c r="R46" s="12"/>
      <c r="S46" s="12"/>
    </row>
    <row r="47" spans="2:19" ht="15" customHeight="1" x14ac:dyDescent="0.25">
      <c r="B47" s="225"/>
      <c r="C47" s="225"/>
      <c r="D47" s="225"/>
      <c r="E47" s="225"/>
      <c r="F47" s="225"/>
      <c r="G47" s="225"/>
      <c r="H47" s="10"/>
      <c r="I47" s="213" t="s">
        <v>0</v>
      </c>
      <c r="J47" s="213"/>
      <c r="K47" s="108">
        <v>1354</v>
      </c>
      <c r="L47" s="12"/>
      <c r="M47" s="12"/>
      <c r="N47" s="12"/>
      <c r="O47" s="12"/>
      <c r="P47" s="12"/>
      <c r="Q47" s="12"/>
      <c r="R47" s="12"/>
      <c r="S47" s="12"/>
    </row>
    <row r="48" spans="2:19" ht="11.25" customHeight="1" x14ac:dyDescent="0.25">
      <c r="B48" s="225"/>
      <c r="C48" s="225"/>
      <c r="D48" s="225"/>
      <c r="E48" s="225"/>
      <c r="F48" s="225"/>
      <c r="G48" s="225"/>
      <c r="I48" s="256" t="s">
        <v>157</v>
      </c>
      <c r="J48" s="256"/>
      <c r="K48" s="256"/>
      <c r="L48" s="107"/>
      <c r="M48" s="107"/>
      <c r="N48" s="107"/>
      <c r="O48" s="107"/>
      <c r="P48" s="107"/>
      <c r="Q48" s="107"/>
      <c r="R48" s="107"/>
      <c r="S48" s="12"/>
    </row>
    <row r="49" spans="2:19" ht="17.25" customHeight="1" x14ac:dyDescent="0.25">
      <c r="B49" s="204"/>
      <c r="C49" s="204"/>
      <c r="D49" s="204"/>
      <c r="E49" s="204"/>
      <c r="F49" s="204"/>
      <c r="G49" s="204"/>
      <c r="I49" s="256"/>
      <c r="J49" s="256"/>
      <c r="K49" s="256"/>
      <c r="L49" s="107"/>
      <c r="M49" s="107"/>
      <c r="N49" s="107"/>
      <c r="O49" s="107"/>
      <c r="P49" s="107"/>
      <c r="Q49" s="107"/>
      <c r="R49" s="107"/>
      <c r="S49" s="12"/>
    </row>
    <row r="50" spans="2:19" ht="17.25" customHeight="1" x14ac:dyDescent="0.25">
      <c r="B50" s="204"/>
      <c r="C50" s="204"/>
      <c r="D50" s="204"/>
      <c r="E50" s="204"/>
      <c r="F50" s="204"/>
      <c r="G50" s="204"/>
      <c r="I50" s="205"/>
      <c r="J50" s="205"/>
      <c r="K50" s="205"/>
      <c r="L50" s="12"/>
      <c r="M50" s="12"/>
      <c r="N50" s="12"/>
      <c r="O50" s="12"/>
      <c r="P50" s="12"/>
      <c r="Q50" s="12"/>
      <c r="R50" s="12"/>
      <c r="S50" s="12"/>
    </row>
    <row r="51" spans="2:19" ht="11.25" customHeight="1" x14ac:dyDescent="0.25">
      <c r="B51" s="204"/>
      <c r="C51" s="204"/>
      <c r="D51" s="204"/>
      <c r="E51" s="204"/>
      <c r="F51" s="204"/>
      <c r="G51" s="204"/>
      <c r="I51" s="205"/>
      <c r="J51" s="205"/>
      <c r="K51" s="205"/>
      <c r="L51" s="12"/>
      <c r="M51" s="12"/>
      <c r="N51" s="12"/>
      <c r="O51" s="12"/>
      <c r="P51" s="12"/>
      <c r="Q51" s="12"/>
      <c r="R51" s="12"/>
      <c r="S51" s="12"/>
    </row>
    <row r="52" spans="2:19" ht="11.25" customHeight="1" x14ac:dyDescent="0.25">
      <c r="B52" s="204"/>
      <c r="C52" s="204"/>
      <c r="D52" s="204"/>
      <c r="E52" s="204"/>
      <c r="F52" s="204"/>
      <c r="G52" s="204"/>
      <c r="I52" s="205"/>
      <c r="J52" s="205"/>
      <c r="K52" s="205"/>
      <c r="L52" s="12"/>
      <c r="M52" s="12"/>
      <c r="N52" s="12"/>
      <c r="O52" s="12"/>
      <c r="P52" s="12"/>
      <c r="Q52" s="12"/>
      <c r="R52" s="12"/>
      <c r="S52" s="12"/>
    </row>
    <row r="53" spans="2:19" ht="11.25" customHeight="1" x14ac:dyDescent="0.25">
      <c r="B53" s="204"/>
      <c r="C53" s="204"/>
      <c r="D53" s="204"/>
      <c r="E53" s="204"/>
      <c r="F53" s="204"/>
      <c r="G53" s="204"/>
      <c r="I53" s="205"/>
      <c r="J53" s="205"/>
      <c r="K53" s="205"/>
      <c r="L53" s="12"/>
      <c r="M53" s="12"/>
      <c r="N53" s="12"/>
      <c r="O53" s="12"/>
      <c r="P53" s="12"/>
      <c r="Q53" s="12"/>
      <c r="R53" s="12"/>
      <c r="S53" s="12"/>
    </row>
    <row r="54" spans="2:19" ht="11.25" customHeight="1" x14ac:dyDescent="0.25">
      <c r="B54" s="204"/>
      <c r="C54" s="204"/>
      <c r="D54" s="204"/>
      <c r="E54" s="204"/>
      <c r="F54" s="204"/>
      <c r="G54" s="204"/>
      <c r="I54" s="205"/>
      <c r="J54" s="205"/>
      <c r="K54" s="205"/>
      <c r="L54" s="12"/>
      <c r="M54" s="12"/>
      <c r="N54" s="12"/>
      <c r="O54" s="12"/>
      <c r="P54" s="12"/>
      <c r="Q54" s="12"/>
      <c r="R54" s="12"/>
      <c r="S54" s="12"/>
    </row>
    <row r="55" spans="2:19" ht="11.25" customHeight="1" x14ac:dyDescent="0.25">
      <c r="B55" s="204"/>
      <c r="C55" s="204"/>
      <c r="D55" s="204"/>
      <c r="E55" s="204"/>
      <c r="F55" s="204"/>
      <c r="G55" s="204"/>
      <c r="I55" s="205"/>
      <c r="J55" s="205"/>
      <c r="K55" s="205"/>
      <c r="L55" s="12"/>
      <c r="M55" s="12"/>
      <c r="N55" s="12"/>
      <c r="O55" s="12"/>
      <c r="P55" s="12"/>
      <c r="Q55" s="12"/>
      <c r="R55" s="12"/>
      <c r="S55" s="12"/>
    </row>
    <row r="56" spans="2:19" ht="15" customHeight="1" x14ac:dyDescent="0.25">
      <c r="I56" s="12"/>
      <c r="J56" s="12"/>
      <c r="K56" s="12"/>
      <c r="L56" s="226"/>
      <c r="M56" s="226"/>
      <c r="N56" s="226"/>
      <c r="O56" s="226"/>
      <c r="P56" s="226"/>
      <c r="Q56" s="226"/>
      <c r="R56" s="226"/>
      <c r="S56" s="226"/>
    </row>
    <row r="57" spans="2:19" ht="24" customHeight="1" x14ac:dyDescent="0.25">
      <c r="I57" s="12"/>
      <c r="J57" s="12"/>
      <c r="K57" s="234" t="s">
        <v>162</v>
      </c>
      <c r="L57" s="234"/>
      <c r="M57" s="234"/>
      <c r="N57" s="234"/>
      <c r="O57" s="234"/>
      <c r="P57" s="234"/>
      <c r="Q57" s="234"/>
      <c r="R57" s="12"/>
      <c r="S57" s="12"/>
    </row>
    <row r="58" spans="2:19" ht="15" customHeight="1" thickBot="1" x14ac:dyDescent="0.3">
      <c r="I58" s="12"/>
      <c r="J58" s="12"/>
      <c r="K58" s="232" t="s">
        <v>161</v>
      </c>
      <c r="L58" s="233" t="s">
        <v>44</v>
      </c>
      <c r="M58" s="233"/>
      <c r="N58" s="208"/>
      <c r="O58" s="233">
        <v>2019</v>
      </c>
      <c r="P58" s="233"/>
      <c r="Q58" s="233"/>
      <c r="R58" s="12"/>
      <c r="S58" s="12"/>
    </row>
    <row r="59" spans="2:19" ht="15" customHeight="1" x14ac:dyDescent="0.25">
      <c r="I59" s="12"/>
      <c r="J59" s="12"/>
      <c r="K59" s="232"/>
      <c r="L59" s="208" t="s">
        <v>15</v>
      </c>
      <c r="M59" s="208" t="s">
        <v>1</v>
      </c>
      <c r="N59" s="208"/>
      <c r="O59" s="208" t="s">
        <v>15</v>
      </c>
      <c r="P59" s="208"/>
      <c r="Q59" s="208" t="s">
        <v>1</v>
      </c>
      <c r="R59" s="12"/>
      <c r="S59" s="12"/>
    </row>
    <row r="60" spans="2:19" x14ac:dyDescent="0.25">
      <c r="I60" s="12"/>
      <c r="J60" s="12"/>
      <c r="K60" s="84" t="s">
        <v>160</v>
      </c>
      <c r="L60" s="6">
        <v>25</v>
      </c>
      <c r="M60" s="211">
        <v>0.6875</v>
      </c>
      <c r="N60" s="217"/>
      <c r="O60" s="6">
        <v>110</v>
      </c>
      <c r="P60" s="6"/>
      <c r="Q60" s="211">
        <v>0.66</v>
      </c>
      <c r="R60" s="12"/>
      <c r="S60" s="12"/>
    </row>
    <row r="61" spans="2:19" x14ac:dyDescent="0.25">
      <c r="I61" s="12"/>
      <c r="J61" s="12"/>
      <c r="K61" s="84" t="s">
        <v>159</v>
      </c>
      <c r="L61" s="6">
        <v>11</v>
      </c>
      <c r="M61" s="211">
        <v>0.3125</v>
      </c>
      <c r="N61" s="217"/>
      <c r="O61" s="6">
        <v>56</v>
      </c>
      <c r="P61" s="6"/>
      <c r="Q61" s="211">
        <v>0.34</v>
      </c>
      <c r="R61" s="12"/>
      <c r="S61" s="12"/>
    </row>
    <row r="62" spans="2:19" x14ac:dyDescent="0.25">
      <c r="I62" s="12"/>
      <c r="J62" s="12"/>
      <c r="K62" s="201" t="s">
        <v>0</v>
      </c>
      <c r="L62" s="201">
        <v>36</v>
      </c>
      <c r="M62" s="105">
        <v>1</v>
      </c>
      <c r="N62" s="105"/>
      <c r="O62" s="201">
        <v>166</v>
      </c>
      <c r="P62" s="201"/>
      <c r="Q62" s="105">
        <v>1</v>
      </c>
      <c r="R62" s="12"/>
      <c r="S62" s="12"/>
    </row>
    <row r="63" spans="2:19" ht="19.5" customHeight="1" x14ac:dyDescent="0.25">
      <c r="B63" s="234" t="s">
        <v>158</v>
      </c>
      <c r="C63" s="234"/>
      <c r="D63" s="234"/>
      <c r="E63" s="234"/>
      <c r="F63" s="234"/>
      <c r="G63" s="234"/>
      <c r="H63" s="234"/>
      <c r="I63" s="12"/>
      <c r="J63" s="12"/>
      <c r="K63" s="104" t="s">
        <v>157</v>
      </c>
      <c r="L63" s="103"/>
      <c r="M63" s="103"/>
      <c r="N63" s="103"/>
      <c r="O63" s="103"/>
      <c r="P63" s="103"/>
      <c r="Q63" s="103"/>
      <c r="R63" s="12"/>
      <c r="S63" s="12"/>
    </row>
    <row r="64" spans="2:19" x14ac:dyDescent="0.25">
      <c r="B64" s="234"/>
      <c r="C64" s="234"/>
      <c r="D64" s="234"/>
      <c r="E64" s="234"/>
      <c r="F64" s="234"/>
      <c r="G64" s="234"/>
      <c r="H64" s="234"/>
      <c r="I64" s="12"/>
      <c r="J64" s="12"/>
      <c r="R64" s="12"/>
      <c r="S64" s="12"/>
    </row>
    <row r="65" spans="2:19" ht="15" customHeight="1" x14ac:dyDescent="0.25">
      <c r="B65" s="237" t="s">
        <v>156</v>
      </c>
      <c r="C65" s="237"/>
      <c r="D65" s="232" t="s">
        <v>155</v>
      </c>
      <c r="E65" s="102"/>
      <c r="F65" s="237" t="s">
        <v>44</v>
      </c>
      <c r="G65" s="201"/>
      <c r="H65" s="237" t="s">
        <v>0</v>
      </c>
      <c r="I65" s="12"/>
      <c r="J65" s="12"/>
      <c r="R65" s="103"/>
      <c r="S65" s="12"/>
    </row>
    <row r="66" spans="2:19" ht="15" customHeight="1" x14ac:dyDescent="0.25">
      <c r="B66" s="237"/>
      <c r="C66" s="237"/>
      <c r="D66" s="232"/>
      <c r="E66" s="102"/>
      <c r="F66" s="237"/>
      <c r="G66" s="201"/>
      <c r="H66" s="237"/>
      <c r="I66" s="10"/>
      <c r="J66" s="12"/>
      <c r="K66" s="234" t="s">
        <v>154</v>
      </c>
      <c r="L66" s="234"/>
      <c r="M66" s="234"/>
      <c r="N66" s="234"/>
      <c r="O66" s="234"/>
      <c r="R66" s="12"/>
      <c r="S66" s="12"/>
    </row>
    <row r="67" spans="2:19" ht="15.75" thickBot="1" x14ac:dyDescent="0.3">
      <c r="B67" s="100" t="s">
        <v>153</v>
      </c>
      <c r="C67" s="100"/>
      <c r="D67" s="99">
        <v>394</v>
      </c>
      <c r="E67" s="99"/>
      <c r="F67" s="99">
        <v>8</v>
      </c>
      <c r="G67" s="98"/>
      <c r="H67" s="98">
        <v>402</v>
      </c>
      <c r="I67" s="10"/>
      <c r="J67" s="12"/>
      <c r="K67" s="232" t="s">
        <v>152</v>
      </c>
      <c r="L67" s="232"/>
      <c r="M67" s="233" t="s">
        <v>127</v>
      </c>
      <c r="N67" s="233"/>
      <c r="O67" s="233"/>
      <c r="R67" s="12"/>
      <c r="S67" s="12"/>
    </row>
    <row r="68" spans="2:19" x14ac:dyDescent="0.25">
      <c r="B68" s="100" t="s">
        <v>151</v>
      </c>
      <c r="C68" s="100"/>
      <c r="D68" s="99">
        <v>93</v>
      </c>
      <c r="E68" s="99"/>
      <c r="F68" s="99">
        <v>4</v>
      </c>
      <c r="G68" s="98"/>
      <c r="H68" s="98">
        <v>97</v>
      </c>
      <c r="I68" s="10"/>
      <c r="J68" s="12"/>
      <c r="K68" s="232"/>
      <c r="L68" s="232"/>
      <c r="M68" s="201" t="s">
        <v>15</v>
      </c>
      <c r="N68" s="201"/>
      <c r="O68" s="201" t="s">
        <v>1</v>
      </c>
      <c r="P68" s="12"/>
      <c r="Q68" s="12"/>
      <c r="R68" s="12"/>
      <c r="S68" s="12"/>
    </row>
    <row r="69" spans="2:19" x14ac:dyDescent="0.25">
      <c r="B69" s="100" t="s">
        <v>150</v>
      </c>
      <c r="C69" s="100"/>
      <c r="D69" s="99">
        <v>72</v>
      </c>
      <c r="E69" s="99"/>
      <c r="F69" s="99">
        <v>2</v>
      </c>
      <c r="G69" s="98"/>
      <c r="H69" s="98">
        <v>74</v>
      </c>
      <c r="I69" s="10"/>
      <c r="J69" s="12"/>
      <c r="K69" s="84" t="s">
        <v>149</v>
      </c>
      <c r="L69" s="6"/>
      <c r="M69" s="94">
        <v>12</v>
      </c>
      <c r="N69" s="94"/>
      <c r="O69" s="211">
        <v>0.33</v>
      </c>
      <c r="P69" s="11"/>
      <c r="Q69" s="11"/>
      <c r="R69" s="12"/>
      <c r="S69" s="12"/>
    </row>
    <row r="70" spans="2:19" ht="15" customHeight="1" x14ac:dyDescent="0.25">
      <c r="B70" s="100" t="s">
        <v>148</v>
      </c>
      <c r="C70" s="100"/>
      <c r="D70" s="99">
        <v>72</v>
      </c>
      <c r="E70" s="99"/>
      <c r="F70" s="99">
        <v>1</v>
      </c>
      <c r="G70" s="98"/>
      <c r="H70" s="98">
        <v>73</v>
      </c>
      <c r="I70" s="10"/>
      <c r="J70" s="12"/>
      <c r="K70" s="84" t="s">
        <v>147</v>
      </c>
      <c r="L70" s="6"/>
      <c r="M70" s="94">
        <v>1</v>
      </c>
      <c r="N70" s="94"/>
      <c r="O70" s="211">
        <v>3.125E-2</v>
      </c>
      <c r="P70" s="11"/>
      <c r="Q70" s="11"/>
      <c r="R70" s="11"/>
      <c r="S70" s="12"/>
    </row>
    <row r="71" spans="2:19" ht="15" customHeight="1" x14ac:dyDescent="0.25">
      <c r="B71" s="100" t="s">
        <v>146</v>
      </c>
      <c r="C71" s="100"/>
      <c r="D71" s="99">
        <v>67</v>
      </c>
      <c r="E71" s="99"/>
      <c r="F71" s="99">
        <v>0</v>
      </c>
      <c r="G71" s="98"/>
      <c r="H71" s="98">
        <v>67</v>
      </c>
      <c r="I71" s="10"/>
      <c r="J71" s="12"/>
      <c r="K71" s="84" t="s">
        <v>145</v>
      </c>
      <c r="L71" s="6"/>
      <c r="M71" s="94">
        <v>4</v>
      </c>
      <c r="N71" s="94"/>
      <c r="O71" s="211">
        <v>0.11</v>
      </c>
      <c r="P71" s="12"/>
    </row>
    <row r="72" spans="2:19" x14ac:dyDescent="0.25">
      <c r="B72" s="100" t="s">
        <v>144</v>
      </c>
      <c r="C72" s="100"/>
      <c r="D72" s="99">
        <v>64</v>
      </c>
      <c r="E72" s="99"/>
      <c r="F72" s="99">
        <v>0</v>
      </c>
      <c r="G72" s="98"/>
      <c r="H72" s="98">
        <v>64</v>
      </c>
      <c r="I72" s="101"/>
      <c r="J72" s="12"/>
      <c r="K72" s="84" t="s">
        <v>143</v>
      </c>
      <c r="L72" s="6"/>
      <c r="M72" s="94">
        <v>1</v>
      </c>
      <c r="N72" s="94"/>
      <c r="O72" s="211">
        <v>3.125E-2</v>
      </c>
      <c r="P72" s="12"/>
    </row>
    <row r="73" spans="2:19" ht="26.25" customHeight="1" x14ac:dyDescent="0.25">
      <c r="B73" s="100" t="s">
        <v>142</v>
      </c>
      <c r="C73" s="100"/>
      <c r="D73" s="99">
        <v>57</v>
      </c>
      <c r="E73" s="99"/>
      <c r="F73" s="99">
        <v>1</v>
      </c>
      <c r="G73" s="98"/>
      <c r="H73" s="98">
        <v>58</v>
      </c>
      <c r="I73" s="10"/>
      <c r="J73" s="12"/>
      <c r="K73" s="238" t="s">
        <v>141</v>
      </c>
      <c r="L73" s="238"/>
      <c r="M73" s="94">
        <v>5</v>
      </c>
      <c r="N73" s="94"/>
      <c r="O73" s="211">
        <v>0.14000000000000001</v>
      </c>
      <c r="P73" s="12"/>
    </row>
    <row r="74" spans="2:19" ht="27.75" customHeight="1" x14ac:dyDescent="0.25">
      <c r="B74" s="100" t="s">
        <v>140</v>
      </c>
      <c r="C74" s="100"/>
      <c r="D74" s="99">
        <v>53</v>
      </c>
      <c r="E74" s="99"/>
      <c r="F74" s="99">
        <v>4</v>
      </c>
      <c r="G74" s="98"/>
      <c r="H74" s="98">
        <v>57</v>
      </c>
      <c r="I74" s="10"/>
      <c r="J74" s="12"/>
      <c r="K74" s="84" t="s">
        <v>139</v>
      </c>
      <c r="L74" s="96"/>
      <c r="M74" s="94">
        <v>11</v>
      </c>
      <c r="N74" s="96"/>
      <c r="O74" s="211">
        <v>0.31</v>
      </c>
      <c r="P74" s="12"/>
    </row>
    <row r="75" spans="2:19" ht="15.75" customHeight="1" x14ac:dyDescent="0.25">
      <c r="B75" s="100" t="s">
        <v>138</v>
      </c>
      <c r="C75" s="100"/>
      <c r="D75" s="99">
        <v>49</v>
      </c>
      <c r="E75" s="99"/>
      <c r="F75" s="99">
        <v>4</v>
      </c>
      <c r="G75" s="98"/>
      <c r="H75" s="98">
        <v>53</v>
      </c>
      <c r="I75" s="10"/>
      <c r="J75" s="12"/>
      <c r="K75" s="84" t="s">
        <v>137</v>
      </c>
      <c r="L75" s="6"/>
      <c r="M75" s="94">
        <v>1</v>
      </c>
      <c r="N75" s="94"/>
      <c r="O75" s="211">
        <v>3.125E-2</v>
      </c>
      <c r="P75" s="12"/>
    </row>
    <row r="76" spans="2:19" ht="15.75" thickBot="1" x14ac:dyDescent="0.3">
      <c r="B76" s="83" t="s">
        <v>136</v>
      </c>
      <c r="C76" s="83"/>
      <c r="D76" s="6">
        <v>44</v>
      </c>
      <c r="E76" s="6"/>
      <c r="F76" s="6">
        <v>1</v>
      </c>
      <c r="G76" s="6"/>
      <c r="H76" s="101">
        <v>45</v>
      </c>
      <c r="I76" s="10"/>
      <c r="J76" s="12"/>
      <c r="K76" s="84" t="s">
        <v>135</v>
      </c>
      <c r="L76" s="6"/>
      <c r="M76" s="94">
        <v>1</v>
      </c>
      <c r="N76" s="94"/>
      <c r="O76" s="211">
        <v>3.125E-2</v>
      </c>
      <c r="P76" s="12"/>
    </row>
    <row r="77" spans="2:19" ht="15" customHeight="1" x14ac:dyDescent="0.25">
      <c r="B77" s="83" t="s">
        <v>134</v>
      </c>
      <c r="C77" s="83"/>
      <c r="D77" s="6">
        <v>36</v>
      </c>
      <c r="E77" s="6"/>
      <c r="F77" s="6">
        <v>2</v>
      </c>
      <c r="G77" s="6"/>
      <c r="H77" s="101">
        <v>38</v>
      </c>
      <c r="I77" s="10"/>
      <c r="J77" s="12"/>
      <c r="K77" s="210" t="s">
        <v>0</v>
      </c>
      <c r="L77" s="210"/>
      <c r="M77" s="93">
        <v>36</v>
      </c>
      <c r="N77" s="93"/>
      <c r="O77" s="212">
        <v>1</v>
      </c>
      <c r="P77" s="12"/>
    </row>
    <row r="78" spans="2:19" ht="15" customHeight="1" x14ac:dyDescent="0.25">
      <c r="B78" s="83" t="s">
        <v>133</v>
      </c>
      <c r="C78" s="83"/>
      <c r="D78" s="6">
        <v>35</v>
      </c>
      <c r="E78" s="6"/>
      <c r="F78" s="6">
        <v>2</v>
      </c>
      <c r="G78" s="6"/>
      <c r="H78" s="101">
        <v>37</v>
      </c>
      <c r="I78" s="10"/>
      <c r="J78" s="12"/>
      <c r="P78" s="12"/>
    </row>
    <row r="79" spans="2:19" ht="15" customHeight="1" x14ac:dyDescent="0.25">
      <c r="B79" s="83" t="s">
        <v>132</v>
      </c>
      <c r="C79" s="83"/>
      <c r="D79" s="6">
        <v>35</v>
      </c>
      <c r="E79" s="6"/>
      <c r="F79" s="6">
        <v>1</v>
      </c>
      <c r="G79" s="6"/>
      <c r="H79" s="101">
        <v>36</v>
      </c>
      <c r="I79" s="10"/>
      <c r="J79" s="12"/>
      <c r="P79" s="12"/>
    </row>
    <row r="80" spans="2:19" ht="15" customHeight="1" x14ac:dyDescent="0.25">
      <c r="B80" s="83" t="s">
        <v>131</v>
      </c>
      <c r="C80" s="83"/>
      <c r="D80" s="6">
        <v>32</v>
      </c>
      <c r="E80" s="6"/>
      <c r="F80" s="6">
        <v>1</v>
      </c>
      <c r="G80" s="6"/>
      <c r="H80" s="101">
        <v>33</v>
      </c>
      <c r="I80" s="97"/>
      <c r="J80" s="12"/>
      <c r="K80" s="234" t="s">
        <v>130</v>
      </c>
      <c r="L80" s="234"/>
      <c r="M80" s="234"/>
      <c r="N80" s="234"/>
      <c r="O80" s="234"/>
    </row>
    <row r="81" spans="2:19" ht="14.25" customHeight="1" thickBot="1" x14ac:dyDescent="0.3">
      <c r="B81" s="83" t="s">
        <v>129</v>
      </c>
      <c r="C81" s="83"/>
      <c r="D81" s="6">
        <v>33</v>
      </c>
      <c r="E81" s="6"/>
      <c r="F81" s="6">
        <v>0</v>
      </c>
      <c r="G81" s="6"/>
      <c r="H81" s="95">
        <v>33</v>
      </c>
      <c r="I81" s="10"/>
      <c r="J81" s="12"/>
      <c r="K81" s="232" t="s">
        <v>128</v>
      </c>
      <c r="L81" s="232"/>
      <c r="M81" s="239" t="s">
        <v>127</v>
      </c>
      <c r="N81" s="239"/>
      <c r="O81" s="239"/>
      <c r="P81" s="12"/>
    </row>
    <row r="82" spans="2:19" x14ac:dyDescent="0.25">
      <c r="B82" s="83" t="s">
        <v>126</v>
      </c>
      <c r="C82" s="83"/>
      <c r="D82" s="6">
        <v>27</v>
      </c>
      <c r="E82" s="6"/>
      <c r="F82" s="6">
        <v>1</v>
      </c>
      <c r="G82" s="6"/>
      <c r="H82" s="101">
        <v>28</v>
      </c>
      <c r="I82" s="2"/>
      <c r="J82" s="202"/>
      <c r="K82" s="232"/>
      <c r="L82" s="232"/>
      <c r="M82" s="240" t="s">
        <v>15</v>
      </c>
      <c r="N82" s="240"/>
      <c r="O82" s="208" t="s">
        <v>1</v>
      </c>
      <c r="P82" s="12"/>
    </row>
    <row r="83" spans="2:19" ht="15" customHeight="1" x14ac:dyDescent="0.25">
      <c r="B83" s="83" t="s">
        <v>125</v>
      </c>
      <c r="C83" s="83"/>
      <c r="D83" s="6">
        <v>23</v>
      </c>
      <c r="E83" s="6"/>
      <c r="F83" s="6">
        <v>0</v>
      </c>
      <c r="G83" s="6"/>
      <c r="H83" s="95">
        <v>23</v>
      </c>
      <c r="I83" s="207"/>
      <c r="J83" s="209"/>
      <c r="K83" s="84" t="s">
        <v>124</v>
      </c>
      <c r="L83" s="6"/>
      <c r="M83" s="94">
        <v>10</v>
      </c>
      <c r="N83" s="94"/>
      <c r="O83" s="211">
        <v>0.28125</v>
      </c>
    </row>
    <row r="84" spans="2:19" ht="14.25" customHeight="1" x14ac:dyDescent="0.25">
      <c r="B84" s="83" t="s">
        <v>123</v>
      </c>
      <c r="C84" s="83"/>
      <c r="D84" s="6">
        <v>19</v>
      </c>
      <c r="E84" s="6"/>
      <c r="F84" s="6">
        <v>1</v>
      </c>
      <c r="G84" s="6"/>
      <c r="H84" s="101">
        <v>20</v>
      </c>
      <c r="I84" s="2"/>
      <c r="K84" s="84" t="s">
        <v>122</v>
      </c>
      <c r="L84" s="6"/>
      <c r="M84" s="94">
        <v>5</v>
      </c>
      <c r="N84" s="94"/>
      <c r="O84" s="211">
        <v>0.14000000000000001</v>
      </c>
      <c r="P84" s="12"/>
    </row>
    <row r="85" spans="2:19" ht="14.25" customHeight="1" x14ac:dyDescent="0.25">
      <c r="B85" s="83" t="s">
        <v>121</v>
      </c>
      <c r="C85" s="83"/>
      <c r="D85" s="6">
        <v>19</v>
      </c>
      <c r="E85" s="6"/>
      <c r="F85" s="6">
        <v>0</v>
      </c>
      <c r="G85" s="6"/>
      <c r="H85" s="95">
        <v>19</v>
      </c>
      <c r="I85" s="2"/>
      <c r="K85" s="84" t="s">
        <v>120</v>
      </c>
      <c r="L85" s="6"/>
      <c r="M85" s="94">
        <v>6</v>
      </c>
      <c r="N85" s="94"/>
      <c r="O85" s="211">
        <v>0.17</v>
      </c>
      <c r="P85" s="12"/>
    </row>
    <row r="86" spans="2:19" ht="14.25" customHeight="1" x14ac:dyDescent="0.25">
      <c r="B86" s="83" t="s">
        <v>119</v>
      </c>
      <c r="C86" s="83"/>
      <c r="D86" s="6">
        <v>16</v>
      </c>
      <c r="E86" s="6"/>
      <c r="F86" s="6">
        <v>1</v>
      </c>
      <c r="G86" s="6"/>
      <c r="H86" s="101">
        <v>17</v>
      </c>
      <c r="I86" s="2"/>
      <c r="K86" s="84" t="s">
        <v>118</v>
      </c>
      <c r="L86" s="6"/>
      <c r="M86" s="94">
        <v>0</v>
      </c>
      <c r="N86" s="94"/>
      <c r="O86" s="211">
        <v>0</v>
      </c>
      <c r="P86" s="12"/>
    </row>
    <row r="87" spans="2:19" ht="14.25" customHeight="1" x14ac:dyDescent="0.25">
      <c r="B87" s="83" t="s">
        <v>117</v>
      </c>
      <c r="C87" s="83"/>
      <c r="D87" s="6">
        <v>16</v>
      </c>
      <c r="E87" s="6"/>
      <c r="F87" s="6">
        <v>0</v>
      </c>
      <c r="G87" s="6"/>
      <c r="H87" s="95">
        <v>16</v>
      </c>
      <c r="I87" s="2"/>
      <c r="K87" s="84" t="s">
        <v>116</v>
      </c>
      <c r="L87" s="6"/>
      <c r="M87" s="94">
        <v>3</v>
      </c>
      <c r="N87" s="94"/>
      <c r="O87" s="211">
        <v>0.08</v>
      </c>
      <c r="P87" s="12"/>
    </row>
    <row r="88" spans="2:19" ht="14.25" customHeight="1" x14ac:dyDescent="0.25">
      <c r="B88" s="83" t="s">
        <v>115</v>
      </c>
      <c r="C88" s="83"/>
      <c r="D88" s="6">
        <v>14</v>
      </c>
      <c r="E88" s="6"/>
      <c r="F88" s="6">
        <v>1</v>
      </c>
      <c r="G88" s="6"/>
      <c r="H88" s="101">
        <v>15</v>
      </c>
      <c r="I88" s="2"/>
      <c r="K88" s="84" t="s">
        <v>114</v>
      </c>
      <c r="L88" s="96"/>
      <c r="M88" s="94">
        <v>0</v>
      </c>
      <c r="N88" s="96"/>
      <c r="O88" s="211">
        <v>0</v>
      </c>
      <c r="P88" s="12"/>
    </row>
    <row r="89" spans="2:19" ht="14.25" customHeight="1" x14ac:dyDescent="0.25">
      <c r="B89" s="83" t="s">
        <v>113</v>
      </c>
      <c r="C89" s="83"/>
      <c r="D89" s="6">
        <v>14</v>
      </c>
      <c r="E89" s="6"/>
      <c r="F89" s="6">
        <v>0</v>
      </c>
      <c r="G89" s="6"/>
      <c r="H89" s="95">
        <v>14</v>
      </c>
      <c r="I89" s="2"/>
      <c r="K89" s="84" t="s">
        <v>112</v>
      </c>
      <c r="M89" s="94">
        <v>0</v>
      </c>
      <c r="O89" s="211">
        <v>0</v>
      </c>
      <c r="P89" s="12"/>
    </row>
    <row r="90" spans="2:19" ht="14.25" customHeight="1" x14ac:dyDescent="0.25">
      <c r="B90" s="83" t="s">
        <v>111</v>
      </c>
      <c r="C90" s="83"/>
      <c r="D90" s="6">
        <v>14</v>
      </c>
      <c r="E90" s="6"/>
      <c r="F90" s="6">
        <v>0</v>
      </c>
      <c r="G90" s="6"/>
      <c r="H90" s="95">
        <v>14</v>
      </c>
      <c r="I90" s="2"/>
      <c r="K90" s="84" t="s">
        <v>110</v>
      </c>
      <c r="L90" s="6"/>
      <c r="M90" s="94">
        <v>4</v>
      </c>
      <c r="O90" s="211">
        <v>0.11</v>
      </c>
      <c r="P90" s="12"/>
    </row>
    <row r="91" spans="2:19" ht="14.25" customHeight="1" x14ac:dyDescent="0.25">
      <c r="B91" s="83" t="s">
        <v>109</v>
      </c>
      <c r="C91" s="83"/>
      <c r="D91" s="6">
        <v>11</v>
      </c>
      <c r="E91" s="6"/>
      <c r="F91" s="6">
        <v>1</v>
      </c>
      <c r="G91" s="6"/>
      <c r="H91" s="101">
        <v>12</v>
      </c>
      <c r="I91" s="2"/>
      <c r="K91" s="84" t="s">
        <v>108</v>
      </c>
      <c r="M91" s="94">
        <v>3</v>
      </c>
      <c r="N91" s="94"/>
      <c r="O91" s="211">
        <v>0.08</v>
      </c>
      <c r="P91" s="12"/>
    </row>
    <row r="92" spans="2:19" ht="14.25" customHeight="1" thickBot="1" x14ac:dyDescent="0.3">
      <c r="B92" s="83" t="s">
        <v>107</v>
      </c>
      <c r="C92" s="83"/>
      <c r="D92" s="6">
        <v>9</v>
      </c>
      <c r="E92" s="6"/>
      <c r="F92" s="6">
        <v>0</v>
      </c>
      <c r="G92" s="6"/>
      <c r="H92" s="95">
        <v>9</v>
      </c>
      <c r="I92" s="2"/>
      <c r="K92" s="84" t="s">
        <v>106</v>
      </c>
      <c r="L92" s="6"/>
      <c r="M92" s="94">
        <v>5</v>
      </c>
      <c r="N92" s="94"/>
      <c r="O92" s="211">
        <v>0.14000000000000001</v>
      </c>
      <c r="P92" s="12"/>
    </row>
    <row r="93" spans="2:19" ht="14.25" customHeight="1" x14ac:dyDescent="0.25">
      <c r="B93" s="210" t="s">
        <v>0</v>
      </c>
      <c r="C93" s="210"/>
      <c r="D93" s="93">
        <v>1318</v>
      </c>
      <c r="E93" s="93">
        <v>0</v>
      </c>
      <c r="F93" s="93">
        <v>36</v>
      </c>
      <c r="G93" s="93"/>
      <c r="H93" s="93">
        <v>1354</v>
      </c>
      <c r="K93" s="210" t="s">
        <v>0</v>
      </c>
      <c r="L93" s="210"/>
      <c r="M93" s="93">
        <v>36</v>
      </c>
      <c r="N93" s="93"/>
      <c r="O93" s="212">
        <v>1</v>
      </c>
      <c r="P93" s="12"/>
    </row>
    <row r="94" spans="2:19" ht="12.75" customHeight="1" x14ac:dyDescent="0.25">
      <c r="B94" s="224" t="s">
        <v>105</v>
      </c>
      <c r="C94" s="224"/>
      <c r="D94" s="224"/>
      <c r="E94" s="224"/>
      <c r="F94" s="224"/>
      <c r="G94" s="224"/>
      <c r="H94" s="224"/>
      <c r="P94" s="12"/>
    </row>
    <row r="95" spans="2:19" ht="12.75" customHeight="1" x14ac:dyDescent="0.25">
      <c r="B95" s="236" t="s">
        <v>104</v>
      </c>
      <c r="C95" s="236"/>
      <c r="D95" s="236"/>
      <c r="E95" s="236"/>
      <c r="F95" s="236"/>
      <c r="G95" s="236"/>
      <c r="H95" s="236"/>
      <c r="P95" s="12"/>
    </row>
    <row r="96" spans="2:19" ht="13.5" customHeight="1" x14ac:dyDescent="0.25">
      <c r="B96" s="236" t="s">
        <v>103</v>
      </c>
      <c r="C96" s="236"/>
      <c r="D96" s="236"/>
      <c r="E96" s="236"/>
      <c r="F96" s="236"/>
      <c r="G96" s="236"/>
      <c r="H96" s="236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2:19" ht="6" customHeight="1" x14ac:dyDescent="0.25">
      <c r="B97" s="206"/>
      <c r="C97" s="206"/>
      <c r="D97" s="206"/>
      <c r="E97" s="206"/>
      <c r="F97" s="206"/>
      <c r="G97" s="206"/>
      <c r="H97" s="206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2:19" x14ac:dyDescent="0.25">
      <c r="B98" s="21" t="s">
        <v>102</v>
      </c>
      <c r="C98" s="19"/>
      <c r="D98" s="19"/>
      <c r="E98" s="19"/>
      <c r="F98" s="20"/>
      <c r="G98" s="20"/>
      <c r="H98" s="20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ht="15" customHeight="1" x14ac:dyDescent="0.25">
      <c r="B99" s="235" t="s">
        <v>101</v>
      </c>
      <c r="C99" s="235"/>
      <c r="D99" s="235"/>
      <c r="E99" s="235"/>
      <c r="F99" s="235"/>
      <c r="G99" s="207"/>
      <c r="H99" s="207"/>
      <c r="I99" s="18"/>
      <c r="J99" s="18"/>
      <c r="K99" s="12"/>
      <c r="L99" s="12"/>
      <c r="M99" s="230" t="s">
        <v>100</v>
      </c>
      <c r="N99" s="230"/>
      <c r="O99" s="230"/>
      <c r="P99" s="230"/>
      <c r="Q99" s="230"/>
      <c r="R99" s="230"/>
      <c r="S99" s="12"/>
    </row>
    <row r="100" spans="2:19" ht="21" customHeight="1" x14ac:dyDescent="0.25">
      <c r="B100" s="235"/>
      <c r="C100" s="235"/>
      <c r="D100" s="235"/>
      <c r="E100" s="235"/>
      <c r="F100" s="235"/>
      <c r="G100" s="207"/>
      <c r="H100" s="207"/>
      <c r="I100" s="18"/>
      <c r="J100" s="18"/>
      <c r="K100" s="12"/>
      <c r="L100" s="12"/>
      <c r="M100" s="230"/>
      <c r="N100" s="230"/>
      <c r="O100" s="230"/>
      <c r="P100" s="230"/>
      <c r="Q100" s="230"/>
      <c r="R100" s="230"/>
      <c r="S100" s="12"/>
    </row>
    <row r="101" spans="2:19" ht="24" customHeight="1" x14ac:dyDescent="0.25">
      <c r="B101" s="201" t="s">
        <v>31</v>
      </c>
      <c r="C101" s="201" t="s">
        <v>99</v>
      </c>
      <c r="D101" s="201" t="s">
        <v>1</v>
      </c>
      <c r="E101" s="245" t="s">
        <v>98</v>
      </c>
      <c r="F101" s="245"/>
      <c r="G101" s="245"/>
      <c r="I101" s="92" t="s">
        <v>97</v>
      </c>
      <c r="J101" s="12"/>
      <c r="K101" s="12"/>
      <c r="L101" s="12"/>
      <c r="M101" s="219" t="s">
        <v>96</v>
      </c>
      <c r="N101" s="87"/>
      <c r="O101" s="232" t="s">
        <v>15</v>
      </c>
      <c r="P101" s="232"/>
      <c r="Q101" s="232" t="s">
        <v>1</v>
      </c>
      <c r="R101" s="232"/>
      <c r="S101" s="12"/>
    </row>
    <row r="102" spans="2:19" x14ac:dyDescent="0.25">
      <c r="B102" s="214" t="s">
        <v>95</v>
      </c>
      <c r="C102" s="10">
        <v>1</v>
      </c>
      <c r="D102" s="215">
        <v>0.03</v>
      </c>
      <c r="E102" s="13"/>
      <c r="F102" s="10">
        <v>0</v>
      </c>
      <c r="G102" s="10"/>
      <c r="H102" s="89">
        <v>1</v>
      </c>
      <c r="I102" s="85">
        <v>0.08</v>
      </c>
      <c r="J102" s="12"/>
      <c r="K102" s="12"/>
      <c r="L102" s="12"/>
      <c r="M102" s="84" t="s">
        <v>26</v>
      </c>
      <c r="N102" s="83"/>
      <c r="O102" s="241">
        <v>35</v>
      </c>
      <c r="P102" s="241"/>
      <c r="Q102" s="242">
        <v>0.97</v>
      </c>
      <c r="R102" s="242"/>
      <c r="S102" s="12"/>
    </row>
    <row r="103" spans="2:19" ht="15.75" thickBot="1" x14ac:dyDescent="0.3">
      <c r="B103" s="214" t="s">
        <v>94</v>
      </c>
      <c r="C103" s="10">
        <v>0</v>
      </c>
      <c r="D103" s="215">
        <v>0</v>
      </c>
      <c r="E103" s="13"/>
      <c r="F103" s="10">
        <v>0</v>
      </c>
      <c r="G103" s="10"/>
      <c r="H103" s="89">
        <v>2</v>
      </c>
      <c r="I103" s="88"/>
      <c r="J103" s="12"/>
      <c r="K103" s="12"/>
      <c r="L103" s="12"/>
      <c r="M103" s="84" t="s">
        <v>28</v>
      </c>
      <c r="N103" s="83"/>
      <c r="O103" s="241">
        <v>1</v>
      </c>
      <c r="P103" s="241"/>
      <c r="Q103" s="242">
        <v>0.03</v>
      </c>
      <c r="R103" s="242"/>
      <c r="S103" s="12"/>
    </row>
    <row r="104" spans="2:19" x14ac:dyDescent="0.25">
      <c r="B104" s="214" t="s">
        <v>93</v>
      </c>
      <c r="C104" s="10">
        <v>0</v>
      </c>
      <c r="D104" s="215">
        <v>0</v>
      </c>
      <c r="E104" s="13"/>
      <c r="F104" s="10">
        <v>0</v>
      </c>
      <c r="G104" s="10"/>
      <c r="H104" s="89">
        <v>3</v>
      </c>
      <c r="I104" s="88" t="s">
        <v>92</v>
      </c>
      <c r="J104" s="12"/>
      <c r="K104" s="12"/>
      <c r="L104" s="12"/>
      <c r="M104" s="210" t="s">
        <v>0</v>
      </c>
      <c r="N104" s="91"/>
      <c r="O104" s="243">
        <v>36</v>
      </c>
      <c r="P104" s="243"/>
      <c r="Q104" s="244">
        <v>1</v>
      </c>
      <c r="R104" s="244"/>
      <c r="S104" s="12"/>
    </row>
    <row r="105" spans="2:19" x14ac:dyDescent="0.25">
      <c r="B105" s="214" t="s">
        <v>91</v>
      </c>
      <c r="C105" s="10">
        <v>2</v>
      </c>
      <c r="D105" s="215">
        <v>0.06</v>
      </c>
      <c r="E105" s="13"/>
      <c r="F105" s="10">
        <v>0</v>
      </c>
      <c r="G105" s="10"/>
      <c r="H105" s="89">
        <v>4</v>
      </c>
      <c r="I105" s="85">
        <v>0.92</v>
      </c>
      <c r="J105" s="12"/>
      <c r="K105" s="12"/>
      <c r="L105" s="12"/>
      <c r="S105" s="12"/>
    </row>
    <row r="106" spans="2:19" x14ac:dyDescent="0.25">
      <c r="B106" s="214" t="s">
        <v>90</v>
      </c>
      <c r="C106" s="10">
        <v>20</v>
      </c>
      <c r="D106" s="215">
        <v>0.56000000000000005</v>
      </c>
      <c r="E106" s="13"/>
      <c r="F106" s="10">
        <v>19</v>
      </c>
      <c r="G106" s="10"/>
      <c r="H106" s="89">
        <v>5</v>
      </c>
      <c r="I106" s="88"/>
      <c r="J106" s="12"/>
      <c r="K106" s="12"/>
      <c r="L106" s="12"/>
      <c r="M106" s="22"/>
      <c r="N106" s="12"/>
      <c r="O106" s="12"/>
      <c r="P106" s="12"/>
      <c r="Q106" s="12"/>
      <c r="R106" s="12"/>
      <c r="S106" s="12"/>
    </row>
    <row r="107" spans="2:19" x14ac:dyDescent="0.25">
      <c r="B107" s="214" t="s">
        <v>89</v>
      </c>
      <c r="C107" s="10">
        <v>13</v>
      </c>
      <c r="D107" s="215">
        <v>0.36</v>
      </c>
      <c r="E107" s="13"/>
      <c r="F107" s="10">
        <v>32</v>
      </c>
      <c r="G107" s="10"/>
      <c r="H107" s="89">
        <v>6</v>
      </c>
      <c r="I107" s="88"/>
      <c r="J107" s="12"/>
      <c r="K107" s="12"/>
      <c r="L107" s="12"/>
      <c r="M107" s="90" t="s">
        <v>88</v>
      </c>
      <c r="N107" s="11"/>
      <c r="O107" s="11"/>
      <c r="P107" s="12"/>
      <c r="Q107" s="12"/>
      <c r="R107" s="12"/>
      <c r="S107" s="12"/>
    </row>
    <row r="108" spans="2:19" ht="15.75" thickBot="1" x14ac:dyDescent="0.3">
      <c r="B108" s="214" t="s">
        <v>23</v>
      </c>
      <c r="C108" s="10">
        <v>0</v>
      </c>
      <c r="D108" s="215">
        <v>0</v>
      </c>
      <c r="E108" s="13"/>
      <c r="F108" s="10">
        <v>0</v>
      </c>
      <c r="G108" s="10"/>
      <c r="H108" s="89">
        <v>7</v>
      </c>
      <c r="I108" s="88" t="s">
        <v>87</v>
      </c>
      <c r="J108" s="12"/>
      <c r="K108" s="12"/>
      <c r="L108" s="12"/>
      <c r="M108" s="219" t="s">
        <v>86</v>
      </c>
      <c r="N108" s="87"/>
      <c r="O108" s="248" t="s">
        <v>15</v>
      </c>
      <c r="P108" s="248"/>
      <c r="Q108" s="248" t="s">
        <v>1</v>
      </c>
      <c r="R108" s="248"/>
      <c r="S108" s="12"/>
    </row>
    <row r="109" spans="2:19" x14ac:dyDescent="0.25">
      <c r="B109" s="210" t="s">
        <v>0</v>
      </c>
      <c r="C109" s="210">
        <v>36</v>
      </c>
      <c r="D109" s="212">
        <v>1</v>
      </c>
      <c r="E109" s="212">
        <v>0</v>
      </c>
      <c r="F109" s="86">
        <v>51</v>
      </c>
      <c r="G109" s="212"/>
      <c r="I109" s="85">
        <f>D108</f>
        <v>0</v>
      </c>
      <c r="J109" s="12"/>
      <c r="K109" s="12"/>
      <c r="L109" s="12"/>
      <c r="M109" s="84" t="s">
        <v>46</v>
      </c>
      <c r="N109" s="83"/>
      <c r="O109" s="241">
        <v>10</v>
      </c>
      <c r="P109" s="241"/>
      <c r="Q109" s="242">
        <v>0.28000000000000003</v>
      </c>
      <c r="R109" s="242"/>
      <c r="S109" s="12"/>
    </row>
    <row r="110" spans="2:19" x14ac:dyDescent="0.25">
      <c r="B110" s="12"/>
      <c r="C110" s="12"/>
      <c r="D110" s="12"/>
      <c r="E110" s="12"/>
      <c r="F110" s="10"/>
      <c r="G110" s="10"/>
      <c r="H110" s="10"/>
      <c r="I110" s="12"/>
      <c r="J110" s="12"/>
      <c r="K110" s="12"/>
      <c r="L110" s="12"/>
      <c r="M110" s="84" t="s">
        <v>85</v>
      </c>
      <c r="N110" s="83"/>
      <c r="O110" s="241">
        <v>23</v>
      </c>
      <c r="P110" s="241"/>
      <c r="Q110" s="242">
        <v>0.64</v>
      </c>
      <c r="R110" s="242"/>
      <c r="S110" s="12"/>
    </row>
    <row r="111" spans="2:19" ht="15.75" thickBot="1" x14ac:dyDescent="0.3">
      <c r="B111" s="12"/>
      <c r="C111" s="12"/>
      <c r="D111" s="12"/>
      <c r="E111" s="12"/>
      <c r="F111" s="10"/>
      <c r="G111" s="10"/>
      <c r="H111" s="10"/>
      <c r="I111" s="12"/>
      <c r="J111" s="12"/>
      <c r="K111" s="12"/>
      <c r="L111" s="12"/>
      <c r="M111" s="84" t="s">
        <v>84</v>
      </c>
      <c r="N111" s="83"/>
      <c r="O111" s="241">
        <v>3</v>
      </c>
      <c r="P111" s="241"/>
      <c r="Q111" s="242">
        <v>0.08</v>
      </c>
      <c r="R111" s="242"/>
      <c r="S111" s="12"/>
    </row>
    <row r="112" spans="2:19" x14ac:dyDescent="0.25">
      <c r="C112" s="11"/>
      <c r="D112" s="11"/>
      <c r="E112" s="11"/>
      <c r="F112" s="11"/>
      <c r="G112" s="11"/>
      <c r="H112" s="11"/>
      <c r="I112" s="12"/>
      <c r="J112" s="12"/>
      <c r="K112" s="12"/>
      <c r="L112" s="12"/>
      <c r="M112" s="213" t="s">
        <v>0</v>
      </c>
      <c r="N112" s="82"/>
      <c r="O112" s="246">
        <v>36</v>
      </c>
      <c r="P112" s="246"/>
      <c r="Q112" s="247">
        <v>1</v>
      </c>
      <c r="R112" s="247"/>
      <c r="S112" s="12"/>
    </row>
    <row r="113" spans="2:19" ht="12.75" customHeight="1" x14ac:dyDescent="0.25">
      <c r="B113" s="241" t="s">
        <v>83</v>
      </c>
      <c r="C113" s="241"/>
      <c r="D113" s="241"/>
      <c r="E113" s="241"/>
      <c r="F113" s="241"/>
      <c r="G113" s="241"/>
      <c r="H113" s="241"/>
      <c r="I113" s="12"/>
      <c r="J113" s="12"/>
      <c r="K113" s="12"/>
      <c r="L113" s="12"/>
      <c r="S113" s="12"/>
    </row>
    <row r="114" spans="2:19" ht="12.75" customHeight="1" x14ac:dyDescent="0.25">
      <c r="B114" s="241"/>
      <c r="C114" s="241"/>
      <c r="D114" s="241"/>
      <c r="E114" s="241"/>
      <c r="F114" s="241"/>
      <c r="G114" s="241"/>
      <c r="H114" s="241"/>
      <c r="I114" s="12"/>
      <c r="J114" s="12"/>
      <c r="K114" s="12"/>
      <c r="L114" s="12"/>
      <c r="M114" s="120"/>
      <c r="N114" s="221"/>
      <c r="O114" s="223"/>
      <c r="P114" s="223"/>
      <c r="Q114" s="81"/>
      <c r="R114" s="81"/>
      <c r="S114" s="12"/>
    </row>
    <row r="115" spans="2:19" x14ac:dyDescent="0.25">
      <c r="B115" s="237" t="s">
        <v>82</v>
      </c>
      <c r="C115" s="237"/>
      <c r="D115" s="237"/>
      <c r="E115" s="201"/>
      <c r="F115" s="208" t="s">
        <v>15</v>
      </c>
      <c r="G115" s="249" t="s">
        <v>1</v>
      </c>
      <c r="H115" s="249"/>
      <c r="I115" s="250"/>
      <c r="J115" s="250"/>
      <c r="K115" s="250"/>
      <c r="L115" s="12"/>
      <c r="M115" s="22"/>
      <c r="N115" s="12"/>
      <c r="O115" s="12"/>
      <c r="P115" s="12"/>
      <c r="Q115" s="12"/>
      <c r="R115" s="12"/>
      <c r="S115" s="12"/>
    </row>
    <row r="116" spans="2:19" x14ac:dyDescent="0.25">
      <c r="B116" s="62" t="s">
        <v>81</v>
      </c>
      <c r="C116" s="78"/>
      <c r="D116" s="78"/>
      <c r="E116" s="78"/>
      <c r="F116" s="61">
        <v>1</v>
      </c>
      <c r="G116" s="77"/>
      <c r="H116" s="76">
        <v>3.125E-2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2:19" ht="18.75" x14ac:dyDescent="0.25">
      <c r="B117" s="62" t="s">
        <v>80</v>
      </c>
      <c r="C117" s="78"/>
      <c r="D117" s="78"/>
      <c r="E117" s="78"/>
      <c r="F117" s="61">
        <v>16</v>
      </c>
      <c r="G117" s="77"/>
      <c r="H117" s="76">
        <v>0.4375</v>
      </c>
      <c r="I117" s="12"/>
      <c r="J117" s="12"/>
      <c r="K117" s="80" t="str">
        <f>CONCATENATE(L133,"     (",ROUND(M133*100,0),"%)")</f>
        <v>24     (67%)</v>
      </c>
      <c r="L117" s="12"/>
      <c r="M117" s="12"/>
      <c r="N117" s="12"/>
      <c r="O117" s="12"/>
      <c r="P117" s="12"/>
      <c r="Q117" s="12"/>
      <c r="R117" s="12"/>
      <c r="S117" s="12"/>
    </row>
    <row r="118" spans="2:19" ht="18.75" x14ac:dyDescent="0.3">
      <c r="B118" s="62" t="s">
        <v>79</v>
      </c>
      <c r="C118" s="78"/>
      <c r="D118" s="78"/>
      <c r="E118" s="78"/>
      <c r="F118" s="61">
        <v>1</v>
      </c>
      <c r="G118" s="77"/>
      <c r="H118" s="76">
        <v>3.125E-2</v>
      </c>
      <c r="I118" s="12"/>
      <c r="J118" s="12"/>
      <c r="K118" s="79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25">
      <c r="B119" s="62" t="s">
        <v>78</v>
      </c>
      <c r="C119" s="78"/>
      <c r="D119" s="78"/>
      <c r="E119" s="78"/>
      <c r="F119" s="61">
        <v>6</v>
      </c>
      <c r="G119" s="77"/>
      <c r="H119" s="76">
        <v>0.17</v>
      </c>
      <c r="I119" s="12"/>
      <c r="J119" s="12"/>
      <c r="K119" s="52"/>
      <c r="L119" s="12"/>
      <c r="M119" s="12"/>
      <c r="N119" s="12"/>
      <c r="O119" s="12"/>
      <c r="P119" s="12"/>
      <c r="Q119" s="12"/>
      <c r="R119" s="12"/>
      <c r="S119" s="12"/>
    </row>
    <row r="120" spans="2:19" ht="15.75" x14ac:dyDescent="0.25">
      <c r="B120" s="59" t="s">
        <v>77</v>
      </c>
      <c r="C120" s="70"/>
      <c r="D120" s="70"/>
      <c r="E120" s="70"/>
      <c r="F120" s="58">
        <v>0</v>
      </c>
      <c r="G120" s="69"/>
      <c r="H120" s="68">
        <v>0</v>
      </c>
      <c r="I120" s="75"/>
      <c r="J120" s="12"/>
      <c r="K120" s="74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25">
      <c r="B121" s="59" t="s">
        <v>76</v>
      </c>
      <c r="C121" s="70"/>
      <c r="D121" s="70"/>
      <c r="E121" s="70"/>
      <c r="F121" s="58">
        <v>4</v>
      </c>
      <c r="G121" s="69"/>
      <c r="H121" s="68">
        <v>0.11</v>
      </c>
      <c r="I121" s="75"/>
      <c r="J121" s="12"/>
      <c r="K121" s="66"/>
      <c r="L121" s="12"/>
      <c r="M121" s="12"/>
      <c r="N121" s="12"/>
      <c r="O121" s="12"/>
      <c r="P121" s="12"/>
      <c r="Q121" s="12"/>
      <c r="R121" s="12"/>
      <c r="S121" s="12"/>
    </row>
    <row r="122" spans="2:19" x14ac:dyDescent="0.25">
      <c r="B122" s="71" t="s">
        <v>75</v>
      </c>
      <c r="C122" s="72"/>
      <c r="D122" s="73"/>
      <c r="E122" s="72"/>
      <c r="F122" s="58">
        <v>1</v>
      </c>
      <c r="G122" s="69"/>
      <c r="H122" s="68">
        <v>3.125E-2</v>
      </c>
      <c r="I122" s="75"/>
      <c r="J122" s="12"/>
      <c r="K122" s="67"/>
      <c r="L122" s="12"/>
      <c r="M122" s="12"/>
      <c r="N122" s="12"/>
      <c r="O122" s="12"/>
      <c r="P122" s="12"/>
      <c r="Q122" s="12"/>
      <c r="R122" s="12"/>
      <c r="S122" s="12"/>
    </row>
    <row r="123" spans="2:19" x14ac:dyDescent="0.25">
      <c r="B123" s="71" t="s">
        <v>74</v>
      </c>
      <c r="C123" s="70"/>
      <c r="D123" s="70"/>
      <c r="E123" s="70"/>
      <c r="F123" s="58">
        <v>0</v>
      </c>
      <c r="G123" s="69"/>
      <c r="H123" s="68">
        <v>0</v>
      </c>
      <c r="I123" s="75"/>
      <c r="J123" s="12"/>
      <c r="K123" s="67"/>
      <c r="L123" s="12"/>
      <c r="M123" s="12"/>
      <c r="N123" s="12"/>
      <c r="O123" s="12"/>
      <c r="P123" s="12"/>
      <c r="Q123" s="12"/>
      <c r="R123" s="12"/>
      <c r="S123" s="12"/>
    </row>
    <row r="124" spans="2:19" x14ac:dyDescent="0.25">
      <c r="B124" s="56" t="s">
        <v>73</v>
      </c>
      <c r="C124" s="65"/>
      <c r="D124" s="65"/>
      <c r="E124" s="65"/>
      <c r="F124" s="55">
        <v>0</v>
      </c>
      <c r="G124" s="64"/>
      <c r="H124" s="63">
        <v>0</v>
      </c>
      <c r="I124" s="75"/>
      <c r="J124" s="12"/>
      <c r="K124" s="67"/>
      <c r="L124" s="12"/>
      <c r="M124" s="12"/>
      <c r="N124" s="12"/>
      <c r="O124" s="12"/>
      <c r="P124" s="12"/>
      <c r="Q124" s="12"/>
      <c r="R124" s="12"/>
      <c r="S124" s="12"/>
    </row>
    <row r="125" spans="2:19" x14ac:dyDescent="0.25">
      <c r="B125" s="56" t="s">
        <v>72</v>
      </c>
      <c r="C125" s="65"/>
      <c r="D125" s="65"/>
      <c r="E125" s="65"/>
      <c r="F125" s="55">
        <v>0</v>
      </c>
      <c r="G125" s="64"/>
      <c r="H125" s="63">
        <v>0</v>
      </c>
      <c r="I125" s="12"/>
      <c r="J125" s="12"/>
      <c r="K125" s="67"/>
      <c r="L125" s="12"/>
      <c r="M125" s="12"/>
      <c r="N125" s="12"/>
      <c r="O125" s="12"/>
      <c r="P125" s="12"/>
      <c r="Q125" s="12"/>
      <c r="R125" s="12"/>
      <c r="S125" s="12"/>
    </row>
    <row r="126" spans="2:19" x14ac:dyDescent="0.25">
      <c r="B126" s="56" t="s">
        <v>71</v>
      </c>
      <c r="C126" s="65"/>
      <c r="D126" s="65"/>
      <c r="E126" s="65"/>
      <c r="F126" s="55">
        <v>0</v>
      </c>
      <c r="G126" s="64"/>
      <c r="H126" s="63">
        <v>0</v>
      </c>
      <c r="I126" s="12"/>
      <c r="J126" s="12"/>
      <c r="K126" s="66"/>
      <c r="L126" s="12"/>
      <c r="M126" s="12"/>
      <c r="N126" s="12"/>
      <c r="O126" s="12"/>
      <c r="P126" s="12"/>
      <c r="Q126" s="12"/>
      <c r="R126" s="12"/>
      <c r="S126" s="12"/>
    </row>
    <row r="127" spans="2:19" x14ac:dyDescent="0.25">
      <c r="B127" s="56" t="s">
        <v>70</v>
      </c>
      <c r="C127" s="65"/>
      <c r="D127" s="65"/>
      <c r="E127" s="65"/>
      <c r="F127" s="55">
        <v>0</v>
      </c>
      <c r="G127" s="64"/>
      <c r="H127" s="63">
        <v>0</v>
      </c>
      <c r="I127" s="12"/>
      <c r="J127" s="12"/>
      <c r="K127" s="66"/>
      <c r="L127" s="12"/>
      <c r="M127" s="12"/>
      <c r="N127" s="12"/>
      <c r="O127" s="12"/>
      <c r="P127" s="12"/>
      <c r="Q127" s="12"/>
      <c r="R127" s="12"/>
      <c r="S127" s="12"/>
    </row>
    <row r="128" spans="2:19" x14ac:dyDescent="0.25">
      <c r="B128" s="56" t="s">
        <v>69</v>
      </c>
      <c r="C128" s="65"/>
      <c r="D128" s="65"/>
      <c r="E128" s="65"/>
      <c r="F128" s="55">
        <v>0</v>
      </c>
      <c r="G128" s="64"/>
      <c r="H128" s="63">
        <v>0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2:19" x14ac:dyDescent="0.25">
      <c r="B129" s="56" t="s">
        <v>68</v>
      </c>
      <c r="C129" s="65"/>
      <c r="D129" s="65"/>
      <c r="E129" s="65"/>
      <c r="F129" s="55">
        <v>0</v>
      </c>
      <c r="G129" s="64"/>
      <c r="H129" s="63">
        <v>0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2:19" x14ac:dyDescent="0.25">
      <c r="B130" s="56" t="s">
        <v>67</v>
      </c>
      <c r="C130" s="65"/>
      <c r="D130" s="65"/>
      <c r="E130" s="65"/>
      <c r="F130" s="55">
        <v>0</v>
      </c>
      <c r="G130" s="64"/>
      <c r="H130" s="63">
        <v>0</v>
      </c>
      <c r="I130" s="12"/>
      <c r="J130" s="12"/>
      <c r="K130" s="234" t="s">
        <v>66</v>
      </c>
      <c r="L130" s="234"/>
      <c r="M130" s="234"/>
      <c r="N130" s="18"/>
      <c r="O130" s="11"/>
      <c r="P130" s="11"/>
      <c r="Q130" s="12"/>
      <c r="R130" s="12"/>
      <c r="S130" s="12"/>
    </row>
    <row r="131" spans="2:19" x14ac:dyDescent="0.25">
      <c r="B131" s="56" t="s">
        <v>65</v>
      </c>
      <c r="C131" s="65"/>
      <c r="D131" s="65"/>
      <c r="E131" s="65"/>
      <c r="F131" s="55">
        <v>0</v>
      </c>
      <c r="G131" s="64"/>
      <c r="H131" s="63">
        <v>0</v>
      </c>
      <c r="I131" s="12"/>
      <c r="J131" s="12"/>
      <c r="K131" s="234"/>
      <c r="L131" s="234"/>
      <c r="M131" s="234"/>
      <c r="N131" s="18"/>
      <c r="O131" s="11"/>
      <c r="P131" s="11"/>
      <c r="Q131" s="12"/>
      <c r="R131" s="12"/>
      <c r="S131" s="12"/>
    </row>
    <row r="132" spans="2:19" x14ac:dyDescent="0.25">
      <c r="B132" s="56" t="s">
        <v>64</v>
      </c>
      <c r="C132" s="65"/>
      <c r="D132" s="65"/>
      <c r="E132" s="65"/>
      <c r="F132" s="55">
        <v>0</v>
      </c>
      <c r="G132" s="64"/>
      <c r="H132" s="63">
        <v>0</v>
      </c>
      <c r="I132" s="12"/>
      <c r="J132" s="12"/>
      <c r="K132" s="201" t="s">
        <v>63</v>
      </c>
      <c r="L132" s="208" t="s">
        <v>15</v>
      </c>
      <c r="M132" s="208" t="s">
        <v>1</v>
      </c>
      <c r="N132" s="30"/>
      <c r="O132" s="10"/>
      <c r="P132" s="13"/>
      <c r="Q132" s="12"/>
      <c r="R132" s="12"/>
      <c r="S132" s="12"/>
    </row>
    <row r="133" spans="2:19" x14ac:dyDescent="0.25">
      <c r="B133" s="56" t="s">
        <v>62</v>
      </c>
      <c r="C133" s="65"/>
      <c r="D133" s="65"/>
      <c r="E133" s="65"/>
      <c r="F133" s="55">
        <v>0</v>
      </c>
      <c r="G133" s="64"/>
      <c r="H133" s="63">
        <v>0</v>
      </c>
      <c r="I133" s="12"/>
      <c r="J133" s="12"/>
      <c r="K133" s="62" t="s">
        <v>61</v>
      </c>
      <c r="L133" s="61">
        <v>24</v>
      </c>
      <c r="M133" s="60">
        <v>0.67</v>
      </c>
      <c r="N133" s="30"/>
      <c r="O133" s="10"/>
      <c r="P133" s="13"/>
      <c r="Q133" s="12"/>
      <c r="R133" s="12"/>
      <c r="S133" s="12"/>
    </row>
    <row r="134" spans="2:19" x14ac:dyDescent="0.25">
      <c r="B134" s="48" t="s">
        <v>60</v>
      </c>
      <c r="C134" s="47"/>
      <c r="D134" s="47"/>
      <c r="E134" s="47"/>
      <c r="F134" s="46">
        <v>0</v>
      </c>
      <c r="G134" s="45"/>
      <c r="H134" s="44">
        <v>0</v>
      </c>
      <c r="I134" s="12"/>
      <c r="J134" s="12"/>
      <c r="K134" s="59" t="s">
        <v>59</v>
      </c>
      <c r="L134" s="58">
        <v>5</v>
      </c>
      <c r="M134" s="57">
        <v>0.14000000000000001</v>
      </c>
      <c r="N134" s="30"/>
      <c r="O134" s="10"/>
      <c r="P134" s="13"/>
      <c r="Q134" s="12"/>
      <c r="R134" s="12"/>
      <c r="S134" s="12"/>
    </row>
    <row r="135" spans="2:19" x14ac:dyDescent="0.25">
      <c r="B135" s="48" t="s">
        <v>58</v>
      </c>
      <c r="C135" s="47"/>
      <c r="D135" s="47"/>
      <c r="E135" s="47"/>
      <c r="F135" s="46">
        <v>0</v>
      </c>
      <c r="G135" s="45"/>
      <c r="H135" s="44">
        <v>0</v>
      </c>
      <c r="I135" s="12"/>
      <c r="J135" s="12"/>
      <c r="K135" s="56" t="s">
        <v>37</v>
      </c>
      <c r="L135" s="55">
        <v>0</v>
      </c>
      <c r="M135" s="54">
        <v>0</v>
      </c>
      <c r="N135" s="52"/>
      <c r="O135" s="12"/>
      <c r="P135" s="12"/>
      <c r="Q135" s="12"/>
      <c r="R135" s="12"/>
      <c r="S135" s="12"/>
    </row>
    <row r="136" spans="2:19" x14ac:dyDescent="0.25">
      <c r="B136" s="48" t="s">
        <v>57</v>
      </c>
      <c r="C136" s="47"/>
      <c r="D136" s="47"/>
      <c r="E136" s="47"/>
      <c r="F136" s="46">
        <v>0</v>
      </c>
      <c r="G136" s="45"/>
      <c r="H136" s="44">
        <v>0</v>
      </c>
      <c r="I136" s="12"/>
      <c r="J136" s="12"/>
      <c r="K136" s="48" t="s">
        <v>56</v>
      </c>
      <c r="L136" s="46">
        <v>1</v>
      </c>
      <c r="M136" s="53">
        <v>0.03</v>
      </c>
      <c r="N136" s="52"/>
      <c r="O136" s="12"/>
      <c r="P136" s="12"/>
      <c r="Q136" s="12"/>
      <c r="R136" s="12"/>
      <c r="S136" s="12"/>
    </row>
    <row r="137" spans="2:19" ht="15.75" thickBot="1" x14ac:dyDescent="0.3">
      <c r="B137" s="48" t="s">
        <v>55</v>
      </c>
      <c r="C137" s="47"/>
      <c r="D137" s="47"/>
      <c r="E137" s="47"/>
      <c r="F137" s="46">
        <v>0</v>
      </c>
      <c r="G137" s="45"/>
      <c r="H137" s="44">
        <v>0</v>
      </c>
      <c r="I137" s="12"/>
      <c r="J137" s="12"/>
      <c r="K137" s="43" t="s">
        <v>52</v>
      </c>
      <c r="L137" s="51">
        <v>6</v>
      </c>
      <c r="M137" s="50">
        <v>0.17</v>
      </c>
      <c r="N137" s="49"/>
      <c r="O137" s="12"/>
      <c r="P137" s="12"/>
      <c r="Q137" s="12"/>
      <c r="R137" s="12"/>
      <c r="S137" s="12"/>
    </row>
    <row r="138" spans="2:19" x14ac:dyDescent="0.25">
      <c r="B138" s="48" t="s">
        <v>54</v>
      </c>
      <c r="C138" s="47"/>
      <c r="D138" s="47"/>
      <c r="E138" s="47"/>
      <c r="F138" s="46">
        <v>0</v>
      </c>
      <c r="G138" s="45"/>
      <c r="H138" s="44">
        <v>0</v>
      </c>
      <c r="I138" s="12"/>
      <c r="J138" s="12"/>
      <c r="K138" s="213" t="s">
        <v>0</v>
      </c>
      <c r="L138" s="210">
        <v>36</v>
      </c>
      <c r="M138" s="23">
        <v>1</v>
      </c>
      <c r="N138" s="12"/>
      <c r="O138" s="12"/>
      <c r="P138" s="12"/>
      <c r="Q138" s="12"/>
      <c r="R138" s="12"/>
      <c r="S138" s="12"/>
    </row>
    <row r="139" spans="2:19" x14ac:dyDescent="0.25">
      <c r="B139" s="48" t="s">
        <v>53</v>
      </c>
      <c r="C139" s="47"/>
      <c r="D139" s="47"/>
      <c r="E139" s="47"/>
      <c r="F139" s="46">
        <v>1</v>
      </c>
      <c r="G139" s="45"/>
      <c r="H139" s="44">
        <v>0.03</v>
      </c>
      <c r="I139" s="12"/>
      <c r="J139" s="12"/>
      <c r="N139" s="12"/>
      <c r="O139" s="12"/>
      <c r="P139" s="12"/>
      <c r="Q139" s="12"/>
      <c r="R139" s="12"/>
      <c r="S139" s="12"/>
    </row>
    <row r="140" spans="2:19" ht="16.5" customHeight="1" thickBot="1" x14ac:dyDescent="0.3">
      <c r="B140" s="43" t="s">
        <v>52</v>
      </c>
      <c r="C140" s="42"/>
      <c r="D140" s="42"/>
      <c r="E140" s="42"/>
      <c r="F140" s="41">
        <v>6</v>
      </c>
      <c r="G140" s="40"/>
      <c r="H140" s="39">
        <v>0.17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2:19" ht="15" customHeight="1" x14ac:dyDescent="0.25">
      <c r="B141" s="254" t="s">
        <v>0</v>
      </c>
      <c r="C141" s="254"/>
      <c r="D141" s="254"/>
      <c r="E141" s="210"/>
      <c r="F141" s="210">
        <v>36</v>
      </c>
      <c r="G141" s="38"/>
      <c r="H141" s="212">
        <v>1</v>
      </c>
      <c r="I141" s="36"/>
      <c r="J141" s="36"/>
      <c r="K141" s="35"/>
      <c r="L141" s="35"/>
      <c r="M141" s="35"/>
      <c r="N141" s="35"/>
      <c r="O141" s="35"/>
      <c r="P141" s="35"/>
      <c r="Q141" s="35"/>
      <c r="R141" s="12"/>
      <c r="S141" s="12"/>
    </row>
    <row r="142" spans="2:19" ht="11.25" customHeight="1" x14ac:dyDescent="0.25">
      <c r="B142" s="37" t="s">
        <v>51</v>
      </c>
      <c r="I142" s="36"/>
      <c r="J142" s="36"/>
      <c r="K142" s="258" t="s">
        <v>50</v>
      </c>
      <c r="L142" s="258"/>
      <c r="M142" s="258"/>
      <c r="N142" s="258"/>
      <c r="O142" s="258"/>
      <c r="P142" s="35"/>
      <c r="Q142" s="35"/>
      <c r="R142" s="12"/>
      <c r="S142" s="12"/>
    </row>
    <row r="143" spans="2:19" ht="12.75" customHeight="1" x14ac:dyDescent="0.25">
      <c r="B143" s="37" t="s">
        <v>49</v>
      </c>
      <c r="I143" s="36"/>
      <c r="J143" s="36"/>
      <c r="K143" s="258"/>
      <c r="L143" s="258"/>
      <c r="M143" s="258"/>
      <c r="N143" s="258"/>
      <c r="O143" s="258"/>
      <c r="P143" s="35"/>
      <c r="Q143" s="35"/>
      <c r="R143" s="12"/>
      <c r="S143" s="12"/>
    </row>
    <row r="144" spans="2:19" x14ac:dyDescent="0.25">
      <c r="B144" s="259" t="s">
        <v>48</v>
      </c>
      <c r="C144" s="259"/>
      <c r="D144" s="259"/>
      <c r="E144" s="259"/>
      <c r="F144" s="259"/>
      <c r="G144" s="259"/>
      <c r="H144" s="259"/>
      <c r="I144" s="12"/>
      <c r="J144" s="12"/>
      <c r="K144" s="237" t="s">
        <v>47</v>
      </c>
      <c r="L144" s="237"/>
      <c r="M144" s="208" t="s">
        <v>15</v>
      </c>
      <c r="N144" s="208"/>
      <c r="O144" s="208" t="s">
        <v>1</v>
      </c>
      <c r="P144" s="33"/>
      <c r="Q144" s="33"/>
      <c r="R144" s="12"/>
      <c r="S144" s="12"/>
    </row>
    <row r="145" spans="2:19" x14ac:dyDescent="0.25">
      <c r="B145" s="259"/>
      <c r="C145" s="259"/>
      <c r="D145" s="259"/>
      <c r="E145" s="259"/>
      <c r="F145" s="259"/>
      <c r="G145" s="259"/>
      <c r="H145" s="259"/>
      <c r="I145" s="12"/>
      <c r="J145" s="12"/>
      <c r="K145" s="27" t="s">
        <v>46</v>
      </c>
      <c r="L145" s="34"/>
      <c r="M145" s="26">
        <v>26</v>
      </c>
      <c r="N145" s="10"/>
      <c r="O145" s="215">
        <v>0.72</v>
      </c>
      <c r="P145" s="33"/>
      <c r="Q145" s="27"/>
      <c r="R145" s="12"/>
      <c r="S145" s="12"/>
    </row>
    <row r="146" spans="2:19" ht="15.75" thickBot="1" x14ac:dyDescent="0.3">
      <c r="B146" s="237" t="s">
        <v>45</v>
      </c>
      <c r="C146" s="233" t="s">
        <v>44</v>
      </c>
      <c r="D146" s="233"/>
      <c r="E146" s="201"/>
      <c r="F146" s="233">
        <v>2019</v>
      </c>
      <c r="G146" s="233"/>
      <c r="H146" s="233"/>
      <c r="I146" s="12"/>
      <c r="J146" s="12"/>
      <c r="K146" s="27" t="s">
        <v>43</v>
      </c>
      <c r="L146" s="29"/>
      <c r="M146" s="26">
        <v>6</v>
      </c>
      <c r="N146" s="30"/>
      <c r="O146" s="215">
        <v>0.17</v>
      </c>
      <c r="P146" s="28"/>
      <c r="Q146" s="27"/>
      <c r="R146" s="12"/>
      <c r="S146" s="12"/>
    </row>
    <row r="147" spans="2:19" x14ac:dyDescent="0.25">
      <c r="B147" s="237"/>
      <c r="C147" s="201" t="s">
        <v>15</v>
      </c>
      <c r="D147" s="201" t="s">
        <v>1</v>
      </c>
      <c r="E147" s="201"/>
      <c r="F147" s="201" t="s">
        <v>15</v>
      </c>
      <c r="G147" s="237" t="s">
        <v>1</v>
      </c>
      <c r="H147" s="237"/>
      <c r="I147" s="12"/>
      <c r="J147" s="12"/>
      <c r="K147" s="27" t="s">
        <v>42</v>
      </c>
      <c r="L147" s="29"/>
      <c r="M147" s="26">
        <v>0</v>
      </c>
      <c r="N147" s="30"/>
      <c r="O147" s="215">
        <v>0</v>
      </c>
      <c r="P147" s="28"/>
      <c r="Q147" s="27"/>
      <c r="R147" s="12"/>
      <c r="S147" s="12"/>
    </row>
    <row r="148" spans="2:19" x14ac:dyDescent="0.25">
      <c r="B148" s="27" t="s">
        <v>41</v>
      </c>
      <c r="C148" s="29">
        <v>30</v>
      </c>
      <c r="D148" s="31">
        <v>0.83</v>
      </c>
      <c r="E148" s="30"/>
      <c r="F148" s="29">
        <v>16</v>
      </c>
      <c r="G148" s="261">
        <v>9.6385542168674704E-2</v>
      </c>
      <c r="H148" s="261"/>
      <c r="I148" s="12"/>
      <c r="J148" s="12"/>
      <c r="K148" s="27" t="s">
        <v>40</v>
      </c>
      <c r="L148" s="29"/>
      <c r="M148" s="26">
        <v>1</v>
      </c>
      <c r="N148" s="30"/>
      <c r="O148" s="215">
        <v>0.03</v>
      </c>
      <c r="P148" s="28"/>
      <c r="Q148" s="27"/>
      <c r="R148" s="12"/>
      <c r="S148" s="12"/>
    </row>
    <row r="149" spans="2:19" ht="21.75" customHeight="1" x14ac:dyDescent="0.25">
      <c r="B149" s="27" t="s">
        <v>39</v>
      </c>
      <c r="C149" s="29">
        <v>6</v>
      </c>
      <c r="D149" s="31">
        <v>0.17</v>
      </c>
      <c r="E149" s="30"/>
      <c r="F149" s="29">
        <v>2</v>
      </c>
      <c r="G149" s="261">
        <v>1.2048192771084338E-2</v>
      </c>
      <c r="H149" s="261"/>
      <c r="I149" s="12"/>
      <c r="J149" s="12"/>
      <c r="K149" s="262" t="s">
        <v>38</v>
      </c>
      <c r="L149" s="262"/>
      <c r="M149" s="32">
        <v>1</v>
      </c>
      <c r="N149" s="30"/>
      <c r="O149" s="211">
        <v>0.03</v>
      </c>
      <c r="P149" s="28"/>
      <c r="Q149" s="27"/>
      <c r="R149" s="12"/>
      <c r="S149" s="12"/>
    </row>
    <row r="150" spans="2:19" ht="16.5" customHeight="1" thickBot="1" x14ac:dyDescent="0.3">
      <c r="B150" s="27" t="s">
        <v>37</v>
      </c>
      <c r="C150" s="29">
        <v>0</v>
      </c>
      <c r="D150" s="31">
        <v>0</v>
      </c>
      <c r="E150" s="30"/>
      <c r="F150" s="29">
        <v>148</v>
      </c>
      <c r="G150" s="261">
        <v>0.89156626506024095</v>
      </c>
      <c r="H150" s="261"/>
      <c r="I150" s="12"/>
      <c r="J150" s="12"/>
      <c r="K150" s="262"/>
      <c r="L150" s="262"/>
      <c r="P150" s="28"/>
      <c r="Q150" s="27"/>
      <c r="R150" s="12"/>
      <c r="S150" s="12"/>
    </row>
    <row r="151" spans="2:19" ht="15.75" thickBot="1" x14ac:dyDescent="0.3">
      <c r="B151" s="213" t="s">
        <v>0</v>
      </c>
      <c r="C151" s="210">
        <v>36</v>
      </c>
      <c r="D151" s="23">
        <v>1</v>
      </c>
      <c r="E151" s="23"/>
      <c r="F151" s="210">
        <v>166</v>
      </c>
      <c r="G151" s="210"/>
      <c r="H151" s="212">
        <v>1</v>
      </c>
      <c r="I151" s="12"/>
      <c r="J151" s="12"/>
      <c r="K151" s="27" t="s">
        <v>36</v>
      </c>
      <c r="L151" s="10"/>
      <c r="M151" s="26">
        <v>2</v>
      </c>
      <c r="N151" s="25"/>
      <c r="O151" s="215">
        <v>0.06</v>
      </c>
      <c r="P151" s="12"/>
      <c r="Q151" s="12"/>
      <c r="R151" s="12"/>
      <c r="S151" s="12"/>
    </row>
    <row r="152" spans="2:19" ht="11.25" customHeight="1" x14ac:dyDescent="0.25">
      <c r="B152" s="206" t="s">
        <v>35</v>
      </c>
      <c r="I152" s="12"/>
      <c r="J152" s="12"/>
      <c r="K152" s="260" t="s">
        <v>0</v>
      </c>
      <c r="L152" s="260"/>
      <c r="M152" s="24">
        <v>36</v>
      </c>
      <c r="N152" s="23"/>
      <c r="O152" s="212">
        <v>1</v>
      </c>
      <c r="P152" s="12"/>
      <c r="Q152" s="12"/>
      <c r="R152" s="12"/>
      <c r="S152" s="12"/>
    </row>
    <row r="153" spans="2:19" x14ac:dyDescent="0.25">
      <c r="B153" s="12"/>
      <c r="C153" s="12"/>
      <c r="D153" s="12"/>
      <c r="E153" s="12"/>
      <c r="F153" s="10"/>
      <c r="G153" s="10"/>
      <c r="H153" s="10"/>
      <c r="I153" s="12"/>
      <c r="J153" s="12"/>
      <c r="K153" s="22"/>
      <c r="L153" s="12"/>
      <c r="M153" s="12"/>
      <c r="N153" s="12"/>
      <c r="O153" s="10"/>
      <c r="P153" s="10"/>
      <c r="Q153" s="10"/>
      <c r="R153" s="12"/>
      <c r="S153" s="12"/>
    </row>
    <row r="154" spans="2:19" x14ac:dyDescent="0.25">
      <c r="B154" s="21" t="s">
        <v>34</v>
      </c>
      <c r="C154" s="19"/>
      <c r="D154" s="19"/>
      <c r="E154" s="19"/>
      <c r="F154" s="20"/>
      <c r="G154" s="20"/>
      <c r="H154" s="20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2:19" x14ac:dyDescent="0.25">
      <c r="B155" s="230" t="s">
        <v>33</v>
      </c>
      <c r="C155" s="230"/>
      <c r="D155" s="230"/>
      <c r="E155" s="18"/>
      <c r="F155" s="18"/>
      <c r="G155" s="10"/>
      <c r="H155" s="10"/>
      <c r="I155" s="12"/>
      <c r="J155" s="12"/>
      <c r="K155" s="230" t="s">
        <v>32</v>
      </c>
      <c r="L155" s="230"/>
      <c r="M155" s="230"/>
      <c r="N155" s="18"/>
      <c r="O155" s="18"/>
      <c r="P155" s="12"/>
      <c r="Q155" s="12"/>
      <c r="R155" s="12"/>
      <c r="S155" s="12"/>
    </row>
    <row r="156" spans="2:19" x14ac:dyDescent="0.25">
      <c r="B156" s="230"/>
      <c r="C156" s="230"/>
      <c r="D156" s="230"/>
      <c r="E156" s="18"/>
      <c r="F156" s="18"/>
      <c r="G156" s="10"/>
      <c r="H156" s="10"/>
      <c r="I156" s="12"/>
      <c r="J156" s="12"/>
      <c r="K156" s="230"/>
      <c r="L156" s="230"/>
      <c r="M156" s="230"/>
      <c r="N156" s="18"/>
      <c r="O156" s="18"/>
      <c r="P156" s="12"/>
      <c r="Q156" s="12"/>
      <c r="R156" s="12"/>
      <c r="S156" s="12"/>
    </row>
    <row r="157" spans="2:19" x14ac:dyDescent="0.25">
      <c r="B157" s="17" t="s">
        <v>31</v>
      </c>
      <c r="C157" s="208" t="s">
        <v>15</v>
      </c>
      <c r="D157" s="208" t="s">
        <v>1</v>
      </c>
      <c r="E157" s="12"/>
      <c r="F157" s="10"/>
      <c r="G157" s="10"/>
      <c r="H157" s="10"/>
      <c r="I157" s="12"/>
      <c r="J157" s="12"/>
      <c r="K157" s="17" t="s">
        <v>30</v>
      </c>
      <c r="L157" s="208" t="s">
        <v>15</v>
      </c>
      <c r="M157" s="208" t="s">
        <v>1</v>
      </c>
      <c r="N157" s="12"/>
      <c r="O157" s="10"/>
      <c r="P157" s="12"/>
      <c r="Q157" s="12"/>
      <c r="R157" s="12"/>
      <c r="S157" s="12"/>
    </row>
    <row r="158" spans="2:19" x14ac:dyDescent="0.25">
      <c r="B158" s="214" t="s">
        <v>29</v>
      </c>
      <c r="C158" s="10">
        <v>1</v>
      </c>
      <c r="D158" s="211">
        <v>0.03</v>
      </c>
      <c r="E158" s="12"/>
      <c r="F158" s="10"/>
      <c r="G158" s="10"/>
      <c r="H158" s="10"/>
      <c r="I158" s="12"/>
      <c r="J158" s="12"/>
      <c r="K158" s="214" t="s">
        <v>28</v>
      </c>
      <c r="L158" s="10">
        <v>9</v>
      </c>
      <c r="M158" s="211">
        <v>0.25</v>
      </c>
      <c r="N158" s="12"/>
      <c r="O158" s="10"/>
      <c r="P158" s="12"/>
      <c r="Q158" s="12"/>
      <c r="R158" s="12"/>
      <c r="S158" s="12"/>
    </row>
    <row r="159" spans="2:19" x14ac:dyDescent="0.25">
      <c r="B159" s="214" t="s">
        <v>27</v>
      </c>
      <c r="C159" s="10">
        <v>15</v>
      </c>
      <c r="D159" s="211">
        <v>0.42</v>
      </c>
      <c r="E159" s="12"/>
      <c r="F159" s="10"/>
      <c r="G159" s="10"/>
      <c r="H159" s="10"/>
      <c r="I159" s="12"/>
      <c r="J159" s="12"/>
      <c r="K159" s="214" t="s">
        <v>26</v>
      </c>
      <c r="L159" s="10">
        <v>20</v>
      </c>
      <c r="M159" s="211">
        <v>0.56000000000000005</v>
      </c>
      <c r="N159" s="12"/>
      <c r="O159" s="10"/>
      <c r="P159" s="12"/>
      <c r="Q159" s="12"/>
      <c r="R159" s="12"/>
      <c r="S159" s="12"/>
    </row>
    <row r="160" spans="2:19" ht="15.75" thickBot="1" x14ac:dyDescent="0.3">
      <c r="B160" s="214" t="s">
        <v>25</v>
      </c>
      <c r="C160" s="10">
        <v>13</v>
      </c>
      <c r="D160" s="211">
        <v>0.36</v>
      </c>
      <c r="E160" s="12"/>
      <c r="F160" s="10"/>
      <c r="G160" s="10"/>
      <c r="H160" s="16" t="s">
        <v>24</v>
      </c>
      <c r="I160" s="12"/>
      <c r="J160" s="12"/>
      <c r="K160" s="214" t="s">
        <v>14</v>
      </c>
      <c r="L160" s="10">
        <v>7</v>
      </c>
      <c r="M160" s="211">
        <v>0.19</v>
      </c>
      <c r="N160" s="12"/>
      <c r="O160" s="10"/>
      <c r="P160" s="12"/>
      <c r="Q160" s="12"/>
      <c r="R160" s="12"/>
      <c r="S160" s="12"/>
    </row>
    <row r="161" spans="2:19" x14ac:dyDescent="0.25">
      <c r="B161" s="214" t="s">
        <v>23</v>
      </c>
      <c r="C161" s="10">
        <v>2</v>
      </c>
      <c r="D161" s="211">
        <v>0.06</v>
      </c>
      <c r="E161" s="12"/>
      <c r="F161" s="10"/>
      <c r="G161" s="10"/>
      <c r="H161" s="15">
        <v>0.78125</v>
      </c>
      <c r="I161" s="12"/>
      <c r="J161" s="12"/>
      <c r="K161" s="210" t="s">
        <v>0</v>
      </c>
      <c r="L161" s="210">
        <v>36</v>
      </c>
      <c r="M161" s="212">
        <v>1</v>
      </c>
      <c r="N161" s="12"/>
      <c r="O161" s="10"/>
      <c r="P161" s="12"/>
      <c r="Q161" s="12"/>
      <c r="R161" s="12"/>
      <c r="S161" s="12"/>
    </row>
    <row r="162" spans="2:19" ht="15.75" thickBot="1" x14ac:dyDescent="0.3">
      <c r="B162" s="214" t="s">
        <v>14</v>
      </c>
      <c r="C162" s="10">
        <v>5</v>
      </c>
      <c r="D162" s="211">
        <v>0.14000000000000001</v>
      </c>
      <c r="E162" s="12"/>
      <c r="F162" s="10"/>
      <c r="G162" s="10"/>
      <c r="H162" s="10"/>
      <c r="I162" s="12"/>
      <c r="J162" s="12"/>
      <c r="K162" s="14"/>
      <c r="L162" s="10"/>
      <c r="M162" s="13"/>
      <c r="N162" s="12"/>
      <c r="O162" s="10"/>
      <c r="P162" s="12"/>
      <c r="Q162" s="12"/>
      <c r="R162" s="12"/>
      <c r="S162" s="12"/>
    </row>
    <row r="163" spans="2:19" x14ac:dyDescent="0.25">
      <c r="B163" s="210" t="s">
        <v>0</v>
      </c>
      <c r="C163" s="210">
        <v>36</v>
      </c>
      <c r="D163" s="212">
        <v>1</v>
      </c>
      <c r="E163" s="12"/>
      <c r="F163" s="10"/>
      <c r="G163" s="10"/>
      <c r="H163" s="10"/>
      <c r="I163" s="12"/>
      <c r="J163" s="12"/>
      <c r="N163" s="12"/>
      <c r="O163" s="10"/>
      <c r="P163" s="12"/>
      <c r="Q163" s="12"/>
      <c r="R163" s="12"/>
      <c r="S163" s="12"/>
    </row>
    <row r="164" spans="2:19" ht="15" customHeight="1" x14ac:dyDescent="0.25">
      <c r="C164" s="11"/>
      <c r="D164" s="11"/>
      <c r="K164" s="121"/>
      <c r="L164" s="121"/>
      <c r="M164" s="121"/>
      <c r="N164" s="121"/>
      <c r="O164" s="121"/>
    </row>
    <row r="165" spans="2:19" x14ac:dyDescent="0.25">
      <c r="K165" s="221"/>
      <c r="L165" s="121"/>
      <c r="M165" s="222"/>
      <c r="N165" s="222"/>
      <c r="O165" s="222"/>
    </row>
    <row r="166" spans="2:19" x14ac:dyDescent="0.25">
      <c r="B166" s="234" t="s">
        <v>22</v>
      </c>
      <c r="C166" s="234"/>
      <c r="D166" s="234"/>
      <c r="E166" s="234"/>
      <c r="F166" s="234"/>
      <c r="K166" s="129"/>
      <c r="L166" s="129"/>
      <c r="M166" s="118"/>
      <c r="N166" s="8"/>
      <c r="O166" s="7"/>
      <c r="Q166" s="6"/>
    </row>
    <row r="167" spans="2:19" x14ac:dyDescent="0.25">
      <c r="B167" s="249" t="s">
        <v>21</v>
      </c>
      <c r="C167" s="249"/>
      <c r="D167" s="208" t="s">
        <v>15</v>
      </c>
      <c r="E167" s="249" t="s">
        <v>1</v>
      </c>
      <c r="F167" s="249"/>
      <c r="K167" s="129"/>
      <c r="L167" s="129"/>
      <c r="M167" s="118"/>
      <c r="N167" s="8"/>
      <c r="O167" s="7"/>
      <c r="Q167" s="6"/>
    </row>
    <row r="168" spans="2:19" x14ac:dyDescent="0.25">
      <c r="B168" s="257" t="s">
        <v>20</v>
      </c>
      <c r="C168" s="257"/>
      <c r="D168" s="10">
        <v>20</v>
      </c>
      <c r="E168" s="253">
        <v>0.56000000000000005</v>
      </c>
      <c r="F168" s="253"/>
      <c r="K168" s="129"/>
      <c r="L168" s="129"/>
      <c r="M168" s="118"/>
      <c r="N168" s="8"/>
      <c r="O168" s="7"/>
      <c r="Q168" s="118"/>
      <c r="R168" s="1"/>
    </row>
    <row r="169" spans="2:19" x14ac:dyDescent="0.25">
      <c r="B169" s="257" t="s">
        <v>19</v>
      </c>
      <c r="C169" s="257"/>
      <c r="D169" s="10">
        <v>11</v>
      </c>
      <c r="E169" s="253">
        <v>0.31</v>
      </c>
      <c r="F169" s="253"/>
      <c r="K169" s="129"/>
      <c r="L169" s="129"/>
      <c r="M169" s="118"/>
      <c r="N169" s="8"/>
      <c r="O169" s="7"/>
      <c r="Q169" s="118"/>
      <c r="R169" s="1"/>
    </row>
    <row r="170" spans="2:19" ht="15.75" thickBot="1" x14ac:dyDescent="0.3">
      <c r="B170" s="214" t="s">
        <v>14</v>
      </c>
      <c r="D170" s="10">
        <v>5</v>
      </c>
      <c r="E170" s="253">
        <v>0.14000000000000001</v>
      </c>
      <c r="F170" s="253"/>
      <c r="K170" s="129"/>
      <c r="L170" s="129"/>
      <c r="M170" s="118"/>
      <c r="N170" s="8"/>
      <c r="O170" s="7"/>
      <c r="Q170" s="6"/>
    </row>
    <row r="171" spans="2:19" x14ac:dyDescent="0.25">
      <c r="B171" s="254" t="s">
        <v>0</v>
      </c>
      <c r="C171" s="254"/>
      <c r="D171" s="9">
        <v>36</v>
      </c>
      <c r="E171" s="255">
        <v>1</v>
      </c>
      <c r="F171" s="255"/>
      <c r="K171" s="129"/>
      <c r="L171" s="129"/>
      <c r="M171" s="118"/>
      <c r="N171" s="8"/>
      <c r="O171" s="7"/>
      <c r="Q171" s="6"/>
    </row>
    <row r="172" spans="2:19" ht="14.25" customHeight="1" x14ac:dyDescent="0.25">
      <c r="K172" s="221"/>
      <c r="L172" s="221"/>
      <c r="M172" s="5"/>
      <c r="N172" s="4"/>
      <c r="O172" s="4"/>
    </row>
    <row r="173" spans="2:19" ht="15" customHeight="1" x14ac:dyDescent="0.25">
      <c r="B173" s="251" t="s">
        <v>251</v>
      </c>
      <c r="C173" s="251"/>
      <c r="D173" s="251"/>
      <c r="E173" s="251"/>
      <c r="F173" s="251"/>
      <c r="G173" s="251"/>
      <c r="H173" s="251"/>
      <c r="I173" s="220"/>
    </row>
    <row r="174" spans="2:19" ht="50.25" customHeight="1" x14ac:dyDescent="0.25">
      <c r="B174" s="251"/>
      <c r="C174" s="251"/>
      <c r="D174" s="251"/>
      <c r="E174" s="251"/>
      <c r="F174" s="251"/>
      <c r="G174" s="251"/>
      <c r="H174" s="251"/>
      <c r="I174" s="220"/>
    </row>
    <row r="175" spans="2:19" x14ac:dyDescent="0.25">
      <c r="B175" s="252" t="s">
        <v>18</v>
      </c>
      <c r="C175" s="252"/>
      <c r="D175" s="252"/>
      <c r="E175" s="252"/>
      <c r="F175" s="252"/>
      <c r="G175" s="252"/>
      <c r="H175" s="252"/>
    </row>
    <row r="177" spans="2:11" x14ac:dyDescent="0.25">
      <c r="B177" s="3" t="s">
        <v>17</v>
      </c>
      <c r="K177" s="3"/>
    </row>
    <row r="178" spans="2:11" x14ac:dyDescent="0.25">
      <c r="B178" s="3" t="s">
        <v>16</v>
      </c>
      <c r="K178" s="3"/>
    </row>
  </sheetData>
  <mergeCells count="81">
    <mergeCell ref="K155:M156"/>
    <mergeCell ref="B146:B147"/>
    <mergeCell ref="C146:D146"/>
    <mergeCell ref="F146:H146"/>
    <mergeCell ref="G147:H147"/>
    <mergeCell ref="G148:H148"/>
    <mergeCell ref="G149:H149"/>
    <mergeCell ref="G150:H150"/>
    <mergeCell ref="K149:L150"/>
    <mergeCell ref="K57:O57"/>
    <mergeCell ref="P57:Q57"/>
    <mergeCell ref="I48:K49"/>
    <mergeCell ref="B169:C169"/>
    <mergeCell ref="E169:F169"/>
    <mergeCell ref="B166:F166"/>
    <mergeCell ref="B167:C167"/>
    <mergeCell ref="E167:F167"/>
    <mergeCell ref="B168:C168"/>
    <mergeCell ref="E168:F168"/>
    <mergeCell ref="B141:D141"/>
    <mergeCell ref="K142:O143"/>
    <mergeCell ref="B144:H145"/>
    <mergeCell ref="K144:L144"/>
    <mergeCell ref="B155:D156"/>
    <mergeCell ref="K152:L152"/>
    <mergeCell ref="B173:H174"/>
    <mergeCell ref="B175:H175"/>
    <mergeCell ref="E170:F170"/>
    <mergeCell ref="B171:C171"/>
    <mergeCell ref="E171:F171"/>
    <mergeCell ref="B115:D115"/>
    <mergeCell ref="G115:H115"/>
    <mergeCell ref="I115:K115"/>
    <mergeCell ref="B113:H114"/>
    <mergeCell ref="K130:M131"/>
    <mergeCell ref="O111:P111"/>
    <mergeCell ref="Q111:R111"/>
    <mergeCell ref="O112:P112"/>
    <mergeCell ref="Q112:R112"/>
    <mergeCell ref="O108:P108"/>
    <mergeCell ref="Q108:R108"/>
    <mergeCell ref="O109:P109"/>
    <mergeCell ref="Q109:R109"/>
    <mergeCell ref="O110:P110"/>
    <mergeCell ref="Q110:R110"/>
    <mergeCell ref="O103:P103"/>
    <mergeCell ref="Q103:R103"/>
    <mergeCell ref="O104:P104"/>
    <mergeCell ref="Q104:R104"/>
    <mergeCell ref="E101:G101"/>
    <mergeCell ref="O101:P101"/>
    <mergeCell ref="Q101:R101"/>
    <mergeCell ref="O102:P102"/>
    <mergeCell ref="Q102:R102"/>
    <mergeCell ref="B99:F100"/>
    <mergeCell ref="M99:R100"/>
    <mergeCell ref="B95:H95"/>
    <mergeCell ref="B96:H96"/>
    <mergeCell ref="B65:C66"/>
    <mergeCell ref="D65:D66"/>
    <mergeCell ref="F65:F66"/>
    <mergeCell ref="H65:H66"/>
    <mergeCell ref="K66:O66"/>
    <mergeCell ref="K80:O80"/>
    <mergeCell ref="K73:L73"/>
    <mergeCell ref="K81:L82"/>
    <mergeCell ref="M81:O81"/>
    <mergeCell ref="M82:N82"/>
    <mergeCell ref="K58:K59"/>
    <mergeCell ref="L58:M58"/>
    <mergeCell ref="O58:Q58"/>
    <mergeCell ref="B63:H64"/>
    <mergeCell ref="K67:L68"/>
    <mergeCell ref="M67:O67"/>
    <mergeCell ref="B46:G48"/>
    <mergeCell ref="L56:S56"/>
    <mergeCell ref="B5:S6"/>
    <mergeCell ref="B8:S8"/>
    <mergeCell ref="B10:S11"/>
    <mergeCell ref="I15:M16"/>
    <mergeCell ref="I32:K3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portrait" horizontalDpi="4294967295" verticalDpi="4294967295" r:id="rId1"/>
  <rowBreaks count="1" manualBreakCount="1">
    <brk id="97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U159"/>
  <sheetViews>
    <sheetView showGridLines="0" tabSelected="1" view="pageBreakPreview" zoomScaleNormal="100" zoomScaleSheetLayoutView="100" workbookViewId="0">
      <selection activeCell="B9" sqref="B9"/>
    </sheetView>
  </sheetViews>
  <sheetFormatPr baseColWidth="10" defaultColWidth="11.42578125" defaultRowHeight="15" x14ac:dyDescent="0.25"/>
  <cols>
    <col min="1" max="1" width="0.5703125" style="96" customWidth="1"/>
    <col min="2" max="2" width="14.140625" style="96" customWidth="1"/>
    <col min="3" max="3" width="11.7109375" style="96" customWidth="1"/>
    <col min="4" max="4" width="11.42578125" style="96"/>
    <col min="5" max="5" width="1.140625" style="96" customWidth="1"/>
    <col min="6" max="6" width="9.5703125" style="140" customWidth="1"/>
    <col min="7" max="7" width="1.7109375" style="140" customWidth="1"/>
    <col min="8" max="8" width="7.140625" style="140" customWidth="1"/>
    <col min="9" max="9" width="9.5703125" style="96" customWidth="1"/>
    <col min="10" max="10" width="2.7109375" style="96" customWidth="1"/>
    <col min="11" max="11" width="16.140625" style="96" customWidth="1"/>
    <col min="12" max="12" width="11.7109375" style="96" customWidth="1"/>
    <col min="13" max="13" width="15.42578125" style="96" customWidth="1"/>
    <col min="14" max="14" width="1.140625" style="96" customWidth="1"/>
    <col min="15" max="15" width="10.42578125" style="96" customWidth="1"/>
    <col min="16" max="16" width="1.5703125" style="96" customWidth="1"/>
    <col min="17" max="17" width="7.7109375" style="96" customWidth="1"/>
    <col min="18" max="18" width="7" style="96" customWidth="1"/>
    <col min="19" max="19" width="2.85546875" style="96" customWidth="1"/>
    <col min="20" max="20" width="0.5703125" style="96" customWidth="1"/>
    <col min="21" max="16384" width="11.42578125" style="96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27" t="s">
        <v>250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</row>
    <row r="6" spans="2:19" ht="21" customHeight="1" x14ac:dyDescent="0.25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</row>
    <row r="7" spans="2:19" ht="6" customHeight="1" x14ac:dyDescent="0.25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</row>
    <row r="8" spans="2:19" ht="20.25" x14ac:dyDescent="0.25">
      <c r="B8" s="270" t="s">
        <v>173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</row>
    <row r="9" spans="2:19" ht="6.75" customHeight="1" x14ac:dyDescent="0.25"/>
    <row r="10" spans="2:19" x14ac:dyDescent="0.25">
      <c r="B10" s="271" t="s">
        <v>249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</row>
    <row r="11" spans="2:19" ht="30.75" customHeight="1" x14ac:dyDescent="0.25"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</row>
    <row r="12" spans="2:19" ht="8.25" customHeight="1" x14ac:dyDescent="0.25"/>
    <row r="13" spans="2:19" s="200" customFormat="1" ht="17.25" customHeight="1" x14ac:dyDescent="0.25">
      <c r="B13" s="272" t="s">
        <v>248</v>
      </c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</row>
    <row r="14" spans="2:19" ht="3" customHeight="1" x14ac:dyDescent="0.25"/>
    <row r="15" spans="2:19" ht="15" customHeight="1" x14ac:dyDescent="0.2">
      <c r="B15" s="88" t="s">
        <v>247</v>
      </c>
      <c r="C15" s="83"/>
      <c r="D15" s="83"/>
      <c r="E15" s="83"/>
      <c r="F15" s="6"/>
      <c r="G15" s="6"/>
      <c r="H15" s="6"/>
      <c r="I15" s="234" t="s">
        <v>246</v>
      </c>
      <c r="J15" s="234"/>
      <c r="K15" s="234"/>
      <c r="L15" s="234"/>
      <c r="M15" s="234"/>
      <c r="N15" s="132"/>
      <c r="O15" s="83"/>
      <c r="P15" s="241"/>
      <c r="Q15" s="241"/>
      <c r="R15" s="241"/>
      <c r="S15" s="241"/>
    </row>
    <row r="16" spans="2:19" x14ac:dyDescent="0.25">
      <c r="B16" s="199" t="s">
        <v>168</v>
      </c>
      <c r="C16" s="83"/>
      <c r="D16" s="83"/>
      <c r="E16" s="83"/>
      <c r="F16" s="6"/>
      <c r="G16" s="6"/>
      <c r="H16" s="6"/>
      <c r="I16" s="234"/>
      <c r="J16" s="234"/>
      <c r="K16" s="234"/>
      <c r="L16" s="234"/>
      <c r="M16" s="234"/>
      <c r="N16" s="132"/>
      <c r="O16" s="83"/>
      <c r="P16" s="241"/>
      <c r="Q16" s="241"/>
      <c r="R16" s="241"/>
      <c r="S16" s="241"/>
    </row>
    <row r="17" spans="2:19" x14ac:dyDescent="0.25">
      <c r="C17" s="83"/>
      <c r="D17" s="83"/>
      <c r="E17" s="83"/>
      <c r="F17" s="6"/>
      <c r="G17" s="6"/>
      <c r="H17" s="6"/>
      <c r="I17" s="130" t="s">
        <v>167</v>
      </c>
      <c r="J17" s="130"/>
      <c r="K17" s="130">
        <v>2020</v>
      </c>
      <c r="L17" s="130">
        <v>2019</v>
      </c>
      <c r="M17" s="130" t="s">
        <v>245</v>
      </c>
      <c r="N17" s="132"/>
      <c r="O17" s="113"/>
      <c r="P17" s="113"/>
      <c r="Q17" s="113"/>
      <c r="R17" s="113"/>
      <c r="S17" s="83"/>
    </row>
    <row r="18" spans="2:19" ht="18" customHeight="1" x14ac:dyDescent="0.25">
      <c r="C18" s="83"/>
      <c r="D18" s="83"/>
      <c r="E18" s="83"/>
      <c r="F18" s="6"/>
      <c r="G18" s="6"/>
      <c r="H18" s="6"/>
      <c r="I18" s="137" t="s">
        <v>2</v>
      </c>
      <c r="J18" s="6"/>
      <c r="K18" s="6">
        <v>69</v>
      </c>
      <c r="L18" s="6">
        <v>41</v>
      </c>
      <c r="M18" s="135">
        <f>K18/L18-1</f>
        <v>0.68292682926829262</v>
      </c>
      <c r="N18" s="113"/>
      <c r="O18" s="135"/>
      <c r="P18" s="135"/>
      <c r="Q18" s="6"/>
      <c r="R18" s="6"/>
      <c r="S18" s="113"/>
    </row>
    <row r="19" spans="2:19" ht="18" customHeight="1" x14ac:dyDescent="0.25">
      <c r="B19" s="83"/>
      <c r="C19" s="83"/>
      <c r="D19" s="83"/>
      <c r="E19" s="83"/>
      <c r="F19" s="6"/>
      <c r="G19" s="6"/>
      <c r="H19" s="6"/>
      <c r="I19" s="137" t="s">
        <v>3</v>
      </c>
      <c r="J19" s="6"/>
      <c r="K19" s="6">
        <v>51</v>
      </c>
      <c r="L19" s="6">
        <v>27</v>
      </c>
      <c r="M19" s="135">
        <f>K19/L19-1</f>
        <v>0.88888888888888884</v>
      </c>
      <c r="N19" s="113"/>
      <c r="O19" s="135"/>
      <c r="P19" s="135"/>
      <c r="Q19" s="6"/>
      <c r="R19" s="6"/>
      <c r="S19" s="113"/>
    </row>
    <row r="20" spans="2:19" ht="18" customHeight="1" thickBot="1" x14ac:dyDescent="0.3">
      <c r="B20" s="83"/>
      <c r="C20" s="83"/>
      <c r="D20" s="83"/>
      <c r="E20" s="83"/>
      <c r="F20" s="6"/>
      <c r="G20" s="6"/>
      <c r="H20" s="6"/>
      <c r="I20" s="137" t="s">
        <v>4</v>
      </c>
      <c r="J20" s="6"/>
      <c r="K20" s="6">
        <v>8</v>
      </c>
      <c r="L20" s="6">
        <v>37</v>
      </c>
      <c r="M20" s="135">
        <f>K20/L20-1</f>
        <v>-0.78378378378378377</v>
      </c>
      <c r="N20" s="113"/>
      <c r="O20" s="135"/>
      <c r="P20" s="135"/>
      <c r="Q20" s="6"/>
      <c r="R20" s="6"/>
      <c r="S20" s="113"/>
    </row>
    <row r="21" spans="2:19" ht="15" hidden="1" customHeight="1" x14ac:dyDescent="0.25">
      <c r="B21" s="83"/>
      <c r="C21" s="83"/>
      <c r="D21" s="83"/>
      <c r="E21" s="83"/>
      <c r="F21" s="6"/>
      <c r="G21" s="6"/>
      <c r="H21" s="6"/>
      <c r="I21" s="137" t="s">
        <v>5</v>
      </c>
      <c r="J21" s="6"/>
      <c r="K21" s="6"/>
      <c r="L21" s="6"/>
      <c r="M21" s="135"/>
      <c r="N21" s="113"/>
      <c r="O21" s="135"/>
      <c r="P21" s="135"/>
      <c r="Q21" s="6"/>
      <c r="R21" s="6"/>
      <c r="S21" s="113"/>
    </row>
    <row r="22" spans="2:19" ht="15" hidden="1" customHeight="1" x14ac:dyDescent="0.25">
      <c r="B22" s="83"/>
      <c r="C22" s="83"/>
      <c r="D22" s="83"/>
      <c r="E22" s="83"/>
      <c r="F22" s="6"/>
      <c r="G22" s="6"/>
      <c r="H22" s="6"/>
      <c r="I22" s="137" t="s">
        <v>6</v>
      </c>
      <c r="J22" s="6"/>
      <c r="K22" s="6"/>
      <c r="L22" s="6"/>
      <c r="M22" s="135"/>
      <c r="N22" s="113"/>
      <c r="O22" s="135"/>
      <c r="P22" s="135"/>
      <c r="Q22" s="6"/>
      <c r="R22" s="6"/>
      <c r="S22" s="113"/>
    </row>
    <row r="23" spans="2:19" ht="15" hidden="1" customHeight="1" x14ac:dyDescent="0.25">
      <c r="B23" s="83"/>
      <c r="C23" s="83"/>
      <c r="D23" s="83"/>
      <c r="E23" s="83"/>
      <c r="F23" s="6"/>
      <c r="G23" s="6"/>
      <c r="H23" s="6"/>
      <c r="I23" s="137" t="s">
        <v>7</v>
      </c>
      <c r="J23" s="6"/>
      <c r="K23" s="6"/>
      <c r="L23" s="6"/>
      <c r="M23" s="135"/>
      <c r="N23" s="113"/>
      <c r="O23" s="135"/>
      <c r="P23" s="135"/>
      <c r="Q23" s="6"/>
      <c r="R23" s="6"/>
      <c r="S23" s="113"/>
    </row>
    <row r="24" spans="2:19" ht="15" hidden="1" customHeight="1" x14ac:dyDescent="0.25">
      <c r="B24" s="83"/>
      <c r="C24" s="83"/>
      <c r="D24" s="83"/>
      <c r="E24" s="83"/>
      <c r="F24" s="6"/>
      <c r="G24" s="6"/>
      <c r="H24" s="6"/>
      <c r="I24" s="137" t="s">
        <v>8</v>
      </c>
      <c r="J24" s="6"/>
      <c r="K24" s="6"/>
      <c r="L24" s="6"/>
      <c r="M24" s="135"/>
      <c r="N24" s="113"/>
      <c r="O24" s="135"/>
      <c r="P24" s="135"/>
      <c r="Q24" s="6"/>
      <c r="R24" s="6"/>
      <c r="S24" s="113"/>
    </row>
    <row r="25" spans="2:19" ht="15" hidden="1" customHeight="1" x14ac:dyDescent="0.25">
      <c r="B25" s="83"/>
      <c r="C25" s="83"/>
      <c r="D25" s="83"/>
      <c r="E25" s="83"/>
      <c r="F25" s="6"/>
      <c r="G25" s="6"/>
      <c r="H25" s="6"/>
      <c r="I25" s="137" t="s">
        <v>9</v>
      </c>
      <c r="J25" s="6"/>
      <c r="K25" s="6"/>
      <c r="L25" s="6"/>
      <c r="M25" s="135"/>
      <c r="N25" s="113"/>
      <c r="O25" s="135"/>
      <c r="P25" s="135"/>
      <c r="Q25" s="6"/>
      <c r="R25" s="6"/>
      <c r="S25" s="113"/>
    </row>
    <row r="26" spans="2:19" ht="15" hidden="1" customHeight="1" x14ac:dyDescent="0.25">
      <c r="B26" s="83"/>
      <c r="C26" s="83"/>
      <c r="D26" s="83"/>
      <c r="E26" s="83"/>
      <c r="F26" s="6"/>
      <c r="G26" s="6"/>
      <c r="H26" s="6"/>
      <c r="I26" s="137" t="s">
        <v>10</v>
      </c>
      <c r="J26" s="6"/>
      <c r="K26" s="6"/>
      <c r="L26" s="6"/>
      <c r="M26" s="135"/>
      <c r="N26" s="113"/>
      <c r="O26" s="135"/>
      <c r="P26" s="135"/>
      <c r="Q26" s="6"/>
      <c r="R26" s="6"/>
      <c r="S26" s="113"/>
    </row>
    <row r="27" spans="2:19" ht="15" hidden="1" customHeight="1" x14ac:dyDescent="0.25">
      <c r="B27" s="83"/>
      <c r="C27" s="83"/>
      <c r="D27" s="83"/>
      <c r="E27" s="83"/>
      <c r="F27" s="6"/>
      <c r="G27" s="6"/>
      <c r="H27" s="6"/>
      <c r="I27" s="137" t="s">
        <v>11</v>
      </c>
      <c r="J27" s="6"/>
      <c r="K27" s="6"/>
      <c r="L27" s="6"/>
      <c r="M27" s="135"/>
      <c r="N27" s="113"/>
      <c r="O27" s="135"/>
      <c r="P27" s="135"/>
      <c r="Q27" s="6"/>
      <c r="R27" s="6"/>
      <c r="S27" s="113"/>
    </row>
    <row r="28" spans="2:19" ht="15" hidden="1" customHeight="1" x14ac:dyDescent="0.25">
      <c r="B28" s="83"/>
      <c r="C28" s="83"/>
      <c r="D28" s="83"/>
      <c r="E28" s="83"/>
      <c r="F28" s="6"/>
      <c r="G28" s="6"/>
      <c r="H28" s="6"/>
      <c r="I28" s="137" t="s">
        <v>12</v>
      </c>
      <c r="J28" s="6"/>
      <c r="K28" s="6"/>
      <c r="L28" s="6"/>
      <c r="M28" s="135"/>
      <c r="N28" s="113"/>
      <c r="O28" s="135"/>
      <c r="P28" s="135"/>
      <c r="Q28" s="6"/>
      <c r="R28" s="6"/>
      <c r="S28" s="113"/>
    </row>
    <row r="29" spans="2:19" ht="15" hidden="1" customHeight="1" thickBot="1" x14ac:dyDescent="0.3">
      <c r="B29" s="83"/>
      <c r="C29" s="83"/>
      <c r="D29" s="83"/>
      <c r="E29" s="83"/>
      <c r="F29" s="6"/>
      <c r="G29" s="6"/>
      <c r="H29" s="6"/>
      <c r="I29" s="137" t="s">
        <v>13</v>
      </c>
      <c r="J29" s="6"/>
      <c r="K29" s="6"/>
      <c r="L29" s="6"/>
      <c r="M29" s="135"/>
      <c r="N29" s="113"/>
      <c r="O29" s="135"/>
      <c r="P29" s="135"/>
      <c r="Q29" s="6"/>
      <c r="R29" s="6"/>
      <c r="S29" s="113"/>
    </row>
    <row r="30" spans="2:19" x14ac:dyDescent="0.25">
      <c r="B30" s="83"/>
      <c r="C30" s="83"/>
      <c r="D30" s="83"/>
      <c r="E30" s="83"/>
      <c r="F30" s="6"/>
      <c r="G30" s="6"/>
      <c r="H30" s="6"/>
      <c r="I30" s="136" t="s">
        <v>0</v>
      </c>
      <c r="J30" s="136"/>
      <c r="K30" s="136">
        <f>SUM(K18:K29)</f>
        <v>128</v>
      </c>
      <c r="L30" s="136">
        <f>SUM(L18:L29)</f>
        <v>105</v>
      </c>
      <c r="M30" s="114">
        <f>K30/L30-1</f>
        <v>0.21904761904761916</v>
      </c>
      <c r="N30" s="113"/>
      <c r="O30" s="135"/>
      <c r="P30" s="135"/>
      <c r="Q30" s="6"/>
      <c r="R30" s="6"/>
      <c r="S30" s="113"/>
    </row>
    <row r="31" spans="2:19" x14ac:dyDescent="0.25">
      <c r="B31" s="83"/>
      <c r="C31" s="83"/>
      <c r="D31" s="83"/>
      <c r="E31" s="83"/>
      <c r="F31" s="6"/>
      <c r="G31" s="6"/>
      <c r="H31" s="6"/>
      <c r="N31" s="83"/>
      <c r="O31" s="83"/>
      <c r="P31" s="83"/>
      <c r="Q31" s="83"/>
      <c r="R31" s="83"/>
      <c r="S31" s="83"/>
    </row>
    <row r="32" spans="2:19" ht="26.25" customHeight="1" x14ac:dyDescent="0.25">
      <c r="B32" s="83"/>
      <c r="C32" s="83"/>
      <c r="D32" s="83"/>
      <c r="E32" s="83"/>
      <c r="F32" s="6"/>
      <c r="G32" s="6"/>
      <c r="H32" s="6"/>
      <c r="I32" s="273" t="s">
        <v>244</v>
      </c>
      <c r="J32" s="273"/>
      <c r="K32" s="273"/>
      <c r="L32" s="83"/>
      <c r="M32" s="83"/>
      <c r="N32" s="83"/>
      <c r="O32" s="83"/>
      <c r="P32" s="83"/>
      <c r="Q32" s="83"/>
      <c r="R32" s="83"/>
      <c r="S32" s="83"/>
    </row>
    <row r="33" spans="2:19" x14ac:dyDescent="0.25">
      <c r="B33" s="83"/>
      <c r="C33" s="83"/>
      <c r="D33" s="83"/>
      <c r="E33" s="83"/>
      <c r="F33" s="6"/>
      <c r="G33" s="6"/>
      <c r="H33" s="6"/>
      <c r="I33" s="130" t="s">
        <v>164</v>
      </c>
      <c r="J33" s="274" t="s">
        <v>243</v>
      </c>
      <c r="K33" s="274"/>
      <c r="L33" s="6"/>
      <c r="M33" s="6"/>
      <c r="N33" s="6"/>
      <c r="O33" s="6"/>
      <c r="P33" s="6"/>
      <c r="Q33" s="6"/>
      <c r="R33" s="6"/>
      <c r="S33" s="6"/>
    </row>
    <row r="34" spans="2:19" x14ac:dyDescent="0.25">
      <c r="B34" s="83"/>
      <c r="C34" s="83"/>
      <c r="D34" s="83"/>
      <c r="E34" s="83"/>
      <c r="F34" s="6"/>
      <c r="G34" s="6"/>
      <c r="H34" s="6"/>
      <c r="I34" s="101">
        <v>2009</v>
      </c>
      <c r="J34" s="6"/>
      <c r="K34" s="139">
        <v>64</v>
      </c>
      <c r="L34" s="6"/>
      <c r="M34" s="6"/>
      <c r="N34" s="6"/>
      <c r="O34" s="6"/>
      <c r="P34" s="6"/>
      <c r="Q34" s="6"/>
      <c r="R34" s="6"/>
      <c r="S34" s="6"/>
    </row>
    <row r="35" spans="2:19" x14ac:dyDescent="0.25">
      <c r="B35" s="83"/>
      <c r="C35" s="83"/>
      <c r="D35" s="83"/>
      <c r="E35" s="83"/>
      <c r="F35" s="6"/>
      <c r="G35" s="6"/>
      <c r="H35" s="6"/>
      <c r="I35" s="101">
        <v>2010</v>
      </c>
      <c r="J35" s="6"/>
      <c r="K35" s="139">
        <v>47</v>
      </c>
      <c r="L35" s="6"/>
      <c r="M35" s="6"/>
      <c r="N35" s="6"/>
      <c r="O35" s="6"/>
      <c r="P35" s="6"/>
      <c r="Q35" s="6"/>
      <c r="R35" s="6"/>
      <c r="S35" s="6"/>
    </row>
    <row r="36" spans="2:19" x14ac:dyDescent="0.25">
      <c r="B36" s="83"/>
      <c r="C36" s="83"/>
      <c r="D36" s="83"/>
      <c r="E36" s="83"/>
      <c r="F36" s="6"/>
      <c r="G36" s="6"/>
      <c r="H36" s="6"/>
      <c r="I36" s="101">
        <v>2011</v>
      </c>
      <c r="J36" s="6"/>
      <c r="K36" s="139">
        <v>66</v>
      </c>
      <c r="L36" s="6"/>
      <c r="M36" s="6"/>
      <c r="N36" s="6"/>
      <c r="O36" s="6"/>
      <c r="P36" s="6"/>
      <c r="Q36" s="6"/>
      <c r="R36" s="6"/>
      <c r="S36" s="6"/>
    </row>
    <row r="37" spans="2:19" x14ac:dyDescent="0.25">
      <c r="B37" s="83"/>
      <c r="C37" s="83"/>
      <c r="D37" s="83"/>
      <c r="E37" s="83"/>
      <c r="F37" s="6"/>
      <c r="G37" s="6"/>
      <c r="H37" s="6"/>
      <c r="I37" s="101">
        <v>2012</v>
      </c>
      <c r="J37" s="6"/>
      <c r="K37" s="139">
        <v>91</v>
      </c>
      <c r="L37" s="6"/>
      <c r="M37" s="6"/>
      <c r="N37" s="6"/>
      <c r="O37" s="6"/>
      <c r="P37" s="6"/>
      <c r="Q37" s="6"/>
      <c r="R37" s="6"/>
      <c r="S37" s="6"/>
    </row>
    <row r="38" spans="2:19" x14ac:dyDescent="0.25">
      <c r="B38" s="83"/>
      <c r="C38" s="83"/>
      <c r="D38" s="83"/>
      <c r="E38" s="83"/>
      <c r="F38" s="6"/>
      <c r="G38" s="6"/>
      <c r="H38" s="6"/>
      <c r="I38" s="101">
        <v>2013</v>
      </c>
      <c r="J38" s="6"/>
      <c r="K38" s="139">
        <v>151</v>
      </c>
      <c r="L38" s="83"/>
      <c r="M38" s="83"/>
      <c r="N38" s="83"/>
      <c r="O38" s="83"/>
      <c r="P38" s="83"/>
      <c r="Q38" s="83"/>
      <c r="R38" s="83"/>
      <c r="S38" s="83"/>
    </row>
    <row r="39" spans="2:19" x14ac:dyDescent="0.25">
      <c r="B39" s="83"/>
      <c r="C39" s="83"/>
      <c r="D39" s="83"/>
      <c r="E39" s="83"/>
      <c r="F39" s="6"/>
      <c r="G39" s="6"/>
      <c r="H39" s="6"/>
      <c r="I39" s="101">
        <v>2014</v>
      </c>
      <c r="J39" s="6"/>
      <c r="K39" s="139">
        <v>186</v>
      </c>
      <c r="L39" s="83"/>
      <c r="M39" s="83"/>
      <c r="N39" s="83"/>
      <c r="O39" s="83"/>
      <c r="P39" s="83"/>
      <c r="Q39" s="83"/>
      <c r="R39" s="83"/>
      <c r="S39" s="83"/>
    </row>
    <row r="40" spans="2:19" x14ac:dyDescent="0.25">
      <c r="B40" s="83"/>
      <c r="C40" s="83"/>
      <c r="D40" s="83"/>
      <c r="E40" s="83"/>
      <c r="F40" s="6"/>
      <c r="G40" s="6"/>
      <c r="H40" s="6"/>
      <c r="I40" s="101">
        <v>2015</v>
      </c>
      <c r="J40" s="6"/>
      <c r="K40" s="139">
        <v>198</v>
      </c>
      <c r="L40" s="83"/>
      <c r="M40" s="83"/>
      <c r="N40" s="83"/>
      <c r="O40" s="83"/>
      <c r="P40" s="83"/>
      <c r="Q40" s="83"/>
      <c r="R40" s="83"/>
      <c r="S40" s="83"/>
    </row>
    <row r="41" spans="2:19" x14ac:dyDescent="0.25">
      <c r="B41" s="83"/>
      <c r="C41" s="83"/>
      <c r="D41" s="83"/>
      <c r="E41" s="83"/>
      <c r="F41" s="6"/>
      <c r="G41" s="6"/>
      <c r="H41" s="6"/>
      <c r="I41" s="101">
        <v>2016</v>
      </c>
      <c r="J41" s="6"/>
      <c r="K41" s="139">
        <v>258</v>
      </c>
      <c r="L41" s="83"/>
      <c r="M41" s="83"/>
      <c r="N41" s="83"/>
      <c r="O41" s="83"/>
      <c r="P41" s="83"/>
      <c r="Q41" s="83"/>
      <c r="R41" s="83"/>
      <c r="S41" s="83"/>
    </row>
    <row r="42" spans="2:19" x14ac:dyDescent="0.25">
      <c r="B42" s="83"/>
      <c r="C42" s="83"/>
      <c r="D42" s="83"/>
      <c r="E42" s="83"/>
      <c r="F42" s="6"/>
      <c r="G42" s="6"/>
      <c r="H42" s="6"/>
      <c r="I42" s="101">
        <v>2017</v>
      </c>
      <c r="J42" s="6"/>
      <c r="K42" s="139">
        <v>247</v>
      </c>
      <c r="L42" s="83"/>
      <c r="M42" s="83"/>
      <c r="N42" s="83"/>
      <c r="O42" s="83"/>
      <c r="P42" s="83"/>
      <c r="Q42" s="83"/>
      <c r="R42" s="83"/>
      <c r="S42" s="83"/>
    </row>
    <row r="43" spans="2:19" x14ac:dyDescent="0.25">
      <c r="B43" s="83"/>
      <c r="C43" s="83"/>
      <c r="D43" s="83"/>
      <c r="E43" s="83"/>
      <c r="F43" s="6"/>
      <c r="G43" s="6"/>
      <c r="H43" s="6"/>
      <c r="I43" s="101">
        <v>2018</v>
      </c>
      <c r="J43" s="6"/>
      <c r="K43" s="139">
        <v>304</v>
      </c>
      <c r="L43" s="83"/>
      <c r="M43" s="83"/>
      <c r="N43" s="83"/>
      <c r="O43" s="83"/>
      <c r="P43" s="83"/>
      <c r="Q43" s="83"/>
      <c r="R43" s="83"/>
      <c r="S43" s="83"/>
    </row>
    <row r="44" spans="2:19" x14ac:dyDescent="0.25">
      <c r="B44" s="83"/>
      <c r="C44" s="83"/>
      <c r="D44" s="83"/>
      <c r="E44" s="83"/>
      <c r="F44" s="6"/>
      <c r="G44" s="6"/>
      <c r="H44" s="6"/>
      <c r="I44" s="101">
        <v>2019</v>
      </c>
      <c r="J44" s="6"/>
      <c r="K44" s="139">
        <v>404</v>
      </c>
      <c r="L44" s="83"/>
      <c r="M44" s="83"/>
      <c r="N44" s="83"/>
      <c r="O44" s="83"/>
      <c r="P44" s="83"/>
      <c r="Q44" s="83"/>
      <c r="R44" s="83"/>
      <c r="S44" s="83"/>
    </row>
    <row r="45" spans="2:19" ht="15.75" thickBot="1" x14ac:dyDescent="0.3">
      <c r="B45" s="83"/>
      <c r="C45" s="83"/>
      <c r="D45" s="83"/>
      <c r="E45" s="83"/>
      <c r="F45" s="6"/>
      <c r="G45" s="6"/>
      <c r="H45" s="6"/>
      <c r="I45" s="101">
        <v>2020</v>
      </c>
      <c r="K45" s="139">
        <v>128</v>
      </c>
      <c r="L45" s="83"/>
      <c r="M45" s="83"/>
      <c r="N45" s="83"/>
      <c r="O45" s="83"/>
      <c r="P45" s="83"/>
      <c r="Q45" s="83"/>
      <c r="R45" s="83"/>
      <c r="S45" s="83"/>
    </row>
    <row r="46" spans="2:19" x14ac:dyDescent="0.25">
      <c r="B46" s="83"/>
      <c r="C46" s="83"/>
      <c r="D46" s="83"/>
      <c r="E46" s="83"/>
      <c r="F46" s="6"/>
      <c r="G46" s="6"/>
      <c r="H46" s="6"/>
      <c r="I46" s="136" t="s">
        <v>0</v>
      </c>
      <c r="J46" s="136"/>
      <c r="K46" s="198">
        <f>SUM(K34:K45)</f>
        <v>2144</v>
      </c>
      <c r="L46" s="83"/>
      <c r="M46" s="194"/>
      <c r="N46" s="83"/>
      <c r="O46" s="83"/>
      <c r="P46" s="83"/>
      <c r="Q46" s="83"/>
      <c r="R46" s="83"/>
      <c r="S46" s="83"/>
    </row>
    <row r="47" spans="2:19" ht="22.5" customHeight="1" x14ac:dyDescent="0.25">
      <c r="B47" s="83"/>
      <c r="C47" s="83"/>
      <c r="D47" s="83"/>
      <c r="E47" s="83"/>
      <c r="F47" s="6"/>
      <c r="G47" s="6"/>
      <c r="H47" s="6"/>
      <c r="I47" s="194"/>
      <c r="J47" s="197"/>
      <c r="K47" s="83"/>
      <c r="L47" s="83"/>
      <c r="M47" s="194"/>
      <c r="N47" s="83"/>
      <c r="O47" s="83"/>
      <c r="P47" s="83"/>
      <c r="Q47" s="83"/>
      <c r="R47" s="83"/>
      <c r="S47" s="83"/>
    </row>
    <row r="48" spans="2:19" ht="41.25" customHeight="1" x14ac:dyDescent="0.25">
      <c r="B48" s="234" t="s">
        <v>242</v>
      </c>
      <c r="C48" s="234"/>
      <c r="D48" s="234"/>
      <c r="E48" s="234"/>
      <c r="F48" s="234"/>
      <c r="G48" s="234"/>
      <c r="H48" s="234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2:19" ht="24.75" customHeight="1" x14ac:dyDescent="0.25">
      <c r="B49" s="237" t="s">
        <v>156</v>
      </c>
      <c r="C49" s="237"/>
      <c r="D49" s="102" t="s">
        <v>155</v>
      </c>
      <c r="E49" s="102"/>
      <c r="F49" s="130">
        <v>2020</v>
      </c>
      <c r="G49" s="130"/>
      <c r="H49" s="130" t="s">
        <v>0</v>
      </c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2:19" x14ac:dyDescent="0.25">
      <c r="B50" s="100" t="s">
        <v>153</v>
      </c>
      <c r="C50" s="196"/>
      <c r="D50" s="99">
        <v>605</v>
      </c>
      <c r="E50" s="196"/>
      <c r="F50" s="195">
        <v>49</v>
      </c>
      <c r="G50" s="99"/>
      <c r="H50" s="98">
        <f t="shared" ref="H50:H75" si="0">D50+F50</f>
        <v>654</v>
      </c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</row>
    <row r="51" spans="2:19" x14ac:dyDescent="0.25">
      <c r="B51" s="100" t="s">
        <v>178</v>
      </c>
      <c r="C51" s="196"/>
      <c r="D51" s="99">
        <v>139</v>
      </c>
      <c r="E51" s="196"/>
      <c r="F51" s="195">
        <v>3</v>
      </c>
      <c r="G51" s="99"/>
      <c r="H51" s="98">
        <f t="shared" si="0"/>
        <v>142</v>
      </c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</row>
    <row r="52" spans="2:19" x14ac:dyDescent="0.25">
      <c r="B52" s="100" t="s">
        <v>175</v>
      </c>
      <c r="C52" s="196"/>
      <c r="D52" s="99">
        <v>97</v>
      </c>
      <c r="E52" s="196"/>
      <c r="F52" s="195">
        <v>5</v>
      </c>
      <c r="G52" s="99"/>
      <c r="H52" s="98">
        <f t="shared" si="0"/>
        <v>102</v>
      </c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2:19" x14ac:dyDescent="0.25">
      <c r="B53" s="100" t="s">
        <v>146</v>
      </c>
      <c r="C53" s="196"/>
      <c r="D53" s="99">
        <v>98</v>
      </c>
      <c r="E53" s="196"/>
      <c r="F53" s="195">
        <v>2</v>
      </c>
      <c r="G53" s="99"/>
      <c r="H53" s="98">
        <f t="shared" si="0"/>
        <v>100</v>
      </c>
      <c r="I53" s="83"/>
      <c r="J53" s="83"/>
      <c r="L53" s="18"/>
      <c r="M53" s="18"/>
      <c r="N53" s="18"/>
      <c r="O53" s="18"/>
      <c r="P53" s="18"/>
      <c r="Q53" s="18"/>
      <c r="R53" s="83"/>
      <c r="S53" s="83"/>
    </row>
    <row r="54" spans="2:19" x14ac:dyDescent="0.25">
      <c r="B54" s="100" t="s">
        <v>144</v>
      </c>
      <c r="C54" s="196"/>
      <c r="D54" s="99">
        <v>86</v>
      </c>
      <c r="E54" s="196"/>
      <c r="F54" s="195">
        <v>10</v>
      </c>
      <c r="G54" s="99"/>
      <c r="H54" s="98">
        <f t="shared" si="0"/>
        <v>96</v>
      </c>
      <c r="I54" s="83"/>
      <c r="J54" s="83"/>
      <c r="R54" s="83"/>
      <c r="S54" s="83"/>
    </row>
    <row r="55" spans="2:19" x14ac:dyDescent="0.25">
      <c r="B55" s="100" t="s">
        <v>176</v>
      </c>
      <c r="C55" s="196"/>
      <c r="D55" s="99">
        <v>91</v>
      </c>
      <c r="E55" s="196"/>
      <c r="F55" s="195">
        <v>4</v>
      </c>
      <c r="G55" s="99"/>
      <c r="H55" s="98">
        <f t="shared" si="0"/>
        <v>95</v>
      </c>
      <c r="I55" s="83"/>
      <c r="J55" s="83"/>
      <c r="K55" s="234" t="s">
        <v>241</v>
      </c>
      <c r="L55" s="234"/>
      <c r="M55" s="234"/>
      <c r="N55" s="234"/>
      <c r="O55" s="234"/>
      <c r="P55" s="234"/>
      <c r="Q55" s="234"/>
      <c r="R55" s="83"/>
      <c r="S55" s="83"/>
    </row>
    <row r="56" spans="2:19" x14ac:dyDescent="0.25">
      <c r="B56" s="129" t="s">
        <v>136</v>
      </c>
      <c r="C56" s="127"/>
      <c r="D56" s="118">
        <v>80</v>
      </c>
      <c r="E56" s="127"/>
      <c r="F56" s="193">
        <v>3</v>
      </c>
      <c r="G56" s="118"/>
      <c r="H56" s="95">
        <f t="shared" si="0"/>
        <v>83</v>
      </c>
      <c r="I56" s="83"/>
      <c r="J56" s="83"/>
      <c r="K56" s="234"/>
      <c r="L56" s="234"/>
      <c r="M56" s="234"/>
      <c r="N56" s="234"/>
      <c r="O56" s="234"/>
      <c r="P56" s="234"/>
      <c r="Q56" s="234"/>
      <c r="R56" s="83"/>
      <c r="S56" s="83"/>
    </row>
    <row r="57" spans="2:19" ht="15.75" thickBot="1" x14ac:dyDescent="0.3">
      <c r="B57" s="129" t="s">
        <v>126</v>
      </c>
      <c r="C57" s="127"/>
      <c r="D57" s="118">
        <v>71</v>
      </c>
      <c r="E57" s="127"/>
      <c r="F57" s="193">
        <v>7</v>
      </c>
      <c r="G57" s="118"/>
      <c r="H57" s="95">
        <f t="shared" si="0"/>
        <v>78</v>
      </c>
      <c r="I57" s="83"/>
      <c r="J57" s="83"/>
      <c r="K57" s="232" t="s">
        <v>161</v>
      </c>
      <c r="L57" s="233" t="s">
        <v>240</v>
      </c>
      <c r="M57" s="233"/>
      <c r="N57" s="130"/>
      <c r="O57" s="233" t="s">
        <v>239</v>
      </c>
      <c r="P57" s="233"/>
      <c r="Q57" s="233"/>
      <c r="R57" s="83"/>
      <c r="S57" s="83"/>
    </row>
    <row r="58" spans="2:19" x14ac:dyDescent="0.25">
      <c r="B58" s="129" t="s">
        <v>148</v>
      </c>
      <c r="C58" s="127"/>
      <c r="D58" s="118">
        <v>75</v>
      </c>
      <c r="E58" s="127"/>
      <c r="F58" s="193">
        <v>2</v>
      </c>
      <c r="G58" s="118"/>
      <c r="H58" s="95">
        <f t="shared" si="0"/>
        <v>77</v>
      </c>
      <c r="I58" s="83"/>
      <c r="J58" s="83"/>
      <c r="K58" s="232"/>
      <c r="L58" s="130" t="s">
        <v>15</v>
      </c>
      <c r="M58" s="130" t="s">
        <v>1</v>
      </c>
      <c r="N58" s="130"/>
      <c r="O58" s="130" t="s">
        <v>15</v>
      </c>
      <c r="P58" s="130"/>
      <c r="Q58" s="130" t="s">
        <v>1</v>
      </c>
      <c r="R58" s="83"/>
      <c r="S58" s="83"/>
    </row>
    <row r="59" spans="2:19" x14ac:dyDescent="0.25">
      <c r="B59" s="129" t="s">
        <v>177</v>
      </c>
      <c r="C59" s="127"/>
      <c r="D59" s="118">
        <v>65</v>
      </c>
      <c r="E59" s="118"/>
      <c r="F59" s="193">
        <v>2</v>
      </c>
      <c r="G59" s="118"/>
      <c r="H59" s="95">
        <f t="shared" si="0"/>
        <v>67</v>
      </c>
      <c r="I59" s="83"/>
      <c r="J59" s="83"/>
      <c r="K59" s="131"/>
      <c r="L59" s="130"/>
      <c r="M59" s="130"/>
      <c r="N59" s="130"/>
      <c r="O59" s="130"/>
      <c r="P59" s="130"/>
      <c r="Q59" s="130"/>
      <c r="R59" s="83"/>
      <c r="S59" s="83"/>
    </row>
    <row r="60" spans="2:19" x14ac:dyDescent="0.25">
      <c r="B60" s="129" t="s">
        <v>134</v>
      </c>
      <c r="C60" s="127"/>
      <c r="D60" s="118">
        <v>60</v>
      </c>
      <c r="E60" s="118"/>
      <c r="F60" s="193">
        <v>4</v>
      </c>
      <c r="G60" s="118"/>
      <c r="H60" s="95">
        <f t="shared" si="0"/>
        <v>64</v>
      </c>
      <c r="I60" s="83"/>
      <c r="J60" s="83"/>
      <c r="K60" s="84" t="s">
        <v>159</v>
      </c>
      <c r="L60" s="6">
        <v>13</v>
      </c>
      <c r="M60" s="106">
        <f>L60/$L$62</f>
        <v>0.1015625</v>
      </c>
      <c r="N60" s="106"/>
      <c r="O60" s="6">
        <v>64</v>
      </c>
      <c r="P60" s="6"/>
      <c r="Q60" s="106">
        <f>O60/$O$62</f>
        <v>0.15841584158415842</v>
      </c>
      <c r="R60" s="83"/>
      <c r="S60" s="83"/>
    </row>
    <row r="61" spans="2:19" ht="15.75" thickBot="1" x14ac:dyDescent="0.3">
      <c r="B61" s="84" t="s">
        <v>140</v>
      </c>
      <c r="C61" s="83"/>
      <c r="D61" s="6">
        <v>55</v>
      </c>
      <c r="E61" s="83"/>
      <c r="F61" s="193">
        <v>8</v>
      </c>
      <c r="G61" s="6"/>
      <c r="H61" s="95">
        <f t="shared" si="0"/>
        <v>63</v>
      </c>
      <c r="I61" s="83"/>
      <c r="J61" s="83"/>
      <c r="K61" s="84" t="s">
        <v>238</v>
      </c>
      <c r="L61" s="6">
        <v>115</v>
      </c>
      <c r="M61" s="106">
        <f>L61/$L$62</f>
        <v>0.8984375</v>
      </c>
      <c r="N61" s="106"/>
      <c r="O61" s="6">
        <v>340</v>
      </c>
      <c r="P61" s="6"/>
      <c r="Q61" s="106">
        <f>O61/O62</f>
        <v>0.84158415841584155</v>
      </c>
      <c r="R61" s="83"/>
      <c r="S61" s="83"/>
    </row>
    <row r="62" spans="2:19" x14ac:dyDescent="0.25">
      <c r="B62" s="84" t="s">
        <v>133</v>
      </c>
      <c r="C62" s="83"/>
      <c r="D62" s="6">
        <v>56</v>
      </c>
      <c r="E62" s="83"/>
      <c r="F62" s="193">
        <v>4</v>
      </c>
      <c r="G62" s="6"/>
      <c r="H62" s="95">
        <f t="shared" si="0"/>
        <v>60</v>
      </c>
      <c r="I62" s="83"/>
      <c r="J62" s="83"/>
      <c r="K62" s="136" t="s">
        <v>0</v>
      </c>
      <c r="L62" s="136">
        <f>SUM(L60:L61)</f>
        <v>128</v>
      </c>
      <c r="M62" s="114">
        <f>SUM(M60:M61)</f>
        <v>1</v>
      </c>
      <c r="N62" s="114"/>
      <c r="O62" s="136">
        <f>SUM(O60:O61)</f>
        <v>404</v>
      </c>
      <c r="P62" s="136"/>
      <c r="Q62" s="114">
        <f>SUM(Q60:Q61)</f>
        <v>1</v>
      </c>
      <c r="R62" s="83"/>
      <c r="S62" s="83"/>
    </row>
    <row r="63" spans="2:19" x14ac:dyDescent="0.25">
      <c r="B63" s="84" t="s">
        <v>125</v>
      </c>
      <c r="C63" s="83"/>
      <c r="D63" s="6">
        <v>54</v>
      </c>
      <c r="E63" s="83"/>
      <c r="F63" s="193">
        <v>3</v>
      </c>
      <c r="G63" s="6"/>
      <c r="H63" s="95">
        <f t="shared" si="0"/>
        <v>57</v>
      </c>
      <c r="I63" s="83"/>
      <c r="J63" s="83"/>
      <c r="K63" s="194"/>
      <c r="L63" s="6"/>
      <c r="M63" s="106"/>
      <c r="N63" s="106"/>
      <c r="O63" s="6"/>
      <c r="P63" s="6"/>
      <c r="Q63" s="106"/>
      <c r="R63" s="83"/>
      <c r="S63" s="83"/>
    </row>
    <row r="64" spans="2:19" x14ac:dyDescent="0.25">
      <c r="B64" s="84" t="s">
        <v>129</v>
      </c>
      <c r="C64" s="83"/>
      <c r="D64" s="6">
        <v>52</v>
      </c>
      <c r="E64" s="83"/>
      <c r="F64" s="193">
        <v>1</v>
      </c>
      <c r="G64" s="6"/>
      <c r="H64" s="95">
        <f t="shared" si="0"/>
        <v>53</v>
      </c>
      <c r="I64" s="83"/>
      <c r="J64" s="83"/>
      <c r="P64" s="83"/>
      <c r="Q64" s="83"/>
      <c r="R64" s="83"/>
      <c r="S64" s="83"/>
    </row>
    <row r="65" spans="2:19" x14ac:dyDescent="0.25">
      <c r="B65" s="84" t="s">
        <v>123</v>
      </c>
      <c r="C65" s="83"/>
      <c r="D65" s="6">
        <v>51</v>
      </c>
      <c r="E65" s="83"/>
      <c r="F65" s="193">
        <v>1</v>
      </c>
      <c r="G65" s="6"/>
      <c r="H65" s="95">
        <f t="shared" si="0"/>
        <v>52</v>
      </c>
      <c r="I65" s="83"/>
      <c r="J65" s="83"/>
      <c r="K65" s="83" t="s">
        <v>237</v>
      </c>
      <c r="L65" s="83"/>
      <c r="M65" s="83"/>
      <c r="N65" s="83"/>
      <c r="O65" s="83"/>
      <c r="P65" s="83"/>
      <c r="Q65" s="83"/>
      <c r="R65" s="83"/>
      <c r="S65" s="83"/>
    </row>
    <row r="66" spans="2:19" x14ac:dyDescent="0.25">
      <c r="B66" s="84" t="s">
        <v>113</v>
      </c>
      <c r="C66" s="83"/>
      <c r="D66" s="6">
        <v>39</v>
      </c>
      <c r="E66" s="83"/>
      <c r="F66" s="193">
        <v>0</v>
      </c>
      <c r="G66" s="6"/>
      <c r="H66" s="95">
        <f t="shared" si="0"/>
        <v>39</v>
      </c>
      <c r="I66" s="83"/>
      <c r="J66" s="83"/>
      <c r="K66" s="232" t="s">
        <v>128</v>
      </c>
      <c r="L66" s="232"/>
      <c r="M66" s="237" t="s">
        <v>15</v>
      </c>
      <c r="N66" s="237"/>
      <c r="O66" s="130" t="s">
        <v>1</v>
      </c>
      <c r="P66" s="18"/>
      <c r="Q66" s="18"/>
      <c r="R66" s="18"/>
      <c r="S66" s="83"/>
    </row>
    <row r="67" spans="2:19" x14ac:dyDescent="0.25">
      <c r="B67" s="84" t="s">
        <v>117</v>
      </c>
      <c r="C67" s="83"/>
      <c r="D67" s="6">
        <v>39</v>
      </c>
      <c r="E67" s="83"/>
      <c r="F67" s="193">
        <v>0</v>
      </c>
      <c r="G67" s="6"/>
      <c r="H67" s="95">
        <f t="shared" si="0"/>
        <v>39</v>
      </c>
      <c r="I67" s="83"/>
      <c r="J67" s="83"/>
      <c r="K67" s="84" t="s">
        <v>236</v>
      </c>
      <c r="L67" s="6"/>
      <c r="M67" s="190">
        <v>64</v>
      </c>
      <c r="N67" s="94"/>
      <c r="O67" s="106">
        <f t="shared" ref="O67:O77" si="1">M67/$M$78</f>
        <v>0.5</v>
      </c>
      <c r="P67" s="18"/>
      <c r="Q67" s="18"/>
      <c r="R67" s="18"/>
      <c r="S67" s="83"/>
    </row>
    <row r="68" spans="2:19" x14ac:dyDescent="0.25">
      <c r="B68" s="84" t="s">
        <v>121</v>
      </c>
      <c r="C68" s="83"/>
      <c r="D68" s="6">
        <v>37</v>
      </c>
      <c r="E68" s="83"/>
      <c r="F68" s="193">
        <v>2</v>
      </c>
      <c r="G68" s="6"/>
      <c r="H68" s="95">
        <f t="shared" si="0"/>
        <v>39</v>
      </c>
      <c r="I68" s="83"/>
      <c r="J68" s="83"/>
      <c r="K68" s="84" t="s">
        <v>235</v>
      </c>
      <c r="L68" s="6"/>
      <c r="M68" s="190">
        <v>13</v>
      </c>
      <c r="N68" s="94"/>
      <c r="O68" s="106">
        <f t="shared" si="1"/>
        <v>0.1015625</v>
      </c>
      <c r="P68" s="113"/>
      <c r="Q68" s="269"/>
      <c r="R68" s="269"/>
      <c r="S68" s="83"/>
    </row>
    <row r="69" spans="2:19" x14ac:dyDescent="0.25">
      <c r="B69" s="84" t="s">
        <v>119</v>
      </c>
      <c r="C69" s="83"/>
      <c r="D69" s="6">
        <v>30</v>
      </c>
      <c r="E69" s="83"/>
      <c r="F69" s="193">
        <v>3</v>
      </c>
      <c r="G69" s="6"/>
      <c r="H69" s="95">
        <f t="shared" si="0"/>
        <v>33</v>
      </c>
      <c r="I69" s="83"/>
      <c r="J69" s="83"/>
      <c r="K69" s="84" t="s">
        <v>120</v>
      </c>
      <c r="L69" s="6"/>
      <c r="M69" s="190">
        <v>14</v>
      </c>
      <c r="N69" s="94"/>
      <c r="O69" s="106">
        <f t="shared" si="1"/>
        <v>0.109375</v>
      </c>
      <c r="P69" s="113"/>
      <c r="Q69" s="113"/>
      <c r="R69" s="113"/>
      <c r="S69" s="83"/>
    </row>
    <row r="70" spans="2:19" x14ac:dyDescent="0.25">
      <c r="B70" s="84" t="s">
        <v>107</v>
      </c>
      <c r="C70" s="83"/>
      <c r="D70" s="6">
        <v>28</v>
      </c>
      <c r="E70" s="83"/>
      <c r="F70" s="193">
        <v>3</v>
      </c>
      <c r="G70" s="6"/>
      <c r="H70" s="95">
        <f t="shared" si="0"/>
        <v>31</v>
      </c>
      <c r="I70" s="83"/>
      <c r="J70" s="83"/>
      <c r="K70" s="84" t="s">
        <v>118</v>
      </c>
      <c r="L70" s="6"/>
      <c r="M70" s="190">
        <v>6</v>
      </c>
      <c r="N70" s="94"/>
      <c r="O70" s="106">
        <f t="shared" si="1"/>
        <v>4.6875E-2</v>
      </c>
      <c r="P70" s="106"/>
      <c r="Q70" s="94"/>
      <c r="R70" s="106"/>
      <c r="S70" s="83"/>
    </row>
    <row r="71" spans="2:19" x14ac:dyDescent="0.25">
      <c r="B71" s="84" t="s">
        <v>131</v>
      </c>
      <c r="C71" s="83"/>
      <c r="D71" s="6">
        <v>29</v>
      </c>
      <c r="E71" s="83"/>
      <c r="F71" s="193">
        <v>1</v>
      </c>
      <c r="G71" s="6"/>
      <c r="H71" s="95">
        <f t="shared" si="0"/>
        <v>30</v>
      </c>
      <c r="I71" s="83"/>
      <c r="J71" s="83"/>
      <c r="K71" s="84" t="s">
        <v>234</v>
      </c>
      <c r="L71" s="6"/>
      <c r="M71" s="190">
        <v>3</v>
      </c>
      <c r="N71" s="94"/>
      <c r="O71" s="106">
        <f t="shared" si="1"/>
        <v>2.34375E-2</v>
      </c>
      <c r="P71" s="106"/>
      <c r="Q71" s="94"/>
      <c r="R71" s="106"/>
      <c r="S71" s="83"/>
    </row>
    <row r="72" spans="2:19" x14ac:dyDescent="0.25">
      <c r="B72" s="84" t="s">
        <v>111</v>
      </c>
      <c r="C72" s="83"/>
      <c r="D72" s="6">
        <v>29</v>
      </c>
      <c r="E72" s="83"/>
      <c r="F72" s="193">
        <v>1</v>
      </c>
      <c r="G72" s="6"/>
      <c r="H72" s="95">
        <f t="shared" si="0"/>
        <v>30</v>
      </c>
      <c r="I72" s="83"/>
      <c r="J72" s="83"/>
      <c r="K72" s="84" t="s">
        <v>233</v>
      </c>
      <c r="L72" s="6"/>
      <c r="M72" s="190">
        <v>17</v>
      </c>
      <c r="N72" s="94"/>
      <c r="O72" s="106">
        <f t="shared" si="1"/>
        <v>0.1328125</v>
      </c>
      <c r="P72" s="106"/>
      <c r="Q72" s="94"/>
      <c r="R72" s="106"/>
      <c r="S72" s="83"/>
    </row>
    <row r="73" spans="2:19" x14ac:dyDescent="0.25">
      <c r="B73" s="84" t="s">
        <v>115</v>
      </c>
      <c r="C73" s="83"/>
      <c r="D73" s="6">
        <v>22</v>
      </c>
      <c r="E73" s="83"/>
      <c r="F73" s="193">
        <v>4</v>
      </c>
      <c r="G73" s="6"/>
      <c r="H73" s="95">
        <f t="shared" si="0"/>
        <v>26</v>
      </c>
      <c r="I73" s="83"/>
      <c r="J73" s="83"/>
      <c r="K73" s="84" t="s">
        <v>232</v>
      </c>
      <c r="L73" s="6"/>
      <c r="M73" s="190">
        <v>1</v>
      </c>
      <c r="N73" s="94"/>
      <c r="O73" s="106">
        <f t="shared" si="1"/>
        <v>7.8125E-3</v>
      </c>
      <c r="P73" s="106"/>
      <c r="Q73" s="94"/>
      <c r="R73" s="106"/>
      <c r="S73" s="83"/>
    </row>
    <row r="74" spans="2:19" x14ac:dyDescent="0.25">
      <c r="B74" s="84" t="s">
        <v>132</v>
      </c>
      <c r="C74" s="83"/>
      <c r="D74" s="6">
        <v>17</v>
      </c>
      <c r="E74" s="83"/>
      <c r="F74" s="193">
        <v>4</v>
      </c>
      <c r="G74" s="6"/>
      <c r="H74" s="95">
        <f t="shared" si="0"/>
        <v>21</v>
      </c>
      <c r="I74" s="83"/>
      <c r="J74" s="83"/>
      <c r="K74" s="84" t="s">
        <v>108</v>
      </c>
      <c r="L74" s="6"/>
      <c r="M74" s="190">
        <v>0</v>
      </c>
      <c r="N74" s="94"/>
      <c r="O74" s="106">
        <f t="shared" si="1"/>
        <v>0</v>
      </c>
      <c r="P74" s="106"/>
      <c r="Q74" s="94"/>
      <c r="R74" s="106"/>
      <c r="S74" s="83"/>
    </row>
    <row r="75" spans="2:19" ht="15.75" thickBot="1" x14ac:dyDescent="0.3">
      <c r="B75" s="84" t="s">
        <v>109</v>
      </c>
      <c r="C75" s="83"/>
      <c r="D75" s="6">
        <v>11</v>
      </c>
      <c r="E75" s="83"/>
      <c r="F75" s="193">
        <v>2</v>
      </c>
      <c r="G75" s="6"/>
      <c r="H75" s="95">
        <f t="shared" si="0"/>
        <v>13</v>
      </c>
      <c r="I75" s="83"/>
      <c r="J75" s="83"/>
      <c r="K75" s="84" t="s">
        <v>231</v>
      </c>
      <c r="L75" s="6"/>
      <c r="M75" s="190">
        <v>2</v>
      </c>
      <c r="N75" s="94"/>
      <c r="O75" s="106">
        <f t="shared" si="1"/>
        <v>1.5625E-2</v>
      </c>
      <c r="P75" s="106"/>
      <c r="Q75" s="94"/>
      <c r="R75" s="106"/>
      <c r="S75" s="83"/>
    </row>
    <row r="76" spans="2:19" x14ac:dyDescent="0.25">
      <c r="B76" s="136" t="s">
        <v>0</v>
      </c>
      <c r="C76" s="136"/>
      <c r="D76" s="189">
        <f>SUM(D50:D75)</f>
        <v>2016</v>
      </c>
      <c r="E76" s="189">
        <f>SUM(E50:E75)</f>
        <v>0</v>
      </c>
      <c r="F76" s="189">
        <f>SUM(F50:F75)</f>
        <v>128</v>
      </c>
      <c r="G76" s="189"/>
      <c r="H76" s="189">
        <f>SUM(H50:H75)</f>
        <v>2144</v>
      </c>
      <c r="I76" s="192"/>
      <c r="J76" s="83"/>
      <c r="K76" s="84" t="s">
        <v>230</v>
      </c>
      <c r="L76" s="6"/>
      <c r="M76" s="190">
        <v>5</v>
      </c>
      <c r="N76" s="94"/>
      <c r="O76" s="106">
        <f t="shared" si="1"/>
        <v>3.90625E-2</v>
      </c>
      <c r="S76" s="83"/>
    </row>
    <row r="77" spans="2:19" ht="15.75" thickBot="1" x14ac:dyDescent="0.3">
      <c r="B77" s="191"/>
      <c r="C77" s="83"/>
      <c r="D77" s="83"/>
      <c r="E77" s="83"/>
      <c r="F77" s="6"/>
      <c r="G77" s="6"/>
      <c r="H77" s="6"/>
      <c r="I77" s="83"/>
      <c r="J77" s="83"/>
      <c r="K77" s="84" t="s">
        <v>179</v>
      </c>
      <c r="M77" s="190">
        <v>3</v>
      </c>
      <c r="N77" s="94"/>
      <c r="O77" s="106">
        <f t="shared" si="1"/>
        <v>2.34375E-2</v>
      </c>
      <c r="S77" s="83"/>
    </row>
    <row r="78" spans="2:19" x14ac:dyDescent="0.25">
      <c r="I78" s="18"/>
      <c r="J78" s="132"/>
      <c r="K78" s="136" t="s">
        <v>0</v>
      </c>
      <c r="L78" s="136"/>
      <c r="M78" s="189">
        <f>SUM(M67:M77)</f>
        <v>128</v>
      </c>
      <c r="N78" s="189"/>
      <c r="O78" s="114">
        <f>SUM(O67:O77)</f>
        <v>1</v>
      </c>
      <c r="S78" s="83"/>
    </row>
    <row r="79" spans="2:19" ht="13.5" customHeight="1" x14ac:dyDescent="0.25">
      <c r="G79" s="185"/>
      <c r="H79" s="188"/>
      <c r="I79" s="185"/>
      <c r="J79" s="106"/>
      <c r="S79" s="83"/>
    </row>
    <row r="80" spans="2:19" ht="6" customHeight="1" x14ac:dyDescent="0.25">
      <c r="B80" s="83"/>
      <c r="C80" s="83"/>
      <c r="D80" s="83"/>
      <c r="E80" s="83"/>
      <c r="F80" s="6"/>
      <c r="G80" s="6"/>
      <c r="H80" s="6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</row>
    <row r="81" spans="2:19" x14ac:dyDescent="0.25">
      <c r="B81" s="151" t="s">
        <v>229</v>
      </c>
      <c r="C81" s="151"/>
      <c r="D81" s="151"/>
      <c r="E81" s="151"/>
      <c r="F81" s="152"/>
      <c r="G81" s="152"/>
      <c r="H81" s="152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</row>
    <row r="82" spans="2:19" ht="21" customHeight="1" x14ac:dyDescent="0.25">
      <c r="B82" s="234" t="s">
        <v>228</v>
      </c>
      <c r="C82" s="234"/>
      <c r="D82" s="234"/>
      <c r="E82" s="132"/>
      <c r="F82" s="133"/>
      <c r="G82" s="133"/>
      <c r="H82" s="133"/>
      <c r="I82" s="18"/>
      <c r="J82" s="18"/>
      <c r="K82" s="83"/>
      <c r="L82" s="83"/>
      <c r="M82" s="234" t="s">
        <v>227</v>
      </c>
      <c r="N82" s="234"/>
      <c r="O82" s="234"/>
      <c r="P82" s="234"/>
      <c r="Q82" s="234"/>
      <c r="R82" s="234"/>
      <c r="S82" s="83"/>
    </row>
    <row r="83" spans="2:19" ht="15" customHeight="1" x14ac:dyDescent="0.25">
      <c r="B83" s="234"/>
      <c r="C83" s="234"/>
      <c r="D83" s="234"/>
      <c r="E83" s="132"/>
      <c r="F83" s="133"/>
      <c r="G83" s="133"/>
      <c r="H83" s="133"/>
      <c r="I83" s="18"/>
      <c r="J83" s="18"/>
      <c r="K83" s="83"/>
      <c r="L83" s="83"/>
      <c r="M83" s="234"/>
      <c r="N83" s="234"/>
      <c r="O83" s="234"/>
      <c r="P83" s="234"/>
      <c r="Q83" s="234"/>
      <c r="R83" s="234"/>
      <c r="S83" s="83"/>
    </row>
    <row r="84" spans="2:19" ht="15" customHeight="1" x14ac:dyDescent="0.25">
      <c r="B84" s="138" t="s">
        <v>31</v>
      </c>
      <c r="C84" s="130" t="s">
        <v>15</v>
      </c>
      <c r="D84" s="130" t="s">
        <v>1</v>
      </c>
      <c r="E84" s="113"/>
      <c r="F84" s="6"/>
      <c r="G84" s="6"/>
      <c r="H84" s="137" t="s">
        <v>97</v>
      </c>
      <c r="I84" s="83"/>
      <c r="J84" s="83"/>
      <c r="K84" s="83"/>
      <c r="L84" s="83"/>
      <c r="M84" s="138" t="s">
        <v>96</v>
      </c>
      <c r="N84" s="187"/>
      <c r="O84" s="131" t="s">
        <v>15</v>
      </c>
      <c r="P84" s="131"/>
      <c r="Q84" s="232" t="s">
        <v>1</v>
      </c>
      <c r="R84" s="232"/>
      <c r="S84" s="83"/>
    </row>
    <row r="85" spans="2:19" x14ac:dyDescent="0.25">
      <c r="B85" s="137" t="s">
        <v>184</v>
      </c>
      <c r="C85" s="6">
        <v>0</v>
      </c>
      <c r="D85" s="148">
        <f t="shared" ref="D85:D91" si="2">C85/$C$92</f>
        <v>0</v>
      </c>
      <c r="E85" s="106"/>
      <c r="F85" s="6"/>
      <c r="G85" s="6"/>
      <c r="H85" s="184">
        <f>SUM(D85:D88)</f>
        <v>3.125E-2</v>
      </c>
      <c r="I85" s="83"/>
      <c r="J85" s="83"/>
      <c r="K85" s="83"/>
      <c r="L85" s="83"/>
      <c r="M85" s="84" t="s">
        <v>26</v>
      </c>
      <c r="N85" s="83"/>
      <c r="O85" s="133">
        <v>127</v>
      </c>
      <c r="P85" s="133"/>
      <c r="Q85" s="266">
        <f>O85/$O$87</f>
        <v>0.9921875</v>
      </c>
      <c r="R85" s="266"/>
      <c r="S85" s="83"/>
    </row>
    <row r="86" spans="2:19" ht="15.75" thickBot="1" x14ac:dyDescent="0.3">
      <c r="B86" s="137" t="s">
        <v>183</v>
      </c>
      <c r="C86" s="6">
        <v>0</v>
      </c>
      <c r="D86" s="148">
        <f t="shared" si="2"/>
        <v>0</v>
      </c>
      <c r="E86" s="106"/>
      <c r="F86" s="6"/>
      <c r="G86" s="6"/>
      <c r="H86" s="137"/>
      <c r="I86" s="83"/>
      <c r="J86" s="83"/>
      <c r="K86" s="83"/>
      <c r="L86" s="83"/>
      <c r="M86" s="84" t="s">
        <v>28</v>
      </c>
      <c r="N86" s="83"/>
      <c r="O86" s="133">
        <v>1</v>
      </c>
      <c r="P86" s="133"/>
      <c r="Q86" s="266">
        <f>O86/$O$87</f>
        <v>7.8125E-3</v>
      </c>
      <c r="R86" s="266"/>
      <c r="S86" s="83"/>
    </row>
    <row r="87" spans="2:19" x14ac:dyDescent="0.25">
      <c r="B87" s="137" t="s">
        <v>226</v>
      </c>
      <c r="C87" s="6">
        <v>1</v>
      </c>
      <c r="D87" s="148">
        <f t="shared" si="2"/>
        <v>7.8125E-3</v>
      </c>
      <c r="E87" s="106"/>
      <c r="F87" s="6"/>
      <c r="G87" s="6"/>
      <c r="H87" s="137" t="s">
        <v>92</v>
      </c>
      <c r="I87" s="83"/>
      <c r="J87" s="83"/>
      <c r="K87" s="83"/>
      <c r="L87" s="83"/>
      <c r="M87" s="136" t="s">
        <v>0</v>
      </c>
      <c r="N87" s="183"/>
      <c r="O87" s="134">
        <f>SUM(O85:P86)</f>
        <v>128</v>
      </c>
      <c r="P87" s="134"/>
      <c r="Q87" s="247">
        <f>SUM(Q85:R86)</f>
        <v>1</v>
      </c>
      <c r="R87" s="247"/>
      <c r="S87" s="83"/>
    </row>
    <row r="88" spans="2:19" x14ac:dyDescent="0.25">
      <c r="B88" s="137" t="s">
        <v>29</v>
      </c>
      <c r="C88" s="6">
        <v>3</v>
      </c>
      <c r="D88" s="148">
        <f t="shared" si="2"/>
        <v>2.34375E-2</v>
      </c>
      <c r="E88" s="106"/>
      <c r="F88" s="6"/>
      <c r="G88" s="6"/>
      <c r="H88" s="184">
        <f>SUM(D89:D90)</f>
        <v>0.9609375</v>
      </c>
      <c r="I88" s="83"/>
      <c r="J88" s="83"/>
      <c r="K88" s="83"/>
      <c r="L88" s="83"/>
      <c r="S88" s="83"/>
    </row>
    <row r="89" spans="2:19" x14ac:dyDescent="0.25">
      <c r="B89" s="137" t="s">
        <v>27</v>
      </c>
      <c r="C89" s="6">
        <v>66</v>
      </c>
      <c r="D89" s="148">
        <f t="shared" si="2"/>
        <v>0.515625</v>
      </c>
      <c r="E89" s="106"/>
      <c r="F89" s="6"/>
      <c r="G89" s="6"/>
      <c r="H89" s="137"/>
      <c r="I89" s="83"/>
      <c r="J89" s="83"/>
      <c r="K89" s="83"/>
      <c r="L89" s="83"/>
      <c r="M89" s="83" t="s">
        <v>225</v>
      </c>
      <c r="N89" s="18"/>
      <c r="O89" s="18"/>
      <c r="P89" s="83"/>
      <c r="Q89" s="83"/>
      <c r="R89" s="83"/>
      <c r="S89" s="83"/>
    </row>
    <row r="90" spans="2:19" x14ac:dyDescent="0.25">
      <c r="B90" s="137" t="s">
        <v>25</v>
      </c>
      <c r="C90" s="6">
        <v>57</v>
      </c>
      <c r="D90" s="148">
        <f t="shared" si="2"/>
        <v>0.4453125</v>
      </c>
      <c r="E90" s="106"/>
      <c r="F90" s="6"/>
      <c r="G90" s="6"/>
      <c r="H90" s="137"/>
      <c r="I90" s="83"/>
      <c r="J90" s="83"/>
      <c r="K90" s="83"/>
      <c r="L90" s="83"/>
      <c r="M90" s="138" t="s">
        <v>86</v>
      </c>
      <c r="N90" s="187"/>
      <c r="O90" s="232" t="s">
        <v>15</v>
      </c>
      <c r="P90" s="232"/>
      <c r="Q90" s="232" t="s">
        <v>1</v>
      </c>
      <c r="R90" s="232"/>
      <c r="S90" s="83"/>
    </row>
    <row r="91" spans="2:19" ht="15.75" thickBot="1" x14ac:dyDescent="0.3">
      <c r="B91" s="137" t="s">
        <v>23</v>
      </c>
      <c r="C91" s="6">
        <v>1</v>
      </c>
      <c r="D91" s="148">
        <f t="shared" si="2"/>
        <v>7.8125E-3</v>
      </c>
      <c r="E91" s="106"/>
      <c r="F91" s="6"/>
      <c r="G91" s="6"/>
      <c r="H91" s="137" t="s">
        <v>87</v>
      </c>
      <c r="I91" s="83"/>
      <c r="J91" s="83"/>
      <c r="K91" s="83"/>
      <c r="L91" s="83"/>
      <c r="M91" s="84" t="s">
        <v>46</v>
      </c>
      <c r="N91" s="83"/>
      <c r="O91" s="241">
        <v>21</v>
      </c>
      <c r="P91" s="241"/>
      <c r="Q91" s="266">
        <f>O91/$O$94</f>
        <v>0.1640625</v>
      </c>
      <c r="R91" s="266"/>
      <c r="S91" s="83"/>
    </row>
    <row r="92" spans="2:19" x14ac:dyDescent="0.25">
      <c r="B92" s="136" t="s">
        <v>0</v>
      </c>
      <c r="C92" s="136">
        <f>SUM(C85:C91)</f>
        <v>128</v>
      </c>
      <c r="D92" s="186">
        <f>SUM(D85:D91)</f>
        <v>1</v>
      </c>
      <c r="E92" s="185"/>
      <c r="F92" s="6"/>
      <c r="G92" s="6"/>
      <c r="H92" s="184">
        <f>SUM(D91)</f>
        <v>7.8125E-3</v>
      </c>
      <c r="I92" s="83"/>
      <c r="J92" s="83"/>
      <c r="K92" s="83"/>
      <c r="L92" s="83"/>
      <c r="M92" s="84" t="s">
        <v>85</v>
      </c>
      <c r="N92" s="83"/>
      <c r="O92" s="241">
        <v>92</v>
      </c>
      <c r="P92" s="241"/>
      <c r="Q92" s="266">
        <f>O92/$O$94</f>
        <v>0.71875</v>
      </c>
      <c r="R92" s="266"/>
      <c r="S92" s="83"/>
    </row>
    <row r="93" spans="2:19" ht="12.75" customHeight="1" thickBot="1" x14ac:dyDescent="0.3">
      <c r="B93" s="83"/>
      <c r="C93" s="83"/>
      <c r="D93" s="83"/>
      <c r="E93" s="83"/>
      <c r="F93" s="6"/>
      <c r="G93" s="6"/>
      <c r="H93" s="6"/>
      <c r="I93" s="83"/>
      <c r="J93" s="83"/>
      <c r="K93" s="83"/>
      <c r="L93" s="83"/>
      <c r="M93" s="84" t="s">
        <v>84</v>
      </c>
      <c r="N93" s="83"/>
      <c r="O93" s="267">
        <v>15</v>
      </c>
      <c r="P93" s="267"/>
      <c r="Q93" s="268">
        <f>O93/$O$94</f>
        <v>0.1171875</v>
      </c>
      <c r="R93" s="268"/>
      <c r="S93" s="83"/>
    </row>
    <row r="94" spans="2:19" ht="21" customHeight="1" x14ac:dyDescent="0.25">
      <c r="B94" s="234" t="s">
        <v>224</v>
      </c>
      <c r="C94" s="234"/>
      <c r="D94" s="234"/>
      <c r="E94" s="234"/>
      <c r="F94" s="234"/>
      <c r="G94" s="234"/>
      <c r="H94" s="234"/>
      <c r="I94" s="83"/>
      <c r="J94" s="83"/>
      <c r="K94" s="83"/>
      <c r="L94" s="83"/>
      <c r="M94" s="136" t="s">
        <v>0</v>
      </c>
      <c r="N94" s="183"/>
      <c r="O94" s="246">
        <f>SUM(O91:P93)</f>
        <v>128</v>
      </c>
      <c r="P94" s="246"/>
      <c r="Q94" s="247">
        <f>SUM(Q91:R93)</f>
        <v>1</v>
      </c>
      <c r="R94" s="247"/>
      <c r="S94" s="83"/>
    </row>
    <row r="95" spans="2:19" x14ac:dyDescent="0.25">
      <c r="B95" s="237" t="s">
        <v>82</v>
      </c>
      <c r="C95" s="237"/>
      <c r="D95" s="237"/>
      <c r="E95" s="130"/>
      <c r="F95" s="130" t="s">
        <v>15</v>
      </c>
      <c r="G95" s="237" t="s">
        <v>1</v>
      </c>
      <c r="H95" s="237"/>
      <c r="I95" s="269"/>
      <c r="J95" s="269"/>
      <c r="K95" s="269"/>
      <c r="L95" s="83"/>
      <c r="M95" s="182"/>
      <c r="N95" s="83"/>
      <c r="O95" s="83"/>
      <c r="P95" s="83"/>
      <c r="Q95" s="83"/>
      <c r="R95" s="83"/>
      <c r="S95" s="83"/>
    </row>
    <row r="96" spans="2:19" ht="15" customHeight="1" x14ac:dyDescent="0.25">
      <c r="B96" s="59" t="s">
        <v>223</v>
      </c>
      <c r="C96" s="70"/>
      <c r="D96" s="70"/>
      <c r="E96" s="70"/>
      <c r="F96" s="58">
        <v>14</v>
      </c>
      <c r="G96" s="69"/>
      <c r="H96" s="181">
        <f t="shared" ref="H96:H133" si="3">F96/$F$134</f>
        <v>0.109375</v>
      </c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</row>
    <row r="97" spans="2:19" ht="15" customHeight="1" x14ac:dyDescent="0.25">
      <c r="B97" s="59" t="s">
        <v>80</v>
      </c>
      <c r="C97" s="70"/>
      <c r="D97" s="70"/>
      <c r="E97" s="70"/>
      <c r="F97" s="58">
        <v>56</v>
      </c>
      <c r="G97" s="69"/>
      <c r="H97" s="181">
        <f t="shared" si="3"/>
        <v>0.4375</v>
      </c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</row>
    <row r="98" spans="2:19" ht="15" customHeight="1" x14ac:dyDescent="0.25">
      <c r="B98" s="59" t="s">
        <v>222</v>
      </c>
      <c r="C98" s="70"/>
      <c r="D98" s="70"/>
      <c r="E98" s="70"/>
      <c r="F98" s="58">
        <v>5</v>
      </c>
      <c r="G98" s="69"/>
      <c r="H98" s="181">
        <f t="shared" si="3"/>
        <v>3.90625E-2</v>
      </c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</row>
    <row r="99" spans="2:19" ht="15" customHeight="1" x14ac:dyDescent="0.25">
      <c r="B99" s="59" t="s">
        <v>221</v>
      </c>
      <c r="C99" s="70"/>
      <c r="D99" s="70"/>
      <c r="E99" s="70"/>
      <c r="F99" s="58">
        <v>0</v>
      </c>
      <c r="G99" s="69"/>
      <c r="H99" s="181">
        <f t="shared" si="3"/>
        <v>0</v>
      </c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</row>
    <row r="100" spans="2:19" ht="15" customHeight="1" x14ac:dyDescent="0.25">
      <c r="B100" s="62" t="s">
        <v>220</v>
      </c>
      <c r="C100" s="78"/>
      <c r="D100" s="78"/>
      <c r="E100" s="78"/>
      <c r="F100" s="61">
        <v>2</v>
      </c>
      <c r="G100" s="77"/>
      <c r="H100" s="176">
        <f t="shared" si="3"/>
        <v>1.5625E-2</v>
      </c>
      <c r="I100" s="83"/>
      <c r="J100" s="177"/>
      <c r="K100" s="83"/>
      <c r="L100" s="83"/>
      <c r="M100" s="83"/>
      <c r="N100" s="83"/>
      <c r="O100" s="83"/>
      <c r="P100" s="83"/>
      <c r="Q100" s="83"/>
      <c r="R100" s="83"/>
      <c r="S100" s="83"/>
    </row>
    <row r="101" spans="2:19" ht="15" customHeight="1" x14ac:dyDescent="0.25">
      <c r="B101" s="62" t="s">
        <v>76</v>
      </c>
      <c r="C101" s="78"/>
      <c r="D101" s="78"/>
      <c r="E101" s="78"/>
      <c r="F101" s="61">
        <v>32</v>
      </c>
      <c r="G101" s="77"/>
      <c r="H101" s="176">
        <f t="shared" si="3"/>
        <v>0.25</v>
      </c>
      <c r="I101" s="83"/>
      <c r="J101" s="177"/>
      <c r="K101" s="180"/>
      <c r="L101" s="83"/>
      <c r="M101" s="83"/>
      <c r="N101" s="83"/>
      <c r="O101" s="83"/>
      <c r="P101" s="83"/>
      <c r="Q101" s="83"/>
      <c r="R101" s="83"/>
      <c r="S101" s="83"/>
    </row>
    <row r="102" spans="2:19" ht="15" customHeight="1" x14ac:dyDescent="0.25">
      <c r="B102" s="62" t="s">
        <v>75</v>
      </c>
      <c r="C102" s="78"/>
      <c r="D102" s="78"/>
      <c r="E102" s="78"/>
      <c r="F102" s="61">
        <v>6</v>
      </c>
      <c r="G102" s="77"/>
      <c r="H102" s="176">
        <f t="shared" si="3"/>
        <v>4.6875E-2</v>
      </c>
      <c r="I102" s="83"/>
      <c r="J102" s="177"/>
      <c r="K102" s="175"/>
      <c r="L102" s="174"/>
      <c r="M102" s="83"/>
      <c r="N102" s="83"/>
      <c r="O102" s="83"/>
      <c r="P102" s="83"/>
      <c r="Q102" s="83"/>
      <c r="R102" s="83"/>
      <c r="S102" s="83"/>
    </row>
    <row r="103" spans="2:19" ht="15" customHeight="1" x14ac:dyDescent="0.25">
      <c r="B103" s="179" t="s">
        <v>219</v>
      </c>
      <c r="C103" s="178"/>
      <c r="D103" s="178"/>
      <c r="E103" s="178"/>
      <c r="F103" s="61">
        <v>0</v>
      </c>
      <c r="G103" s="77"/>
      <c r="H103" s="176">
        <f t="shared" si="3"/>
        <v>0</v>
      </c>
      <c r="I103" s="83"/>
      <c r="J103" s="177"/>
      <c r="K103" s="175"/>
      <c r="L103" s="174"/>
      <c r="M103" s="83"/>
      <c r="N103" s="83"/>
      <c r="O103" s="83"/>
      <c r="P103" s="83"/>
      <c r="Q103" s="83"/>
      <c r="R103" s="83"/>
      <c r="S103" s="83"/>
    </row>
    <row r="104" spans="2:19" ht="15" customHeight="1" x14ac:dyDescent="0.25">
      <c r="B104" s="62" t="s">
        <v>218</v>
      </c>
      <c r="C104" s="78"/>
      <c r="D104" s="78"/>
      <c r="E104" s="78"/>
      <c r="F104" s="61">
        <v>4</v>
      </c>
      <c r="G104" s="77"/>
      <c r="H104" s="176">
        <f t="shared" si="3"/>
        <v>3.125E-2</v>
      </c>
      <c r="I104" s="83"/>
      <c r="J104" s="83"/>
      <c r="K104" s="175"/>
      <c r="L104" s="174"/>
      <c r="M104" s="83"/>
      <c r="N104" s="83"/>
      <c r="O104" s="83"/>
      <c r="P104" s="83"/>
      <c r="Q104" s="83"/>
      <c r="R104" s="83"/>
      <c r="S104" s="83"/>
    </row>
    <row r="105" spans="2:19" ht="15" customHeight="1" x14ac:dyDescent="0.25">
      <c r="B105" s="167" t="s">
        <v>73</v>
      </c>
      <c r="C105" s="166"/>
      <c r="D105" s="166"/>
      <c r="E105" s="166"/>
      <c r="F105" s="165">
        <v>1</v>
      </c>
      <c r="G105" s="164"/>
      <c r="H105" s="163">
        <f t="shared" si="3"/>
        <v>7.8125E-3</v>
      </c>
      <c r="I105" s="83"/>
      <c r="J105" s="83"/>
      <c r="K105" s="175"/>
      <c r="L105" s="174"/>
      <c r="M105" s="83"/>
      <c r="N105" s="83"/>
      <c r="O105" s="83"/>
      <c r="P105" s="83"/>
      <c r="Q105" s="83"/>
      <c r="R105" s="83"/>
      <c r="S105" s="83"/>
    </row>
    <row r="106" spans="2:19" ht="15" customHeight="1" x14ac:dyDescent="0.25">
      <c r="B106" s="167" t="s">
        <v>72</v>
      </c>
      <c r="C106" s="166"/>
      <c r="D106" s="166"/>
      <c r="E106" s="166"/>
      <c r="F106" s="165">
        <v>0</v>
      </c>
      <c r="G106" s="164"/>
      <c r="H106" s="163">
        <f t="shared" si="3"/>
        <v>0</v>
      </c>
      <c r="I106" s="83"/>
      <c r="J106" s="83"/>
      <c r="K106" s="127"/>
      <c r="L106" s="127"/>
      <c r="M106" s="83"/>
      <c r="N106" s="83"/>
      <c r="O106" s="83"/>
      <c r="P106" s="83"/>
      <c r="Q106" s="83"/>
      <c r="R106" s="83"/>
      <c r="S106" s="83"/>
    </row>
    <row r="107" spans="2:19" ht="15" customHeight="1" x14ac:dyDescent="0.25">
      <c r="B107" s="167" t="s">
        <v>69</v>
      </c>
      <c r="C107" s="166"/>
      <c r="D107" s="166"/>
      <c r="E107" s="166"/>
      <c r="F107" s="165">
        <v>0</v>
      </c>
      <c r="G107" s="164"/>
      <c r="H107" s="163">
        <f t="shared" si="3"/>
        <v>0</v>
      </c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</row>
    <row r="108" spans="2:19" ht="15" customHeight="1" x14ac:dyDescent="0.25">
      <c r="B108" s="167" t="s">
        <v>70</v>
      </c>
      <c r="C108" s="166"/>
      <c r="D108" s="166"/>
      <c r="E108" s="166"/>
      <c r="F108" s="165">
        <v>0</v>
      </c>
      <c r="G108" s="164"/>
      <c r="H108" s="163">
        <f t="shared" si="3"/>
        <v>0</v>
      </c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</row>
    <row r="109" spans="2:19" ht="15" customHeight="1" x14ac:dyDescent="0.25">
      <c r="B109" s="167" t="s">
        <v>68</v>
      </c>
      <c r="C109" s="166"/>
      <c r="D109" s="166"/>
      <c r="E109" s="166"/>
      <c r="F109" s="165">
        <v>0</v>
      </c>
      <c r="G109" s="164"/>
      <c r="H109" s="163">
        <f t="shared" si="3"/>
        <v>0</v>
      </c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</row>
    <row r="110" spans="2:19" ht="15" customHeight="1" x14ac:dyDescent="0.25">
      <c r="B110" s="167" t="s">
        <v>71</v>
      </c>
      <c r="C110" s="166"/>
      <c r="D110" s="166"/>
      <c r="E110" s="166"/>
      <c r="F110" s="165">
        <v>2</v>
      </c>
      <c r="G110" s="164"/>
      <c r="H110" s="163">
        <f t="shared" si="3"/>
        <v>1.5625E-2</v>
      </c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</row>
    <row r="111" spans="2:19" ht="15" customHeight="1" x14ac:dyDescent="0.25">
      <c r="B111" s="167" t="s">
        <v>217</v>
      </c>
      <c r="C111" s="166"/>
      <c r="D111" s="166"/>
      <c r="E111" s="166"/>
      <c r="F111" s="165">
        <v>0</v>
      </c>
      <c r="G111" s="164"/>
      <c r="H111" s="163">
        <f t="shared" si="3"/>
        <v>0</v>
      </c>
      <c r="I111" s="83"/>
      <c r="J111" s="83"/>
      <c r="O111" s="83"/>
      <c r="P111" s="83"/>
      <c r="Q111" s="83"/>
      <c r="R111" s="83"/>
      <c r="S111" s="83"/>
    </row>
    <row r="112" spans="2:19" ht="15" customHeight="1" x14ac:dyDescent="0.25">
      <c r="B112" s="167" t="s">
        <v>216</v>
      </c>
      <c r="C112" s="166"/>
      <c r="D112" s="166"/>
      <c r="E112" s="166"/>
      <c r="F112" s="165">
        <v>0</v>
      </c>
      <c r="G112" s="164"/>
      <c r="H112" s="163">
        <f t="shared" si="3"/>
        <v>0</v>
      </c>
      <c r="I112" s="83"/>
      <c r="J112" s="83"/>
      <c r="K112" s="234" t="s">
        <v>215</v>
      </c>
      <c r="L112" s="234"/>
      <c r="M112" s="234"/>
      <c r="N112" s="234"/>
      <c r="O112" s="83"/>
      <c r="P112" s="83"/>
      <c r="Q112" s="83"/>
      <c r="R112" s="83"/>
      <c r="S112" s="83"/>
    </row>
    <row r="113" spans="2:19" ht="15" customHeight="1" x14ac:dyDescent="0.25">
      <c r="B113" s="167" t="s">
        <v>214</v>
      </c>
      <c r="C113" s="166"/>
      <c r="D113" s="166"/>
      <c r="E113" s="166"/>
      <c r="F113" s="165">
        <v>0</v>
      </c>
      <c r="G113" s="164"/>
      <c r="H113" s="163">
        <f t="shared" si="3"/>
        <v>0</v>
      </c>
      <c r="I113" s="83"/>
      <c r="J113" s="83"/>
      <c r="K113" s="234"/>
      <c r="L113" s="234"/>
      <c r="M113" s="234"/>
      <c r="N113" s="234"/>
      <c r="O113" s="83"/>
      <c r="P113" s="83"/>
      <c r="Q113" s="83"/>
      <c r="R113" s="83"/>
      <c r="S113" s="83"/>
    </row>
    <row r="114" spans="2:19" ht="15" customHeight="1" x14ac:dyDescent="0.25">
      <c r="B114" s="167" t="s">
        <v>213</v>
      </c>
      <c r="C114" s="166"/>
      <c r="D114" s="166"/>
      <c r="E114" s="166"/>
      <c r="F114" s="165">
        <v>0</v>
      </c>
      <c r="G114" s="164"/>
      <c r="H114" s="163">
        <f t="shared" si="3"/>
        <v>0</v>
      </c>
      <c r="I114" s="83"/>
      <c r="J114" s="83"/>
      <c r="K114" s="130" t="s">
        <v>63</v>
      </c>
      <c r="L114" s="130" t="s">
        <v>15</v>
      </c>
      <c r="M114" s="130" t="s">
        <v>1</v>
      </c>
      <c r="N114" s="83"/>
      <c r="O114" s="83"/>
      <c r="P114" s="83"/>
      <c r="Q114" s="83"/>
      <c r="R114" s="83"/>
      <c r="S114" s="83"/>
    </row>
    <row r="115" spans="2:19" ht="15" customHeight="1" x14ac:dyDescent="0.25">
      <c r="B115" s="167" t="s">
        <v>212</v>
      </c>
      <c r="C115" s="166"/>
      <c r="D115" s="166"/>
      <c r="E115" s="166"/>
      <c r="F115" s="165">
        <v>1</v>
      </c>
      <c r="G115" s="164"/>
      <c r="H115" s="163">
        <f t="shared" si="3"/>
        <v>7.8125E-3</v>
      </c>
      <c r="I115" s="83"/>
      <c r="J115" s="83"/>
      <c r="K115" s="59" t="s">
        <v>61</v>
      </c>
      <c r="L115" s="58">
        <f>SUM(F96:F99)</f>
        <v>75</v>
      </c>
      <c r="M115" s="173">
        <f>L115/$L$120</f>
        <v>0.5859375</v>
      </c>
      <c r="N115" s="83"/>
      <c r="O115" s="83"/>
      <c r="P115" s="83"/>
      <c r="Q115" s="83"/>
      <c r="R115" s="83"/>
      <c r="S115" s="83"/>
    </row>
    <row r="116" spans="2:19" ht="15" customHeight="1" x14ac:dyDescent="0.25">
      <c r="B116" s="167" t="s">
        <v>211</v>
      </c>
      <c r="C116" s="166"/>
      <c r="D116" s="166"/>
      <c r="E116" s="166"/>
      <c r="F116" s="165">
        <v>0</v>
      </c>
      <c r="G116" s="164"/>
      <c r="H116" s="163">
        <f t="shared" si="3"/>
        <v>0</v>
      </c>
      <c r="I116" s="83"/>
      <c r="J116" s="83"/>
      <c r="K116" s="62" t="s">
        <v>59</v>
      </c>
      <c r="L116" s="61">
        <f>SUM(F100:F104)</f>
        <v>44</v>
      </c>
      <c r="M116" s="172">
        <f>L116/$L$120</f>
        <v>0.34375</v>
      </c>
      <c r="N116" s="83"/>
      <c r="O116" s="83"/>
      <c r="P116" s="83"/>
      <c r="Q116" s="83"/>
      <c r="R116" s="83"/>
      <c r="S116" s="83"/>
    </row>
    <row r="117" spans="2:19" ht="15" customHeight="1" x14ac:dyDescent="0.25">
      <c r="B117" s="167" t="s">
        <v>210</v>
      </c>
      <c r="C117" s="166"/>
      <c r="D117" s="166"/>
      <c r="E117" s="166"/>
      <c r="F117" s="165">
        <v>0</v>
      </c>
      <c r="G117" s="164"/>
      <c r="H117" s="163">
        <f t="shared" si="3"/>
        <v>0</v>
      </c>
      <c r="I117" s="83"/>
      <c r="J117" s="83"/>
      <c r="K117" s="167" t="s">
        <v>37</v>
      </c>
      <c r="L117" s="165">
        <f>SUM(F105:F123)</f>
        <v>5</v>
      </c>
      <c r="M117" s="171">
        <f>L117/$L$120</f>
        <v>3.90625E-2</v>
      </c>
      <c r="N117" s="83"/>
      <c r="O117" s="83"/>
      <c r="P117" s="83"/>
      <c r="Q117" s="83"/>
      <c r="R117" s="83"/>
      <c r="S117" s="83"/>
    </row>
    <row r="118" spans="2:19" ht="15" customHeight="1" x14ac:dyDescent="0.25">
      <c r="B118" s="167" t="s">
        <v>209</v>
      </c>
      <c r="C118" s="166"/>
      <c r="D118" s="166"/>
      <c r="E118" s="166"/>
      <c r="F118" s="165">
        <v>0</v>
      </c>
      <c r="G118" s="164"/>
      <c r="H118" s="163">
        <f t="shared" si="3"/>
        <v>0</v>
      </c>
      <c r="I118" s="83"/>
      <c r="J118" s="83"/>
      <c r="K118" s="43" t="s">
        <v>56</v>
      </c>
      <c r="L118" s="41">
        <f>SUM(F124:F132)</f>
        <v>3</v>
      </c>
      <c r="M118" s="170">
        <f>L118/$L$120</f>
        <v>2.34375E-2</v>
      </c>
      <c r="N118" s="83"/>
      <c r="O118" s="83"/>
      <c r="P118" s="83"/>
      <c r="Q118" s="83"/>
      <c r="R118" s="83"/>
      <c r="S118" s="83"/>
    </row>
    <row r="119" spans="2:19" ht="15" customHeight="1" thickBot="1" x14ac:dyDescent="0.3">
      <c r="B119" s="167" t="s">
        <v>208</v>
      </c>
      <c r="C119" s="166"/>
      <c r="D119" s="166"/>
      <c r="E119" s="166"/>
      <c r="F119" s="165">
        <v>0</v>
      </c>
      <c r="G119" s="164"/>
      <c r="H119" s="163">
        <f t="shared" si="3"/>
        <v>0</v>
      </c>
      <c r="I119" s="83"/>
      <c r="J119" s="83"/>
      <c r="K119" s="159" t="s">
        <v>52</v>
      </c>
      <c r="L119" s="156">
        <f>F133</f>
        <v>1</v>
      </c>
      <c r="M119" s="169">
        <f>L119/$L$120</f>
        <v>7.8125E-3</v>
      </c>
      <c r="N119" s="83"/>
      <c r="O119" s="83"/>
      <c r="P119" s="83"/>
      <c r="Q119" s="83"/>
      <c r="R119" s="83"/>
      <c r="S119" s="83"/>
    </row>
    <row r="120" spans="2:19" ht="15" customHeight="1" x14ac:dyDescent="0.25">
      <c r="B120" s="167" t="s">
        <v>180</v>
      </c>
      <c r="C120" s="166"/>
      <c r="D120" s="166"/>
      <c r="E120" s="166"/>
      <c r="F120" s="165">
        <v>1</v>
      </c>
      <c r="G120" s="164"/>
      <c r="H120" s="163">
        <f t="shared" si="3"/>
        <v>7.8125E-3</v>
      </c>
      <c r="I120" s="83"/>
      <c r="J120" s="83"/>
      <c r="K120" s="136" t="s">
        <v>0</v>
      </c>
      <c r="L120" s="136">
        <f>SUM(L115:L119)</f>
        <v>128</v>
      </c>
      <c r="M120" s="168">
        <f>SUM(M115:M119)</f>
        <v>1</v>
      </c>
      <c r="N120" s="83"/>
      <c r="O120" s="18"/>
      <c r="P120" s="18"/>
      <c r="Q120" s="83"/>
      <c r="R120" s="83"/>
      <c r="S120" s="83"/>
    </row>
    <row r="121" spans="2:19" ht="15" customHeight="1" x14ac:dyDescent="0.25">
      <c r="B121" s="167" t="s">
        <v>65</v>
      </c>
      <c r="C121" s="166"/>
      <c r="D121" s="166"/>
      <c r="E121" s="166"/>
      <c r="F121" s="165">
        <v>0</v>
      </c>
      <c r="G121" s="164"/>
      <c r="H121" s="163">
        <f t="shared" si="3"/>
        <v>0</v>
      </c>
      <c r="I121" s="83"/>
      <c r="J121" s="83"/>
      <c r="O121" s="18"/>
      <c r="P121" s="18"/>
      <c r="Q121" s="83"/>
      <c r="R121" s="83"/>
      <c r="S121" s="83"/>
    </row>
    <row r="122" spans="2:19" ht="15" customHeight="1" x14ac:dyDescent="0.25">
      <c r="B122" s="167" t="s">
        <v>64</v>
      </c>
      <c r="C122" s="166"/>
      <c r="D122" s="166"/>
      <c r="E122" s="166"/>
      <c r="F122" s="165">
        <v>0</v>
      </c>
      <c r="G122" s="164"/>
      <c r="H122" s="163">
        <f t="shared" si="3"/>
        <v>0</v>
      </c>
      <c r="I122" s="83"/>
      <c r="J122" s="83"/>
      <c r="N122" s="30"/>
      <c r="O122" s="6"/>
      <c r="P122" s="106"/>
      <c r="Q122" s="83"/>
      <c r="R122" s="83"/>
      <c r="S122" s="83"/>
    </row>
    <row r="123" spans="2:19" ht="15" customHeight="1" x14ac:dyDescent="0.25">
      <c r="B123" s="167" t="s">
        <v>67</v>
      </c>
      <c r="C123" s="166"/>
      <c r="D123" s="166"/>
      <c r="E123" s="166"/>
      <c r="F123" s="165">
        <v>0</v>
      </c>
      <c r="G123" s="164"/>
      <c r="H123" s="163">
        <f t="shared" si="3"/>
        <v>0</v>
      </c>
      <c r="I123" s="83"/>
      <c r="J123" s="83"/>
      <c r="N123" s="30"/>
      <c r="O123" s="6"/>
      <c r="P123" s="106"/>
      <c r="Q123" s="83"/>
      <c r="R123" s="83"/>
      <c r="S123" s="83"/>
    </row>
    <row r="124" spans="2:19" ht="15" customHeight="1" x14ac:dyDescent="0.25">
      <c r="B124" s="43" t="s">
        <v>57</v>
      </c>
      <c r="C124" s="42"/>
      <c r="D124" s="42"/>
      <c r="E124" s="42"/>
      <c r="F124" s="41">
        <v>0</v>
      </c>
      <c r="G124" s="40"/>
      <c r="H124" s="161">
        <f t="shared" si="3"/>
        <v>0</v>
      </c>
      <c r="I124" s="83"/>
      <c r="J124" s="83"/>
      <c r="N124" s="30"/>
      <c r="O124" s="6"/>
      <c r="P124" s="106"/>
      <c r="Q124" s="83"/>
      <c r="R124" s="83"/>
      <c r="S124" s="83"/>
    </row>
    <row r="125" spans="2:19" ht="15" customHeight="1" x14ac:dyDescent="0.25">
      <c r="B125" s="43" t="s">
        <v>207</v>
      </c>
      <c r="C125" s="42"/>
      <c r="D125" s="42"/>
      <c r="E125" s="42"/>
      <c r="F125" s="41">
        <v>0</v>
      </c>
      <c r="G125" s="40"/>
      <c r="H125" s="161">
        <f t="shared" si="3"/>
        <v>0</v>
      </c>
      <c r="I125" s="83"/>
      <c r="J125" s="83"/>
      <c r="N125" s="30"/>
      <c r="O125" s="6"/>
      <c r="P125" s="106"/>
      <c r="Q125" s="83"/>
      <c r="R125" s="83"/>
      <c r="S125" s="83"/>
    </row>
    <row r="126" spans="2:19" ht="15" customHeight="1" x14ac:dyDescent="0.25">
      <c r="B126" s="43" t="s">
        <v>206</v>
      </c>
      <c r="C126" s="42"/>
      <c r="D126" s="42"/>
      <c r="E126" s="42"/>
      <c r="F126" s="41">
        <v>0</v>
      </c>
      <c r="G126" s="40"/>
      <c r="H126" s="161">
        <f t="shared" si="3"/>
        <v>0</v>
      </c>
      <c r="I126" s="83"/>
      <c r="J126" s="83"/>
      <c r="N126" s="30"/>
      <c r="O126" s="6"/>
      <c r="P126" s="106"/>
      <c r="Q126" s="83"/>
      <c r="R126" s="83"/>
      <c r="S126" s="83"/>
    </row>
    <row r="127" spans="2:19" ht="15" customHeight="1" x14ac:dyDescent="0.25">
      <c r="B127" s="43" t="s">
        <v>205</v>
      </c>
      <c r="C127" s="42"/>
      <c r="D127" s="42"/>
      <c r="E127" s="42"/>
      <c r="F127" s="41">
        <v>0</v>
      </c>
      <c r="G127" s="40"/>
      <c r="H127" s="161">
        <f t="shared" si="3"/>
        <v>0</v>
      </c>
      <c r="I127" s="83"/>
      <c r="J127" s="83"/>
      <c r="N127" s="30"/>
      <c r="O127" s="6"/>
      <c r="P127" s="106"/>
      <c r="Q127" s="83"/>
      <c r="R127" s="83"/>
      <c r="S127" s="83"/>
    </row>
    <row r="128" spans="2:19" ht="15" customHeight="1" x14ac:dyDescent="0.25">
      <c r="B128" s="43" t="s">
        <v>204</v>
      </c>
      <c r="C128" s="42"/>
      <c r="D128" s="42"/>
      <c r="E128" s="42"/>
      <c r="F128" s="41">
        <v>0</v>
      </c>
      <c r="G128" s="40"/>
      <c r="H128" s="161">
        <f t="shared" si="3"/>
        <v>0</v>
      </c>
      <c r="I128" s="83"/>
      <c r="J128" s="83"/>
      <c r="N128" s="30"/>
      <c r="O128" s="6"/>
      <c r="P128" s="106"/>
      <c r="Q128" s="83"/>
      <c r="R128" s="83"/>
      <c r="S128" s="83"/>
    </row>
    <row r="129" spans="2:21" ht="15" customHeight="1" x14ac:dyDescent="0.25">
      <c r="B129" s="43" t="s">
        <v>60</v>
      </c>
      <c r="C129" s="42"/>
      <c r="D129" s="42"/>
      <c r="E129" s="42"/>
      <c r="F129" s="41">
        <v>0</v>
      </c>
      <c r="G129" s="40"/>
      <c r="H129" s="161">
        <f t="shared" si="3"/>
        <v>0</v>
      </c>
      <c r="I129" s="83"/>
      <c r="J129" s="83"/>
      <c r="N129" s="30"/>
      <c r="O129" s="6"/>
      <c r="P129" s="106"/>
      <c r="Q129" s="83"/>
      <c r="R129" s="83"/>
      <c r="S129" s="83"/>
    </row>
    <row r="130" spans="2:21" ht="15" customHeight="1" x14ac:dyDescent="0.25">
      <c r="B130" s="43" t="s">
        <v>203</v>
      </c>
      <c r="C130" s="42"/>
      <c r="D130" s="42"/>
      <c r="E130" s="42"/>
      <c r="F130" s="41">
        <v>0</v>
      </c>
      <c r="G130" s="40"/>
      <c r="H130" s="161">
        <f t="shared" si="3"/>
        <v>0</v>
      </c>
      <c r="I130" s="83"/>
      <c r="J130" s="83"/>
      <c r="N130" s="162"/>
      <c r="O130" s="83"/>
      <c r="P130" s="83"/>
      <c r="Q130" s="83"/>
      <c r="R130" s="83"/>
      <c r="S130" s="83"/>
    </row>
    <row r="131" spans="2:21" ht="15" customHeight="1" x14ac:dyDescent="0.25">
      <c r="B131" s="43" t="s">
        <v>135</v>
      </c>
      <c r="C131" s="42"/>
      <c r="D131" s="42"/>
      <c r="E131" s="42"/>
      <c r="F131" s="41">
        <v>2</v>
      </c>
      <c r="G131" s="40"/>
      <c r="H131" s="161">
        <f t="shared" si="3"/>
        <v>1.5625E-2</v>
      </c>
      <c r="I131" s="83"/>
      <c r="J131" s="83"/>
      <c r="N131" s="162"/>
      <c r="O131" s="83"/>
      <c r="P131" s="83"/>
      <c r="Q131" s="83"/>
      <c r="R131" s="83"/>
      <c r="S131" s="83"/>
    </row>
    <row r="132" spans="2:21" ht="15" customHeight="1" x14ac:dyDescent="0.25">
      <c r="B132" s="43" t="s">
        <v>202</v>
      </c>
      <c r="C132" s="42"/>
      <c r="D132" s="42"/>
      <c r="E132" s="42"/>
      <c r="F132" s="41">
        <v>1</v>
      </c>
      <c r="G132" s="40"/>
      <c r="H132" s="161">
        <f t="shared" si="3"/>
        <v>7.8125E-3</v>
      </c>
      <c r="I132" s="83"/>
      <c r="J132" s="83"/>
      <c r="N132" s="160"/>
      <c r="O132" s="83"/>
      <c r="P132" s="83"/>
      <c r="Q132" s="83"/>
      <c r="R132" s="83"/>
      <c r="S132" s="83"/>
    </row>
    <row r="133" spans="2:21" ht="15" customHeight="1" thickBot="1" x14ac:dyDescent="0.3">
      <c r="B133" s="159" t="s">
        <v>52</v>
      </c>
      <c r="C133" s="158"/>
      <c r="D133" s="158"/>
      <c r="E133" s="158"/>
      <c r="F133" s="157">
        <v>1</v>
      </c>
      <c r="G133" s="156"/>
      <c r="H133" s="155">
        <f t="shared" si="3"/>
        <v>7.8125E-3</v>
      </c>
      <c r="I133" s="83"/>
      <c r="J133" s="83"/>
      <c r="N133" s="83"/>
      <c r="O133" s="83"/>
      <c r="P133" s="83"/>
      <c r="Q133" s="83"/>
      <c r="R133" s="83"/>
      <c r="S133" s="83"/>
    </row>
    <row r="134" spans="2:21" ht="15" customHeight="1" x14ac:dyDescent="0.25">
      <c r="B134" s="260" t="s">
        <v>0</v>
      </c>
      <c r="C134" s="260"/>
      <c r="D134" s="260"/>
      <c r="E134" s="136"/>
      <c r="F134" s="136">
        <f>SUM(F96:F133)</f>
        <v>128</v>
      </c>
      <c r="G134" s="154"/>
      <c r="H134" s="114">
        <f>SUM(H96:H133)</f>
        <v>1</v>
      </c>
      <c r="I134" s="83"/>
      <c r="J134" s="83"/>
      <c r="N134" s="83"/>
      <c r="O134" s="83"/>
      <c r="P134" s="83"/>
      <c r="Q134" s="83"/>
      <c r="R134" s="83"/>
      <c r="S134" s="83"/>
    </row>
    <row r="135" spans="2:21" x14ac:dyDescent="0.25">
      <c r="B135" s="153" t="s">
        <v>201</v>
      </c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</row>
    <row r="136" spans="2:21" x14ac:dyDescent="0.25">
      <c r="B136" s="83"/>
      <c r="C136" s="83"/>
      <c r="D136" s="83"/>
      <c r="E136" s="83"/>
      <c r="F136" s="6"/>
      <c r="G136" s="6"/>
      <c r="H136" s="6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</row>
    <row r="137" spans="2:21" x14ac:dyDescent="0.25">
      <c r="B137" s="151" t="s">
        <v>200</v>
      </c>
      <c r="C137" s="151"/>
      <c r="D137" s="151"/>
      <c r="E137" s="151"/>
      <c r="F137" s="152"/>
      <c r="G137" s="152"/>
      <c r="H137" s="152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</row>
    <row r="138" spans="2:21" ht="26.25" customHeight="1" x14ac:dyDescent="0.2">
      <c r="B138" s="234" t="s">
        <v>199</v>
      </c>
      <c r="C138" s="234"/>
      <c r="D138" s="234"/>
      <c r="E138" s="234"/>
      <c r="F138" s="234"/>
      <c r="G138" s="6"/>
      <c r="H138" s="6"/>
      <c r="I138" s="83"/>
      <c r="J138" s="83"/>
      <c r="K138" s="234" t="s">
        <v>198</v>
      </c>
      <c r="L138" s="234"/>
      <c r="M138" s="234"/>
      <c r="N138" s="18"/>
      <c r="O138" s="18"/>
      <c r="P138" s="83"/>
      <c r="Q138" s="83"/>
      <c r="R138" s="83"/>
      <c r="S138" s="83"/>
      <c r="U138" s="147"/>
    </row>
    <row r="139" spans="2:21" ht="15" customHeight="1" x14ac:dyDescent="0.2">
      <c r="B139" s="234"/>
      <c r="C139" s="234"/>
      <c r="D139" s="234"/>
      <c r="E139" s="234"/>
      <c r="F139" s="234"/>
      <c r="G139" s="6"/>
      <c r="H139" s="6"/>
      <c r="I139" s="83"/>
      <c r="J139" s="83"/>
      <c r="K139" s="234"/>
      <c r="L139" s="234"/>
      <c r="M139" s="234"/>
      <c r="N139" s="18"/>
      <c r="O139" s="18"/>
      <c r="P139" s="83"/>
      <c r="Q139" s="83"/>
      <c r="R139" s="83"/>
      <c r="S139" s="83"/>
      <c r="U139" s="147"/>
    </row>
    <row r="140" spans="2:21" x14ac:dyDescent="0.2">
      <c r="B140" s="138" t="s">
        <v>197</v>
      </c>
      <c r="C140" s="130" t="s">
        <v>15</v>
      </c>
      <c r="D140" s="130" t="s">
        <v>1</v>
      </c>
      <c r="E140" s="83"/>
      <c r="F140" s="6"/>
      <c r="G140" s="6"/>
      <c r="H140" s="6"/>
      <c r="I140" s="83"/>
      <c r="J140" s="83"/>
      <c r="K140" s="130" t="s">
        <v>196</v>
      </c>
      <c r="L140" s="130" t="s">
        <v>15</v>
      </c>
      <c r="M140" s="130" t="s">
        <v>1</v>
      </c>
      <c r="N140" s="83"/>
      <c r="O140" s="6"/>
      <c r="P140" s="83"/>
      <c r="Q140" s="83"/>
      <c r="R140" s="83"/>
      <c r="S140" s="83"/>
      <c r="U140" s="147"/>
    </row>
    <row r="141" spans="2:21" x14ac:dyDescent="0.2">
      <c r="B141" s="137" t="s">
        <v>195</v>
      </c>
      <c r="C141" s="6">
        <v>2</v>
      </c>
      <c r="D141" s="106">
        <f>C141/$C$146</f>
        <v>1.5625E-2</v>
      </c>
      <c r="E141" s="83"/>
      <c r="F141" s="6"/>
      <c r="G141" s="6"/>
      <c r="H141" s="6"/>
      <c r="I141" s="83"/>
      <c r="J141" s="83"/>
      <c r="K141" s="137" t="s">
        <v>194</v>
      </c>
      <c r="L141" s="6">
        <v>63</v>
      </c>
      <c r="M141" s="148">
        <f>L141/$L$145</f>
        <v>0.4921875</v>
      </c>
      <c r="N141" s="83"/>
      <c r="O141" s="6"/>
      <c r="P141" s="83"/>
      <c r="Q141" s="83"/>
      <c r="R141" s="83"/>
      <c r="S141" s="83"/>
      <c r="U141" s="147"/>
    </row>
    <row r="142" spans="2:21" x14ac:dyDescent="0.2">
      <c r="B142" s="137" t="s">
        <v>27</v>
      </c>
      <c r="C142" s="6">
        <v>57</v>
      </c>
      <c r="D142" s="106">
        <f>C142/$C$146</f>
        <v>0.4453125</v>
      </c>
      <c r="E142" s="83"/>
      <c r="F142" s="6"/>
      <c r="G142" s="6"/>
      <c r="H142" s="6"/>
      <c r="I142" s="83"/>
      <c r="J142" s="83"/>
      <c r="K142" s="137" t="s">
        <v>193</v>
      </c>
      <c r="L142" s="6">
        <v>57</v>
      </c>
      <c r="M142" s="148">
        <f>L142/$L$145</f>
        <v>0.4453125</v>
      </c>
      <c r="N142" s="83"/>
      <c r="O142" s="6"/>
      <c r="P142" s="83"/>
      <c r="Q142" s="83"/>
      <c r="R142" s="83"/>
      <c r="S142" s="83"/>
      <c r="U142" s="147"/>
    </row>
    <row r="143" spans="2:21" x14ac:dyDescent="0.2">
      <c r="B143" s="137" t="s">
        <v>25</v>
      </c>
      <c r="C143" s="6">
        <v>63</v>
      </c>
      <c r="D143" s="106">
        <f>C143/$C$146</f>
        <v>0.4921875</v>
      </c>
      <c r="E143" s="83"/>
      <c r="F143" s="6"/>
      <c r="G143" s="6"/>
      <c r="H143" s="150" t="s">
        <v>24</v>
      </c>
      <c r="I143" s="83"/>
      <c r="J143" s="83"/>
      <c r="K143" s="137" t="s">
        <v>192</v>
      </c>
      <c r="L143" s="6">
        <v>4</v>
      </c>
      <c r="M143" s="148">
        <f>L143/$L$145</f>
        <v>3.125E-2</v>
      </c>
      <c r="N143" s="83"/>
      <c r="O143" s="6"/>
      <c r="P143" s="83"/>
      <c r="Q143" s="83"/>
      <c r="R143" s="83"/>
      <c r="S143" s="83"/>
      <c r="U143" s="147"/>
    </row>
    <row r="144" spans="2:21" ht="15.75" thickBot="1" x14ac:dyDescent="0.25">
      <c r="B144" s="137" t="s">
        <v>23</v>
      </c>
      <c r="C144" s="6">
        <v>4</v>
      </c>
      <c r="D144" s="106">
        <f>C144/$C$146</f>
        <v>3.125E-2</v>
      </c>
      <c r="E144" s="83"/>
      <c r="F144" s="6"/>
      <c r="G144" s="6"/>
      <c r="H144" s="149">
        <f>SUM(D142:D143)</f>
        <v>0.9375</v>
      </c>
      <c r="I144" s="83"/>
      <c r="J144" s="83"/>
      <c r="K144" s="137" t="s">
        <v>191</v>
      </c>
      <c r="L144" s="6">
        <v>4</v>
      </c>
      <c r="M144" s="148">
        <f>L144/$L$145</f>
        <v>3.125E-2</v>
      </c>
      <c r="N144" s="83"/>
      <c r="O144" s="6"/>
      <c r="P144" s="83"/>
      <c r="Q144" s="83"/>
      <c r="R144" s="83"/>
      <c r="S144" s="83"/>
      <c r="U144" s="147"/>
    </row>
    <row r="145" spans="2:21" ht="15.75" thickBot="1" x14ac:dyDescent="0.25">
      <c r="B145" s="137" t="s">
        <v>179</v>
      </c>
      <c r="C145" s="6">
        <v>2</v>
      </c>
      <c r="D145" s="106">
        <f>C145/$C$146</f>
        <v>1.5625E-2</v>
      </c>
      <c r="E145" s="83"/>
      <c r="F145" s="6"/>
      <c r="G145" s="6"/>
      <c r="H145" s="6"/>
      <c r="I145" s="83"/>
      <c r="J145" s="83"/>
      <c r="K145" s="136" t="s">
        <v>0</v>
      </c>
      <c r="L145" s="136">
        <f>SUM(L141:L144)</f>
        <v>128</v>
      </c>
      <c r="M145" s="114">
        <f>SUM(M141:M144)</f>
        <v>1</v>
      </c>
      <c r="N145" s="83"/>
      <c r="O145" s="6"/>
      <c r="P145" s="83"/>
      <c r="Q145" s="83"/>
      <c r="R145" s="83"/>
      <c r="S145" s="83"/>
      <c r="U145" s="147"/>
    </row>
    <row r="146" spans="2:21" x14ac:dyDescent="0.2">
      <c r="B146" s="136" t="s">
        <v>0</v>
      </c>
      <c r="C146" s="136">
        <f>SUM(C141:C145)</f>
        <v>128</v>
      </c>
      <c r="D146" s="114">
        <f>SUM(D141:D145)</f>
        <v>1</v>
      </c>
      <c r="E146" s="83"/>
      <c r="F146" s="6"/>
      <c r="G146" s="6"/>
      <c r="H146" s="6"/>
      <c r="I146" s="83"/>
      <c r="J146" s="83"/>
      <c r="N146" s="83"/>
      <c r="O146" s="6"/>
      <c r="P146" s="83"/>
      <c r="Q146" s="83"/>
      <c r="R146" s="83"/>
      <c r="S146" s="83"/>
      <c r="U146" s="147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83" t="s">
        <v>190</v>
      </c>
      <c r="C148" s="83"/>
      <c r="D148" s="83"/>
      <c r="K148"/>
      <c r="L148"/>
      <c r="M148"/>
      <c r="N148"/>
      <c r="O148"/>
    </row>
    <row r="149" spans="2:21" ht="15.75" customHeight="1" x14ac:dyDescent="0.25">
      <c r="B149" s="146" t="s">
        <v>181</v>
      </c>
      <c r="C149" s="130" t="s">
        <v>15</v>
      </c>
      <c r="D149" s="237" t="s">
        <v>1</v>
      </c>
      <c r="E149" s="237"/>
      <c r="K149"/>
      <c r="L149"/>
      <c r="M149"/>
      <c r="N149"/>
      <c r="O149"/>
    </row>
    <row r="150" spans="2:21" x14ac:dyDescent="0.25">
      <c r="B150" s="84" t="s">
        <v>189</v>
      </c>
      <c r="C150" s="143">
        <v>36</v>
      </c>
      <c r="D150" s="264">
        <f>C150/$C$152</f>
        <v>0.28125</v>
      </c>
      <c r="E150" s="264"/>
      <c r="K150"/>
      <c r="L150"/>
      <c r="M150"/>
      <c r="N150"/>
      <c r="O150"/>
    </row>
    <row r="151" spans="2:21" ht="15.75" thickBot="1" x14ac:dyDescent="0.3">
      <c r="B151" s="84" t="s">
        <v>188</v>
      </c>
      <c r="C151" s="143">
        <v>92</v>
      </c>
      <c r="D151" s="264">
        <f>C151/$C$152</f>
        <v>0.71875</v>
      </c>
      <c r="E151" s="264"/>
      <c r="K151"/>
      <c r="L151"/>
      <c r="M151"/>
      <c r="N151"/>
      <c r="O151"/>
    </row>
    <row r="152" spans="2:21" x14ac:dyDescent="0.25">
      <c r="B152" s="145" t="s">
        <v>0</v>
      </c>
      <c r="C152" s="144">
        <f>SUM(C150:C151)</f>
        <v>128</v>
      </c>
      <c r="D152" s="265">
        <f>SUM(D150:E151)</f>
        <v>1</v>
      </c>
      <c r="E152" s="265"/>
      <c r="K152"/>
      <c r="L152"/>
      <c r="M152"/>
      <c r="N152"/>
      <c r="O152"/>
    </row>
    <row r="153" spans="2:21" x14ac:dyDescent="0.25">
      <c r="K153"/>
      <c r="L153"/>
      <c r="M153"/>
      <c r="N153"/>
      <c r="O153"/>
    </row>
    <row r="154" spans="2:21" x14ac:dyDescent="0.25">
      <c r="B154" s="83"/>
      <c r="C154" s="143"/>
      <c r="D154" s="253"/>
      <c r="E154" s="253"/>
      <c r="K154"/>
      <c r="L154"/>
      <c r="M154"/>
      <c r="N154"/>
      <c r="O154"/>
    </row>
    <row r="155" spans="2:21" x14ac:dyDescent="0.25">
      <c r="B155" s="142" t="s">
        <v>187</v>
      </c>
      <c r="C155" s="142"/>
      <c r="D155" s="142"/>
      <c r="E155" s="142"/>
      <c r="F155" s="142"/>
      <c r="G155" s="142"/>
      <c r="H155" s="142"/>
      <c r="I155" s="142"/>
      <c r="K155"/>
      <c r="L155"/>
      <c r="M155"/>
      <c r="N155"/>
      <c r="O155"/>
    </row>
    <row r="156" spans="2:21" ht="15" customHeight="1" x14ac:dyDescent="0.25">
      <c r="B156" s="263" t="s">
        <v>186</v>
      </c>
      <c r="C156" s="263"/>
      <c r="D156" s="263"/>
      <c r="E156" s="263"/>
      <c r="F156" s="263"/>
      <c r="G156" s="263"/>
      <c r="H156" s="263"/>
      <c r="I156" s="141"/>
    </row>
    <row r="157" spans="2:21" ht="7.5" customHeight="1" x14ac:dyDescent="0.25">
      <c r="B157" s="263"/>
      <c r="C157" s="263"/>
      <c r="D157" s="263"/>
      <c r="E157" s="263"/>
      <c r="F157" s="263"/>
      <c r="G157" s="263"/>
      <c r="H157" s="263"/>
      <c r="I157" s="141"/>
    </row>
    <row r="158" spans="2:21" x14ac:dyDescent="0.25">
      <c r="B158" s="128" t="s">
        <v>185</v>
      </c>
    </row>
    <row r="159" spans="2:21" ht="15" customHeight="1" x14ac:dyDescent="0.25">
      <c r="B159" s="128" t="s">
        <v>182</v>
      </c>
    </row>
  </sheetData>
  <mergeCells count="47">
    <mergeCell ref="K57:K58"/>
    <mergeCell ref="L57:M57"/>
    <mergeCell ref="O57:Q57"/>
    <mergeCell ref="B5:S6"/>
    <mergeCell ref="B8:S8"/>
    <mergeCell ref="B10:S11"/>
    <mergeCell ref="B13:S13"/>
    <mergeCell ref="I15:M16"/>
    <mergeCell ref="P15:S16"/>
    <mergeCell ref="I32:K32"/>
    <mergeCell ref="J33:K33"/>
    <mergeCell ref="B48:H48"/>
    <mergeCell ref="B49:C49"/>
    <mergeCell ref="K55:Q56"/>
    <mergeCell ref="O90:P90"/>
    <mergeCell ref="Q90:R90"/>
    <mergeCell ref="B82:D83"/>
    <mergeCell ref="M82:R83"/>
    <mergeCell ref="Q84:R84"/>
    <mergeCell ref="Q87:R87"/>
    <mergeCell ref="K66:L66"/>
    <mergeCell ref="M66:N66"/>
    <mergeCell ref="Q68:R68"/>
    <mergeCell ref="Q85:R85"/>
    <mergeCell ref="Q86:R86"/>
    <mergeCell ref="Q91:R91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O91:P91"/>
    <mergeCell ref="B156:H157"/>
    <mergeCell ref="D154:E154"/>
    <mergeCell ref="D149:E149"/>
    <mergeCell ref="D150:E150"/>
    <mergeCell ref="D151:E151"/>
    <mergeCell ref="D152:E15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2020-04-20T14:43:08Z</dcterms:modified>
</cp:coreProperties>
</file>