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Estadísticas OTI\OCTUBRE ESTADISTICAS\Boletines y Resúmenes Estadísticos\"/>
    </mc:Choice>
  </mc:AlternateContent>
  <bookViews>
    <workbookView xWindow="-105" yWindow="-105" windowWidth="20730" windowHeight="11760" tabRatio="840" activeTab="1"/>
  </bookViews>
  <sheets>
    <sheet name="Casos CEM" sheetId="53" r:id="rId1"/>
    <sheet name="EIU" sheetId="6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#REF!</definedName>
    <definedName name="A" localSheetId="1">#REF!</definedName>
    <definedName name="A">#REF!</definedName>
    <definedName name="AAA" localSheetId="0">[1]Casos!#REF!</definedName>
    <definedName name="AAA" localSheetId="1">[1]Casos!#REF!</definedName>
    <definedName name="AAA">[1]Casos!#REF!</definedName>
    <definedName name="aaaaaa" localSheetId="0">#REF!</definedName>
    <definedName name="aaaaaa" localSheetId="1">#REF!</definedName>
    <definedName name="aaaaaa">#REF!</definedName>
    <definedName name="AB" localSheetId="0">#REF!</definedName>
    <definedName name="AB" localSheetId="1">#REF!</definedName>
    <definedName name="AB">#REF!</definedName>
    <definedName name="ABAN" localSheetId="0">#REF!</definedName>
    <definedName name="ABAN" localSheetId="1">#REF!</definedName>
    <definedName name="ABAN">#REF!</definedName>
    <definedName name="ABANCAY" localSheetId="0">#REF!</definedName>
    <definedName name="ABANCAY" localSheetId="1">#REF!</definedName>
    <definedName name="ABANCAY">#REF!</definedName>
    <definedName name="AMES">'[2]Base 2012'!$E$1</definedName>
    <definedName name="AÑO" localSheetId="0">#REF!</definedName>
    <definedName name="AÑO" localSheetId="1">#REF!</definedName>
    <definedName name="AÑO">#REF!</definedName>
    <definedName name="AÑOS" localSheetId="0">#REF!</definedName>
    <definedName name="AÑOS" localSheetId="1">#REF!</definedName>
    <definedName name="AÑOS">#REF!</definedName>
    <definedName name="_xlnm.Print_Area" localSheetId="0">'Casos CEM'!$A$1:$Q$97</definedName>
    <definedName name="_xlnm.Print_Area" localSheetId="1">EIU!$A$1:$R$129</definedName>
    <definedName name="AUTORIA" localSheetId="0">#REF!</definedName>
    <definedName name="AUTORIA" localSheetId="1">#REF!</definedName>
    <definedName name="AUTORIA">#REF!</definedName>
    <definedName name="CEM" localSheetId="0">#REF!</definedName>
    <definedName name="CEM" localSheetId="1">#REF!</definedName>
    <definedName name="CEM">#REF!</definedName>
    <definedName name="conocimiento_caso" localSheetId="0">#REF!</definedName>
    <definedName name="conocimiento_caso" localSheetId="1">#REF!</definedName>
    <definedName name="conocimiento_caso">#REF!</definedName>
    <definedName name="D" localSheetId="0">#REF!</definedName>
    <definedName name="D" localSheetId="1">#REF!</definedName>
    <definedName name="D">#REF!</definedName>
    <definedName name="DDD" localSheetId="0">[1]Casos!#REF!</definedName>
    <definedName name="DDD" localSheetId="1">[1]Casos!#REF!</definedName>
    <definedName name="DDD">[1]Casos!#REF!</definedName>
    <definedName name="DE" localSheetId="0">#REF!</definedName>
    <definedName name="DE" localSheetId="1">#REF!</definedName>
    <definedName name="DE">#REF!</definedName>
    <definedName name="DEPA" localSheetId="0">#REF!</definedName>
    <definedName name="DEPA" localSheetId="1">#REF!</definedName>
    <definedName name="DEPA">#REF!</definedName>
    <definedName name="dia" localSheetId="0">#REF!</definedName>
    <definedName name="dia" localSheetId="1">#REF!</definedName>
    <definedName name="dia">#REF!</definedName>
    <definedName name="DIST" localSheetId="0">[3]Casos!#REF!</definedName>
    <definedName name="DIST" localSheetId="1">[3]Casos!#REF!</definedName>
    <definedName name="DIST">[3]Casos!#REF!</definedName>
    <definedName name="DISTRITO" localSheetId="0">#REF!</definedName>
    <definedName name="DISTRITO" localSheetId="1">#REF!</definedName>
    <definedName name="DISTRITO">#REF!</definedName>
    <definedName name="DPTO" localSheetId="0">[3]Casos!#REF!</definedName>
    <definedName name="DPTO" localSheetId="1">[3]Casos!#REF!</definedName>
    <definedName name="DPTO">[3]Casos!#REF!</definedName>
    <definedName name="DR" localSheetId="0">#REF!</definedName>
    <definedName name="DR" localSheetId="1">#REF!</definedName>
    <definedName name="DR">#REF!</definedName>
    <definedName name="dsadadssaas" localSheetId="0">[4]Casos!#REF!</definedName>
    <definedName name="dsadadssaas" localSheetId="1">[4]Casos!#REF!</definedName>
    <definedName name="dsadadssaas">[4]Casos!#REF!</definedName>
    <definedName name="E" localSheetId="0">#REF!</definedName>
    <definedName name="E" localSheetId="1">#REF!</definedName>
    <definedName name="E">#REF!</definedName>
    <definedName name="EEE" localSheetId="0">[1]Casos!#REF!</definedName>
    <definedName name="EEE" localSheetId="1">[1]Casos!#REF!</definedName>
    <definedName name="EEE">[1]Casos!#REF!</definedName>
    <definedName name="GÉNERO" localSheetId="0">#REF!</definedName>
    <definedName name="GÉNERO" localSheetId="1">#REF!</definedName>
    <definedName name="GÉNERO">#REF!</definedName>
    <definedName name="genero1" localSheetId="0">#REF!</definedName>
    <definedName name="genero1" localSheetId="1">#REF!</definedName>
    <definedName name="genero1">#REF!</definedName>
    <definedName name="GENRO" localSheetId="0">#REF!</definedName>
    <definedName name="GENRO" localSheetId="1">#REF!</definedName>
    <definedName name="GENRO">#REF!</definedName>
    <definedName name="GENRO21" localSheetId="0">#REF!</definedName>
    <definedName name="GENRO21" localSheetId="1">#REF!</definedName>
    <definedName name="GENRO21">#REF!</definedName>
    <definedName name="GGGGG">'[5]Base 2012'!$B$1</definedName>
    <definedName name="GGGGGGGGGG">'[5]Base 2012'!$D$1</definedName>
    <definedName name="GRADO" localSheetId="0">#REF!</definedName>
    <definedName name="GRADO" localSheetId="1">#REF!</definedName>
    <definedName name="GRADO">#REF!</definedName>
    <definedName name="HIJOS" localSheetId="0">#REF!</definedName>
    <definedName name="HIJOS" localSheetId="1">#REF!</definedName>
    <definedName name="HIJOS">#REF!</definedName>
    <definedName name="HOMICIDIO" localSheetId="0">#REF!</definedName>
    <definedName name="HOMICIDIO" localSheetId="1">#REF!</definedName>
    <definedName name="HOMICIDIO">#REF!</definedName>
    <definedName name="HOMICIDIO1" localSheetId="0">#REF!</definedName>
    <definedName name="HOMICIDIO1" localSheetId="1">#REF!</definedName>
    <definedName name="HOMICIDIO1">#REF!</definedName>
    <definedName name="J" localSheetId="0">[6]Casos!#REF!</definedName>
    <definedName name="J" localSheetId="1">[6]Casos!#REF!</definedName>
    <definedName name="J">[6]Casos!#REF!</definedName>
    <definedName name="JULIO" localSheetId="0">[3]Casos!#REF!</definedName>
    <definedName name="JULIO" localSheetId="1">[3]Casos!#REF!</definedName>
    <definedName name="JULIO">[3]Casos!#REF!</definedName>
    <definedName name="LABOR" localSheetId="0">#REF!</definedName>
    <definedName name="LABOR" localSheetId="1">#REF!</definedName>
    <definedName name="LABOR">#REF!</definedName>
    <definedName name="LUGAR" localSheetId="0">#REF!</definedName>
    <definedName name="LUGAR" localSheetId="1">#REF!</definedName>
    <definedName name="LUGAR">#REF!</definedName>
    <definedName name="Marca_temporal" localSheetId="0">#REF!</definedName>
    <definedName name="Marca_temporal" localSheetId="1">#REF!</definedName>
    <definedName name="Marca_temporal">#REF!</definedName>
    <definedName name="MEDIDAS" localSheetId="0">#REF!</definedName>
    <definedName name="MEDIDAS" localSheetId="1">#REF!</definedName>
    <definedName name="MEDIDAS">#REF!</definedName>
    <definedName name="Mes" localSheetId="0">[7]Participantes!#REF!</definedName>
    <definedName name="Mes" localSheetId="1">[7]Participantes!#REF!</definedName>
    <definedName name="Mes">[7]Participantes!#REF!</definedName>
    <definedName name="N" localSheetId="0">#REF!</definedName>
    <definedName name="N" localSheetId="1">#REF!</definedName>
    <definedName name="N">#REF!</definedName>
    <definedName name="NDDDSFDSF" localSheetId="0">#REF!</definedName>
    <definedName name="NDDDSFDSF" localSheetId="1">#REF!</definedName>
    <definedName name="NDDDSFDSF">#REF!</definedName>
    <definedName name="Nro_de_oficio" localSheetId="0">#REF!</definedName>
    <definedName name="Nro_de_oficio" localSheetId="1">#REF!</definedName>
    <definedName name="Nro_de_oficio">#REF!</definedName>
    <definedName name="OK" localSheetId="0">#REF!</definedName>
    <definedName name="OK" localSheetId="1">#REF!</definedName>
    <definedName name="OK">#REF!</definedName>
    <definedName name="PROV" localSheetId="0">[3]Casos!#REF!</definedName>
    <definedName name="PROV" localSheetId="1">[3]Casos!#REF!</definedName>
    <definedName name="PROV">[3]Casos!#REF!</definedName>
    <definedName name="PROVINCIA" localSheetId="0">#REF!</definedName>
    <definedName name="PROVINCIA" localSheetId="1">#REF!</definedName>
    <definedName name="PROVINCIA">#REF!</definedName>
    <definedName name="RESPUESTA" localSheetId="0">#REF!</definedName>
    <definedName name="RESPUESTA" localSheetId="1">#REF!</definedName>
    <definedName name="RESPUESTA">#REF!</definedName>
    <definedName name="RITA" localSheetId="0">[1]Casos!#REF!</definedName>
    <definedName name="RITA" localSheetId="1">[1]Casos!#REF!</definedName>
    <definedName name="RITA">[1]Casos!#REF!</definedName>
    <definedName name="S" localSheetId="0">#REF!</definedName>
    <definedName name="S" localSheetId="1">#REF!</definedName>
    <definedName name="S">#REF!</definedName>
    <definedName name="SEXO" localSheetId="0">#REF!</definedName>
    <definedName name="SEXO" localSheetId="1">#REF!</definedName>
    <definedName name="SEXO">#REF!</definedName>
    <definedName name="SITUACION" localSheetId="0">#REF!</definedName>
    <definedName name="SITUACION" localSheetId="1">#REF!</definedName>
    <definedName name="SITUACION">#REF!</definedName>
    <definedName name="SS" localSheetId="0">#REF!</definedName>
    <definedName name="SS" localSheetId="1">#REF!</definedName>
    <definedName name="SS">#REF!</definedName>
    <definedName name="SSS" localSheetId="0">[4]Casos!#REF!</definedName>
    <definedName name="SSS" localSheetId="1">[4]Casos!#REF!</definedName>
    <definedName name="SSS">[4]Casos!#REF!</definedName>
    <definedName name="SSSS" localSheetId="0">#REF!</definedName>
    <definedName name="SSSS" localSheetId="1">#REF!</definedName>
    <definedName name="SSSS">#REF!</definedName>
    <definedName name="SSSSSSS" localSheetId="0">#REF!</definedName>
    <definedName name="SSSSSSS" localSheetId="1">#REF!</definedName>
    <definedName name="SSSSSSS">#REF!</definedName>
    <definedName name="SSSSSSSSSS">'[8]Base 2012'!$E$1</definedName>
    <definedName name="SSSSSSSSSSS" localSheetId="0">#REF!</definedName>
    <definedName name="SSSSSSSSSSS" localSheetId="1">#REF!</definedName>
    <definedName name="SSSSSSSSSSS">#REF!</definedName>
    <definedName name="SSSSSSSSSSSSSS" localSheetId="0">#REF!</definedName>
    <definedName name="SSSSSSSSSSSSSS" localSheetId="1">#REF!</definedName>
    <definedName name="SSSSSSSSSSSSSS">#REF!</definedName>
    <definedName name="SSSSSSSSSSSSSSSSSS" localSheetId="0">#REF!</definedName>
    <definedName name="SSSSSSSSSSSSSSSSSS" localSheetId="1">#REF!</definedName>
    <definedName name="SSSSSSSSSSSSSSSSSS">#REF!</definedName>
    <definedName name="SSSSSSSSSSSSSSSSSSSSSSSSSSSSSS" localSheetId="0">#REF!</definedName>
    <definedName name="SSSSSSSSSSSSSSSSSSSSSSSSSSSSSS" localSheetId="1">#REF!</definedName>
    <definedName name="SSSSSSSSSSSSSSSSSSSSSSSSSSSSSS">#REF!</definedName>
    <definedName name="Tabla1" localSheetId="0">#REF!</definedName>
    <definedName name="Tabla1" localSheetId="1">#REF!</definedName>
    <definedName name="Tabla1">#REF!</definedName>
    <definedName name="Tentativa" localSheetId="0">#REF!</definedName>
    <definedName name="Tentativa" localSheetId="1">#REF!</definedName>
    <definedName name="Tentativa">#REF!</definedName>
    <definedName name="VINCULO" localSheetId="0">#REF!</definedName>
    <definedName name="VINCULO" localSheetId="1">#REF!</definedName>
    <definedName name="VINCULO">#REF!</definedName>
    <definedName name="VINCULO_A" localSheetId="0">#REF!</definedName>
    <definedName name="VINCULO_A" localSheetId="1">#REF!</definedName>
    <definedName name="VINCULO_A">#REF!</definedName>
    <definedName name="XX" localSheetId="0">[9]Casos!#REF!</definedName>
    <definedName name="XX" localSheetId="1">[9]Casos!#REF!</definedName>
    <definedName name="XX">[9]Casos!#REF!</definedName>
    <definedName name="ZONA" localSheetId="0">[3]Casos!#REF!</definedName>
    <definedName name="ZONA" localSheetId="1">[3]Casos!#REF!</definedName>
    <definedName name="ZONA">[3]Casos!#REF!</definedName>
  </definedNames>
  <calcPr calcId="162913"/>
</workbook>
</file>

<file path=xl/calcChain.xml><?xml version="1.0" encoding="utf-8"?>
<calcChain xmlns="http://schemas.openxmlformats.org/spreadsheetml/2006/main">
  <c r="J95" i="53" l="1"/>
  <c r="I95" i="53"/>
  <c r="H95" i="53"/>
  <c r="G95" i="53"/>
  <c r="F95" i="53"/>
  <c r="F96" i="53" s="1"/>
  <c r="E95" i="53"/>
  <c r="D95" i="53"/>
  <c r="C95" i="53"/>
  <c r="C96" i="53" s="1"/>
  <c r="B94" i="53"/>
  <c r="B93" i="53"/>
  <c r="B92" i="53"/>
  <c r="B91" i="53"/>
  <c r="B95" i="53" s="1"/>
  <c r="O84" i="53"/>
  <c r="N84" i="53"/>
  <c r="M83" i="53"/>
  <c r="M82" i="53"/>
  <c r="M81" i="53"/>
  <c r="M80" i="53"/>
  <c r="M84" i="53" s="1"/>
  <c r="E84" i="53"/>
  <c r="D84" i="53"/>
  <c r="D85" i="53" s="1"/>
  <c r="C85" i="53" s="1"/>
  <c r="C83" i="53"/>
  <c r="C82" i="53"/>
  <c r="C81" i="53"/>
  <c r="C80" i="53"/>
  <c r="C84" i="53" s="1"/>
  <c r="E85" i="53" s="1"/>
  <c r="J74" i="53"/>
  <c r="J75" i="53" s="1"/>
  <c r="I74" i="53"/>
  <c r="I75" i="53" s="1"/>
  <c r="H74" i="53"/>
  <c r="G74" i="53"/>
  <c r="F74" i="53"/>
  <c r="F75" i="53" s="1"/>
  <c r="E74" i="53"/>
  <c r="E75" i="53" s="1"/>
  <c r="D74" i="53"/>
  <c r="D75" i="53" s="1"/>
  <c r="C74" i="53"/>
  <c r="B73" i="53"/>
  <c r="B72" i="53"/>
  <c r="B71" i="53"/>
  <c r="B70" i="53"/>
  <c r="B74" i="53" s="1"/>
  <c r="K48" i="53"/>
  <c r="L47" i="53" s="1"/>
  <c r="B55" i="53"/>
  <c r="B54" i="53"/>
  <c r="B53" i="53"/>
  <c r="B52" i="53"/>
  <c r="B51" i="53"/>
  <c r="B50" i="53"/>
  <c r="B49" i="53"/>
  <c r="B48" i="53"/>
  <c r="B47" i="53"/>
  <c r="B46" i="53"/>
  <c r="I20" i="53"/>
  <c r="H20" i="53"/>
  <c r="J19" i="53"/>
  <c r="J18" i="53"/>
  <c r="J20" i="53" s="1"/>
  <c r="J17" i="53"/>
  <c r="J16" i="53"/>
  <c r="B25" i="53"/>
  <c r="B24" i="53"/>
  <c r="B23" i="53"/>
  <c r="B22" i="53"/>
  <c r="B21" i="53"/>
  <c r="B20" i="53"/>
  <c r="B19" i="53"/>
  <c r="B18" i="53"/>
  <c r="B17" i="53"/>
  <c r="B16" i="53"/>
  <c r="B16" i="60"/>
  <c r="B24" i="60" s="1"/>
  <c r="K16" i="60"/>
  <c r="K18" i="60" s="1"/>
  <c r="K19" i="60" s="1"/>
  <c r="B17" i="60"/>
  <c r="K17" i="60"/>
  <c r="B18" i="60"/>
  <c r="L18" i="60"/>
  <c r="L19" i="60" s="1"/>
  <c r="M18" i="60"/>
  <c r="M19" i="60" s="1"/>
  <c r="N18" i="60"/>
  <c r="N19" i="60" s="1"/>
  <c r="B19" i="60"/>
  <c r="B20" i="60"/>
  <c r="B21" i="60"/>
  <c r="B22" i="60"/>
  <c r="B23" i="60"/>
  <c r="C24" i="60"/>
  <c r="D24" i="60"/>
  <c r="B41" i="60"/>
  <c r="B42" i="60"/>
  <c r="B43" i="60"/>
  <c r="B44" i="60"/>
  <c r="B45" i="60"/>
  <c r="B46" i="60"/>
  <c r="B47" i="60"/>
  <c r="B48" i="60"/>
  <c r="B53" i="60" s="1"/>
  <c r="B49" i="60"/>
  <c r="B50" i="60"/>
  <c r="B51" i="60"/>
  <c r="B52" i="60"/>
  <c r="C53" i="60"/>
  <c r="D53" i="60"/>
  <c r="E53" i="60"/>
  <c r="F53" i="60"/>
  <c r="G53" i="60"/>
  <c r="B62" i="60"/>
  <c r="B63" i="60"/>
  <c r="B64" i="60"/>
  <c r="B74" i="60" s="1"/>
  <c r="B65" i="60"/>
  <c r="B66" i="60"/>
  <c r="B67" i="60"/>
  <c r="B68" i="60"/>
  <c r="B69" i="60"/>
  <c r="B70" i="60"/>
  <c r="B71" i="60"/>
  <c r="B72" i="60"/>
  <c r="B73" i="60"/>
  <c r="C74" i="60"/>
  <c r="D74" i="60"/>
  <c r="N61" i="60" s="1"/>
  <c r="E74" i="60"/>
  <c r="N62" i="60" s="1"/>
  <c r="F74" i="60"/>
  <c r="F75" i="60" s="1"/>
  <c r="G74" i="60"/>
  <c r="G75" i="60" s="1"/>
  <c r="H74" i="60"/>
  <c r="H75" i="60" s="1"/>
  <c r="I74" i="60"/>
  <c r="J74" i="60"/>
  <c r="N74" i="60" s="1"/>
  <c r="B90" i="60"/>
  <c r="B100" i="60" s="1"/>
  <c r="N90" i="60"/>
  <c r="N92" i="60" s="1"/>
  <c r="N93" i="60" s="1"/>
  <c r="B91" i="60"/>
  <c r="N91" i="60"/>
  <c r="B92" i="60"/>
  <c r="O92" i="60"/>
  <c r="P92" i="60"/>
  <c r="Q92" i="60"/>
  <c r="R92" i="60"/>
  <c r="B93" i="60"/>
  <c r="B94" i="60"/>
  <c r="B95" i="60"/>
  <c r="B96" i="60"/>
  <c r="B97" i="60"/>
  <c r="N97" i="60"/>
  <c r="B98" i="60"/>
  <c r="N98" i="60"/>
  <c r="B99" i="60"/>
  <c r="N99" i="60"/>
  <c r="C100" i="60"/>
  <c r="D100" i="60"/>
  <c r="E100" i="60"/>
  <c r="F100" i="60"/>
  <c r="B110" i="60"/>
  <c r="B111" i="60"/>
  <c r="B118" i="60" s="1"/>
  <c r="B119" i="60" s="1"/>
  <c r="B112" i="60"/>
  <c r="B113" i="60"/>
  <c r="B114" i="60"/>
  <c r="B115" i="60"/>
  <c r="B116" i="60"/>
  <c r="B117" i="60"/>
  <c r="C118" i="60"/>
  <c r="D118" i="60"/>
  <c r="D119" i="60" s="1"/>
  <c r="E118" i="60"/>
  <c r="E119" i="60" s="1"/>
  <c r="B124" i="60"/>
  <c r="B125" i="60"/>
  <c r="B126" i="60"/>
  <c r="B127" i="60"/>
  <c r="B128" i="60"/>
  <c r="C128" i="60"/>
  <c r="D128" i="60"/>
  <c r="E128" i="60"/>
  <c r="D96" i="53" l="1"/>
  <c r="J96" i="53"/>
  <c r="B96" i="53"/>
  <c r="E96" i="53"/>
  <c r="I96" i="53"/>
  <c r="H96" i="53"/>
  <c r="G96" i="53"/>
  <c r="B75" i="53"/>
  <c r="C75" i="53"/>
  <c r="G75" i="53"/>
  <c r="H75" i="53"/>
  <c r="L46" i="53"/>
  <c r="L48" i="53" s="1"/>
  <c r="B54" i="60"/>
  <c r="G54" i="60"/>
  <c r="C54" i="60"/>
  <c r="F54" i="60"/>
  <c r="N75" i="60"/>
  <c r="O75" i="60" s="1"/>
  <c r="D101" i="60"/>
  <c r="R93" i="60"/>
  <c r="F101" i="60"/>
  <c r="C101" i="60"/>
  <c r="Q93" i="60"/>
  <c r="B101" i="60"/>
  <c r="D54" i="60"/>
  <c r="C119" i="60"/>
  <c r="P93" i="60"/>
  <c r="E75" i="60"/>
  <c r="D75" i="60"/>
  <c r="I75" i="60"/>
  <c r="B75" i="60"/>
  <c r="C75" i="60"/>
  <c r="E101" i="60"/>
  <c r="O93" i="60"/>
  <c r="E54" i="60"/>
  <c r="D25" i="60"/>
  <c r="B25" i="60"/>
  <c r="C25" i="60"/>
  <c r="N63" i="60"/>
  <c r="J75" i="60"/>
  <c r="O62" i="60" l="1"/>
  <c r="O74" i="60"/>
  <c r="O63" i="60"/>
  <c r="O61" i="60"/>
  <c r="P74" i="53" l="1"/>
  <c r="O74" i="53"/>
  <c r="N74" i="53"/>
  <c r="M74" i="53"/>
  <c r="P73" i="53"/>
  <c r="O73" i="53"/>
  <c r="N73" i="53"/>
  <c r="M73" i="53"/>
  <c r="P72" i="53"/>
  <c r="O72" i="53"/>
  <c r="N72" i="53"/>
  <c r="M72" i="53"/>
  <c r="P71" i="53"/>
  <c r="P75" i="53" s="1"/>
  <c r="O71" i="53"/>
  <c r="N71" i="53"/>
  <c r="M71" i="53"/>
  <c r="G58" i="53"/>
  <c r="F58" i="53"/>
  <c r="E58" i="53"/>
  <c r="D58" i="53"/>
  <c r="C58" i="53"/>
  <c r="B57" i="53"/>
  <c r="B56" i="53"/>
  <c r="D28" i="53"/>
  <c r="C28" i="53"/>
  <c r="B27" i="53"/>
  <c r="B26" i="53"/>
  <c r="G20" i="53"/>
  <c r="N75" i="53" l="1"/>
  <c r="M75" i="53"/>
  <c r="O75" i="53"/>
  <c r="B58" i="53"/>
  <c r="C59" i="53" s="1"/>
  <c r="B28" i="53"/>
  <c r="D29" i="53" s="1"/>
  <c r="C29" i="53"/>
  <c r="B29" i="53"/>
  <c r="N85" i="53"/>
  <c r="O85" i="53"/>
  <c r="G59" i="53" l="1"/>
  <c r="F59" i="53"/>
  <c r="D59" i="53"/>
  <c r="E59" i="53"/>
  <c r="B59" i="53"/>
  <c r="M85" i="53"/>
</calcChain>
</file>

<file path=xl/sharedStrings.xml><?xml version="1.0" encoding="utf-8"?>
<sst xmlns="http://schemas.openxmlformats.org/spreadsheetml/2006/main" count="275" uniqueCount="129">
  <si>
    <t xml:space="preserve">Mes </t>
  </si>
  <si>
    <t>Total</t>
  </si>
  <si>
    <t>Ene</t>
  </si>
  <si>
    <t>Feb</t>
  </si>
  <si>
    <t>Mar</t>
  </si>
  <si>
    <t>Abr</t>
  </si>
  <si>
    <t>May</t>
  </si>
  <si>
    <t>Jun</t>
  </si>
  <si>
    <t>Jul</t>
  </si>
  <si>
    <t>Ago</t>
  </si>
  <si>
    <t>Set</t>
  </si>
  <si>
    <t>Oct</t>
  </si>
  <si>
    <t>Nov</t>
  </si>
  <si>
    <t>Dic</t>
  </si>
  <si>
    <t>Enero</t>
  </si>
  <si>
    <t>Febrero</t>
  </si>
  <si>
    <t>Marzo</t>
  </si>
  <si>
    <t>Abril</t>
  </si>
  <si>
    <t>Mayo</t>
  </si>
  <si>
    <t>Junio</t>
  </si>
  <si>
    <t>Julio</t>
  </si>
  <si>
    <t>Agosto</t>
  </si>
  <si>
    <t>Octubre</t>
  </si>
  <si>
    <t>Noviembre</t>
  </si>
  <si>
    <t>Diciembre</t>
  </si>
  <si>
    <t>Otro</t>
  </si>
  <si>
    <t>%</t>
  </si>
  <si>
    <t>Sexo</t>
  </si>
  <si>
    <t>Mujer</t>
  </si>
  <si>
    <t>Hombre</t>
  </si>
  <si>
    <t>Adultos/as</t>
  </si>
  <si>
    <t>Legal</t>
  </si>
  <si>
    <t>Social</t>
  </si>
  <si>
    <t>Psicología</t>
  </si>
  <si>
    <t>Admisión</t>
  </si>
  <si>
    <t>Servicio</t>
  </si>
  <si>
    <t>Número de acciones en la atención del caso por mes según tipo de servicio del CEM que realizó la acción</t>
  </si>
  <si>
    <t>Económica o patrimonial</t>
  </si>
  <si>
    <t>Sexual</t>
  </si>
  <si>
    <t>Física</t>
  </si>
  <si>
    <t>Psicológica</t>
  </si>
  <si>
    <t>Adultos/as Mayores</t>
  </si>
  <si>
    <t>NNA</t>
  </si>
  <si>
    <t>Casos de violación sexual</t>
  </si>
  <si>
    <t>Casos de violación sexual, según grupo de edad</t>
  </si>
  <si>
    <t>Setiembre</t>
  </si>
  <si>
    <t>Hombres</t>
  </si>
  <si>
    <t>Mujeres</t>
  </si>
  <si>
    <t>Violencia
Sexual</t>
  </si>
  <si>
    <t>Violencia
Física</t>
  </si>
  <si>
    <t>Violencia
Psicológica</t>
  </si>
  <si>
    <t>Violencia
Económica o Patrimonial</t>
  </si>
  <si>
    <t>Casos atendidos por tipo de violencia y sexo</t>
  </si>
  <si>
    <t>Casos atendidos por tipo de violencia</t>
  </si>
  <si>
    <r>
      <rPr>
        <b/>
        <sz val="10"/>
        <rFont val="Arial Narrow"/>
        <family val="2"/>
      </rPr>
      <t>/2</t>
    </r>
    <r>
      <rPr>
        <sz val="10"/>
        <rFont val="Arial Narrow"/>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</si>
  <si>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r>
      <rPr>
        <b/>
        <sz val="10"/>
        <rFont val="Arial Narrow"/>
        <family val="2"/>
      </rPr>
      <t>/1</t>
    </r>
    <r>
      <rPr>
        <sz val="10"/>
        <rFont val="Arial Narrow"/>
        <family val="2"/>
      </rPr>
      <t xml:space="preserve"> Todos los cuadros están referidos a casos nuevos, reingresos, reincidentes, derivados y continuadores.</t>
    </r>
  </si>
  <si>
    <t>Personas Adultas Mayores</t>
  </si>
  <si>
    <t>Personas Adultas</t>
  </si>
  <si>
    <t>Adolescentes</t>
  </si>
  <si>
    <t>Niños y niñas</t>
  </si>
  <si>
    <t>60 +
años</t>
  </si>
  <si>
    <t>46-59
años</t>
  </si>
  <si>
    <t>36-45
años</t>
  </si>
  <si>
    <t>26-35
años</t>
  </si>
  <si>
    <t>18-25
años</t>
  </si>
  <si>
    <t>12-17
años</t>
  </si>
  <si>
    <t>6-11
años</t>
  </si>
  <si>
    <t>0-5
años</t>
  </si>
  <si>
    <t>Mes</t>
  </si>
  <si>
    <t>Casos atendidos por grupos de edad de la persona usuaria según mes</t>
  </si>
  <si>
    <t>Continuador</t>
  </si>
  <si>
    <t>Derivado</t>
  </si>
  <si>
    <t>Reincidente</t>
  </si>
  <si>
    <t>Reingreso</t>
  </si>
  <si>
    <t>Nuevo</t>
  </si>
  <si>
    <t>Casos atendidos por condición del caso según mes</t>
  </si>
  <si>
    <t>Casos atendidos por grupo de edad y sexo</t>
  </si>
  <si>
    <t>Casos atendidos por sexo</t>
  </si>
  <si>
    <t>CARACTERÍSTICAS DE LOS CASOS ATENDIDOS</t>
  </si>
  <si>
    <t>POBLACIÓN TOTAL</t>
  </si>
  <si>
    <t>DEL GRUPO FAMILIAR Y PERSONAS AFECTADAS POR VIOLENCIA SEXUAL - EQUIPO ITINERANTE DE URGENCIA (EIU)</t>
  </si>
  <si>
    <r>
      <t>CASOS ATENDIDOS</t>
    </r>
    <r>
      <rPr>
        <b/>
        <sz val="17"/>
        <color indexed="9"/>
        <rFont val="Arial"/>
        <family val="2"/>
      </rPr>
      <t xml:space="preserve"> A PERSONAS AFECTADAS POR HECHOS DE VIOLENCIA CONTRA LAS MUJERES, LOS INTEGRANTES </t>
    </r>
  </si>
  <si>
    <t>No</t>
  </si>
  <si>
    <t>Si</t>
  </si>
  <si>
    <t>Económica</t>
  </si>
  <si>
    <t>60 a más
años</t>
  </si>
  <si>
    <t>46 - 59
años</t>
  </si>
  <si>
    <t>36 - 45
años</t>
  </si>
  <si>
    <t>26 - 35
años</t>
  </si>
  <si>
    <t>18 - 25
años</t>
  </si>
  <si>
    <t>12 - 17
años</t>
  </si>
  <si>
    <t>6 - 11
años</t>
  </si>
  <si>
    <t>0 - 5
años</t>
  </si>
  <si>
    <t>Tipo de Violencia</t>
  </si>
  <si>
    <t>Efectos de alcohol</t>
  </si>
  <si>
    <t>Mestizo</t>
  </si>
  <si>
    <t>Blanco</t>
  </si>
  <si>
    <t>Perteneciente de otro pueblo indígena u originario</t>
  </si>
  <si>
    <t>Población afroperuana</t>
  </si>
  <si>
    <t>Nativo o indígena de la amazonía</t>
  </si>
  <si>
    <t>Aimara</t>
  </si>
  <si>
    <t>Quechua</t>
  </si>
  <si>
    <t xml:space="preserve">Casos atendidos por etnia o grupo de población de acuerdo a sus costumbres y antepasados que se identifica la persona usuaria según tipo de violencia </t>
  </si>
  <si>
    <t>(*) Alcohol / Drogas</t>
  </si>
  <si>
    <t>Ambos (*)</t>
  </si>
  <si>
    <t>Efectos de drogas</t>
  </si>
  <si>
    <t>Efectos de acohol</t>
  </si>
  <si>
    <t>Sobrio/a</t>
  </si>
  <si>
    <t>Total
Casos</t>
  </si>
  <si>
    <t>Estado en la última agresión</t>
  </si>
  <si>
    <t>Casos atendidos por sexo de la persona usuaria según su estado en la última agresión</t>
  </si>
  <si>
    <t>Casos atendidos por sexo de la presunta persona agresora según su estado en la última agresión</t>
  </si>
  <si>
    <t>Casos atendidos por grupos de edad de la persona usuaria según tipo de violencia</t>
  </si>
  <si>
    <t>Cantidad</t>
  </si>
  <si>
    <t>Víctima ha interpuesto denuncia?</t>
  </si>
  <si>
    <t>Denuncias interpuestas por los ultimos hechos de violencia previa a la intervención del CEM</t>
  </si>
  <si>
    <t>Centro de Salud</t>
  </si>
  <si>
    <t>Comisaría</t>
  </si>
  <si>
    <t>7 x 24</t>
  </si>
  <si>
    <t>Regular</t>
  </si>
  <si>
    <t>N° CEM</t>
  </si>
  <si>
    <t>Categoría del
CEM</t>
  </si>
  <si>
    <t>Casos atendidos por sexo según categoría del CEM</t>
  </si>
  <si>
    <t>Casos atendidos por sexo según mes</t>
  </si>
  <si>
    <t>SECCIÓN I : CARACTERÍSTICAS DE LOS CASOS ATENDIDOS</t>
  </si>
  <si>
    <r>
      <t xml:space="preserve">POBLACIÓN TOTAL </t>
    </r>
    <r>
      <rPr>
        <b/>
        <u/>
        <vertAlign val="superscript"/>
        <sz val="15"/>
        <color indexed="9"/>
        <rFont val="Arial"/>
        <family val="2"/>
      </rPr>
      <t>/1</t>
    </r>
  </si>
  <si>
    <t>DEL GRUPO FAMILIAR Y PERSONAS AFECTADAS POR VIOLENCIA SEXUAL EN LOS CENTROS EMERGENCIA MUJER A NIVEL NACIONAL</t>
  </si>
  <si>
    <t>Periodo : Estado de emergencia 16 de marzo al 31 de octubre, 2020</t>
  </si>
  <si>
    <t>Periodo : Enero - Octubre, 2020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</si>
</sst>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S/&quot;* #,##0.00_-;\-&quot;S/&quot;* #,##0.00_-;_-&quot;S/&quot;* &quot;-&quot;??_-;_-@_-"/>
    <numFmt numFmtId="165" formatCode="0.0%"/>
    <numFmt numFmtId="166" formatCode="_(* #,##0.00_);_(* \(#,##0.00\);_(* &quot;-&quot;??_);_(@_)"/>
  </numFmts>
  <fonts count="31" x14ac:knownFonts="1">
    <font>
      <sz val="11"/>
      <color theme="1"/>
      <name val="Calibri"/>
      <family val="2"/>
      <scheme val="minor"/>
    </font>
    <font>
      <sz val="11"/>
      <color theme="1"/>
      <name val="Calibri"/>
      <family val="2"/>
      <scheme val="minor"/>
    </font>
    <font>
      <b/>
      <sz val="10"/>
      <name val="Arial Narrow"/>
      <family val="2"/>
    </font>
    <font>
      <sz val="11"/>
      <color indexed="8"/>
      <name val="Calibri"/>
      <family val="2"/>
    </font>
    <font>
      <sz val="10"/>
      <name val="Arial"/>
      <family val="2"/>
    </font>
    <font>
      <b/>
      <sz val="11"/>
      <color theme="0"/>
      <name val="Arial"/>
      <family val="2"/>
    </font>
    <font>
      <sz val="11"/>
      <name val="Arial"/>
      <family val="2"/>
    </font>
    <font>
      <b/>
      <sz val="11"/>
      <name val="Arial"/>
      <family val="2"/>
    </font>
    <font>
      <b/>
      <sz val="12"/>
      <name val="Arial"/>
      <family val="2"/>
    </font>
    <font>
      <b/>
      <sz val="10"/>
      <color theme="0"/>
      <name val="Arial"/>
      <family val="2"/>
    </font>
    <font>
      <sz val="8"/>
      <name val="Arial Narrow"/>
      <family val="2"/>
    </font>
    <font>
      <b/>
      <sz val="12"/>
      <color theme="1"/>
      <name val="Arial"/>
      <family val="2"/>
    </font>
    <font>
      <b/>
      <sz val="14"/>
      <color indexed="9"/>
      <name val="Arial"/>
      <family val="2"/>
    </font>
    <font>
      <b/>
      <sz val="12"/>
      <color theme="0"/>
      <name val="Arial"/>
      <family val="2"/>
    </font>
    <font>
      <b/>
      <sz val="12"/>
      <color rgb="FFFF8080"/>
      <name val="Arial"/>
      <family val="2"/>
    </font>
    <font>
      <sz val="10"/>
      <color theme="0"/>
      <name val="Arial"/>
      <family val="2"/>
    </font>
    <font>
      <sz val="10"/>
      <name val="Arial Narrow"/>
      <family val="2"/>
    </font>
    <font>
      <sz val="10"/>
      <color theme="1"/>
      <name val="Arial"/>
      <family val="2"/>
    </font>
    <font>
      <b/>
      <sz val="10"/>
      <name val="Arial"/>
      <family val="2"/>
    </font>
    <font>
      <b/>
      <sz val="9"/>
      <color theme="0"/>
      <name val="Arial"/>
      <family val="2"/>
    </font>
    <font>
      <b/>
      <sz val="14"/>
      <color theme="0"/>
      <name val="Arial"/>
      <family val="2"/>
    </font>
    <font>
      <b/>
      <u/>
      <sz val="15"/>
      <color theme="0"/>
      <name val="Arial"/>
      <family val="2"/>
    </font>
    <font>
      <b/>
      <sz val="17"/>
      <color theme="0"/>
      <name val="Arial"/>
      <family val="2"/>
    </font>
    <font>
      <b/>
      <sz val="17"/>
      <color indexed="9"/>
      <name val="Arial"/>
      <family val="2"/>
    </font>
    <font>
      <b/>
      <sz val="15"/>
      <color theme="1"/>
      <name val="Arial"/>
      <family val="2"/>
    </font>
    <font>
      <sz val="9"/>
      <name val="Arial"/>
      <family val="2"/>
    </font>
    <font>
      <sz val="11"/>
      <color theme="0"/>
      <name val="Arial"/>
      <family val="2"/>
    </font>
    <font>
      <b/>
      <sz val="9"/>
      <name val="Arial"/>
      <family val="2"/>
    </font>
    <font>
      <sz val="11"/>
      <color theme="0"/>
      <name val="Calibri"/>
      <family val="2"/>
      <scheme val="minor"/>
    </font>
    <font>
      <sz val="11"/>
      <color rgb="FF000000"/>
      <name val="Calibri"/>
      <family val="2"/>
    </font>
    <font>
      <b/>
      <u/>
      <vertAlign val="superscript"/>
      <sz val="15"/>
      <color indexed="9"/>
      <name val="Arial"/>
      <family val="2"/>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DDEBF7"/>
        <bgColor indexed="64"/>
      </patternFill>
    </fill>
    <fill>
      <patternFill patternType="solid">
        <fgColor rgb="FF305496"/>
        <bgColor indexed="64"/>
      </patternFill>
    </fill>
    <fill>
      <patternFill patternType="solid">
        <fgColor rgb="FF434343"/>
        <bgColor indexed="64"/>
      </patternFill>
    </fill>
  </fills>
  <borders count="12">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medium">
        <color rgb="FF305496"/>
      </bottom>
      <diagonal/>
    </border>
    <border>
      <left/>
      <right/>
      <top style="thin">
        <color rgb="FF969696"/>
      </top>
      <bottom style="thin">
        <color rgb="FF969696"/>
      </bottom>
      <diagonal/>
    </border>
    <border>
      <left/>
      <right/>
      <top style="thin">
        <color rgb="FF969696"/>
      </top>
      <bottom style="medium">
        <color rgb="FF305496"/>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style="hair">
        <color rgb="FF305496"/>
      </top>
      <bottom style="thin">
        <color theme="2" tint="-0.249977111117893"/>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s>
  <cellStyleXfs count="19">
    <xf numFmtId="0" fontId="0" fillId="0" borderId="0"/>
    <xf numFmtId="9" fontId="1" fillId="0" borderId="0" applyFont="0" applyFill="0" applyBorder="0" applyAlignment="0" applyProtection="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alignment vertical="center"/>
    </xf>
    <xf numFmtId="166" fontId="1"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29" fillId="0" borderId="0" applyBorder="0"/>
    <xf numFmtId="0" fontId="4" fillId="0" borderId="0"/>
    <xf numFmtId="9" fontId="3" fillId="0" borderId="0" applyFont="0" applyFill="0" applyBorder="0" applyAlignment="0" applyProtection="0"/>
  </cellStyleXfs>
  <cellXfs count="143">
    <xf numFmtId="0" fontId="0" fillId="0" borderId="0" xfId="0"/>
    <xf numFmtId="0" fontId="0" fillId="3" borderId="0" xfId="0" applyFill="1" applyAlignment="1">
      <alignment vertical="center"/>
    </xf>
    <xf numFmtId="0" fontId="4" fillId="3" borderId="0" xfId="3" applyFill="1" applyAlignment="1">
      <alignment vertical="center"/>
    </xf>
    <xf numFmtId="3" fontId="4" fillId="3" borderId="0" xfId="3" applyNumberFormat="1" applyFill="1" applyAlignment="1">
      <alignment vertical="center"/>
    </xf>
    <xf numFmtId="3" fontId="5" fillId="5" borderId="0" xfId="3" applyNumberFormat="1" applyFont="1" applyFill="1" applyAlignment="1">
      <alignment horizontal="right" vertical="center"/>
    </xf>
    <xf numFmtId="3" fontId="6" fillId="4" borderId="3" xfId="3" applyNumberFormat="1" applyFont="1" applyFill="1" applyBorder="1" applyAlignment="1">
      <alignment vertical="center"/>
    </xf>
    <xf numFmtId="3" fontId="7" fillId="4" borderId="3" xfId="3" applyNumberFormat="1" applyFont="1" applyFill="1" applyBorder="1" applyAlignment="1">
      <alignment vertical="center"/>
    </xf>
    <xf numFmtId="0" fontId="7" fillId="4" borderId="0" xfId="3" applyFont="1" applyFill="1" applyAlignment="1">
      <alignment vertical="center"/>
    </xf>
    <xf numFmtId="3" fontId="6" fillId="4" borderId="1" xfId="3" applyNumberFormat="1" applyFont="1" applyFill="1" applyBorder="1" applyAlignment="1">
      <alignment vertical="center"/>
    </xf>
    <xf numFmtId="3" fontId="7" fillId="4" borderId="1" xfId="3" applyNumberFormat="1" applyFont="1" applyFill="1" applyBorder="1" applyAlignment="1">
      <alignment vertical="center"/>
    </xf>
    <xf numFmtId="0" fontId="7" fillId="4" borderId="2" xfId="3" applyFont="1" applyFill="1" applyBorder="1" applyAlignment="1">
      <alignment vertical="center"/>
    </xf>
    <xf numFmtId="0" fontId="7" fillId="4" borderId="1" xfId="3" applyFont="1" applyFill="1" applyBorder="1" applyAlignment="1">
      <alignment vertical="center"/>
    </xf>
    <xf numFmtId="0" fontId="5" fillId="5" borderId="0" xfId="3" applyFont="1" applyFill="1" applyAlignment="1">
      <alignment horizontal="right" vertical="center"/>
    </xf>
    <xf numFmtId="0" fontId="4" fillId="3" borderId="4" xfId="3" applyFill="1" applyBorder="1" applyAlignment="1">
      <alignment vertical="center"/>
    </xf>
    <xf numFmtId="0" fontId="8" fillId="3" borderId="4" xfId="3" applyFont="1" applyFill="1" applyBorder="1" applyAlignment="1">
      <alignment vertical="center"/>
    </xf>
    <xf numFmtId="0" fontId="8" fillId="2" borderId="4" xfId="3" applyFont="1" applyFill="1" applyBorder="1" applyAlignment="1">
      <alignment vertical="center"/>
    </xf>
    <xf numFmtId="0" fontId="4" fillId="2" borderId="0" xfId="3" applyFill="1" applyAlignment="1">
      <alignment vertical="center"/>
    </xf>
    <xf numFmtId="0" fontId="9" fillId="2" borderId="0" xfId="3" applyFont="1" applyFill="1" applyAlignment="1">
      <alignment horizontal="center" vertical="center"/>
    </xf>
    <xf numFmtId="0" fontId="9" fillId="2" borderId="0" xfId="3" applyFont="1" applyFill="1" applyAlignment="1">
      <alignment horizontal="center" vertical="center" wrapText="1"/>
    </xf>
    <xf numFmtId="3" fontId="4" fillId="2" borderId="0" xfId="3" applyNumberFormat="1" applyFill="1" applyAlignment="1">
      <alignment horizontal="center" vertical="center"/>
    </xf>
    <xf numFmtId="165" fontId="7" fillId="4" borderId="4" xfId="4" applyNumberFormat="1" applyFont="1" applyFill="1" applyBorder="1" applyAlignment="1">
      <alignment horizontal="center" vertical="center"/>
    </xf>
    <xf numFmtId="0" fontId="7" fillId="4" borderId="4" xfId="3" applyFont="1" applyFill="1" applyBorder="1" applyAlignment="1">
      <alignment vertical="center"/>
    </xf>
    <xf numFmtId="3" fontId="5" fillId="5" borderId="5" xfId="3" applyNumberFormat="1" applyFont="1" applyFill="1" applyBorder="1" applyAlignment="1">
      <alignment horizontal="center" vertical="center"/>
    </xf>
    <xf numFmtId="3" fontId="5" fillId="5" borderId="5" xfId="3" applyNumberFormat="1" applyFont="1" applyFill="1" applyBorder="1" applyAlignment="1">
      <alignment horizontal="left" vertical="center"/>
    </xf>
    <xf numFmtId="3" fontId="6" fillId="4" borderId="1" xfId="3" applyNumberFormat="1" applyFont="1" applyFill="1" applyBorder="1" applyAlignment="1">
      <alignment horizontal="center" vertical="center"/>
    </xf>
    <xf numFmtId="3" fontId="7" fillId="4" borderId="1" xfId="3" applyNumberFormat="1" applyFont="1" applyFill="1" applyBorder="1" applyAlignment="1">
      <alignment horizontal="center" vertical="center"/>
    </xf>
    <xf numFmtId="0" fontId="7" fillId="4" borderId="2" xfId="3" applyFont="1" applyFill="1" applyBorder="1" applyAlignment="1">
      <alignment horizontal="left" vertical="center"/>
    </xf>
    <xf numFmtId="0" fontId="10" fillId="3" borderId="0" xfId="3" applyFont="1" applyFill="1" applyAlignment="1">
      <alignment horizontal="center" vertical="center" wrapText="1"/>
    </xf>
    <xf numFmtId="0" fontId="7" fillId="4" borderId="0" xfId="3" applyFont="1" applyFill="1" applyAlignment="1">
      <alignment vertical="center" wrapText="1"/>
    </xf>
    <xf numFmtId="0" fontId="5" fillId="5" borderId="0" xfId="3" applyFont="1" applyFill="1" applyAlignment="1">
      <alignment vertical="center" wrapText="1"/>
    </xf>
    <xf numFmtId="0" fontId="5" fillId="5" borderId="0" xfId="3" applyFont="1" applyFill="1" applyAlignment="1">
      <alignment vertical="center"/>
    </xf>
    <xf numFmtId="0" fontId="11" fillId="3" borderId="4" xfId="3" applyFont="1" applyFill="1" applyBorder="1" applyAlignment="1">
      <alignment vertical="center"/>
    </xf>
    <xf numFmtId="0" fontId="6" fillId="3" borderId="0" xfId="3" applyFont="1" applyFill="1" applyAlignment="1">
      <alignment vertical="center"/>
    </xf>
    <xf numFmtId="165" fontId="7" fillId="4" borderId="6" xfId="4" applyNumberFormat="1" applyFont="1" applyFill="1" applyBorder="1" applyAlignment="1">
      <alignment horizontal="center" vertical="center"/>
    </xf>
    <xf numFmtId="9" fontId="7" fillId="4" borderId="6" xfId="4" applyFont="1" applyFill="1" applyBorder="1" applyAlignment="1">
      <alignment horizontal="center" vertical="center"/>
    </xf>
    <xf numFmtId="0" fontId="7" fillId="4" borderId="6" xfId="3" applyFont="1" applyFill="1" applyBorder="1" applyAlignment="1">
      <alignment horizontal="left" vertical="center"/>
    </xf>
    <xf numFmtId="0" fontId="5" fillId="5" borderId="5" xfId="3" applyFont="1" applyFill="1" applyBorder="1" applyAlignment="1">
      <alignment horizontal="left" vertical="center"/>
    </xf>
    <xf numFmtId="3" fontId="7" fillId="4" borderId="2" xfId="3" applyNumberFormat="1" applyFont="1" applyFill="1" applyBorder="1" applyAlignment="1">
      <alignment horizontal="center" vertical="center"/>
    </xf>
    <xf numFmtId="0" fontId="7" fillId="4" borderId="2" xfId="3" applyFont="1" applyFill="1" applyBorder="1" applyAlignment="1">
      <alignment horizontal="justify" vertical="center"/>
    </xf>
    <xf numFmtId="3" fontId="6" fillId="3" borderId="0" xfId="3" applyNumberFormat="1" applyFont="1" applyFill="1" applyAlignment="1">
      <alignment horizontal="left" vertical="center"/>
    </xf>
    <xf numFmtId="0" fontId="12" fillId="3" borderId="0" xfId="3" applyFont="1" applyFill="1" applyAlignment="1">
      <alignment horizontal="center" vertical="center"/>
    </xf>
    <xf numFmtId="0" fontId="13" fillId="3" borderId="4" xfId="3" applyFont="1" applyFill="1" applyBorder="1" applyAlignment="1">
      <alignment vertical="center"/>
    </xf>
    <xf numFmtId="0" fontId="14" fillId="3" borderId="4" xfId="3" applyFont="1" applyFill="1" applyBorder="1" applyAlignment="1">
      <alignment vertical="center"/>
    </xf>
    <xf numFmtId="0" fontId="4" fillId="3" borderId="0" xfId="3" applyFill="1" applyAlignment="1">
      <alignment horizontal="center" vertical="center"/>
    </xf>
    <xf numFmtId="0" fontId="15" fillId="3" borderId="0" xfId="3" applyFont="1" applyFill="1" applyAlignment="1">
      <alignment vertical="center"/>
    </xf>
    <xf numFmtId="9" fontId="15" fillId="3" borderId="0" xfId="4" applyFont="1" applyFill="1" applyAlignment="1">
      <alignment horizontal="center" vertical="center"/>
    </xf>
    <xf numFmtId="3" fontId="15" fillId="3" borderId="0" xfId="3" applyNumberFormat="1" applyFont="1" applyFill="1" applyAlignment="1">
      <alignment horizontal="center" vertical="center"/>
    </xf>
    <xf numFmtId="0" fontId="15" fillId="3" borderId="0" xfId="3" applyFont="1" applyFill="1" applyAlignment="1">
      <alignment horizontal="center" vertical="center"/>
    </xf>
    <xf numFmtId="0" fontId="16" fillId="3" borderId="0" xfId="3" applyFont="1" applyFill="1" applyAlignment="1">
      <alignment vertical="center"/>
    </xf>
    <xf numFmtId="0" fontId="17" fillId="3" borderId="0" xfId="3" applyFont="1" applyFill="1" applyAlignment="1">
      <alignment vertical="center"/>
    </xf>
    <xf numFmtId="0" fontId="17" fillId="3" borderId="0" xfId="3" applyFont="1" applyFill="1" applyAlignment="1">
      <alignment horizontal="center" vertical="center"/>
    </xf>
    <xf numFmtId="165" fontId="17" fillId="3" borderId="0" xfId="4" applyNumberFormat="1" applyFont="1" applyFill="1" applyAlignment="1">
      <alignment horizontal="center" vertical="center"/>
    </xf>
    <xf numFmtId="3" fontId="17" fillId="3" borderId="0" xfId="3" applyNumberFormat="1" applyFont="1" applyFill="1" applyAlignment="1">
      <alignment horizontal="center" vertical="center"/>
    </xf>
    <xf numFmtId="9" fontId="7" fillId="4" borderId="4" xfId="4" applyFont="1" applyFill="1" applyBorder="1" applyAlignment="1">
      <alignment horizontal="center" vertical="center"/>
    </xf>
    <xf numFmtId="9" fontId="17" fillId="3" borderId="0" xfId="4" applyFont="1" applyFill="1" applyAlignment="1">
      <alignment horizontal="center" vertical="center"/>
    </xf>
    <xf numFmtId="0" fontId="17" fillId="3" borderId="0" xfId="3" applyFont="1" applyFill="1" applyAlignment="1">
      <alignment horizontal="left" vertical="center"/>
    </xf>
    <xf numFmtId="3" fontId="5" fillId="5" borderId="0" xfId="3" applyNumberFormat="1" applyFont="1" applyFill="1" applyAlignment="1">
      <alignment horizontal="center" vertical="center"/>
    </xf>
    <xf numFmtId="9" fontId="17" fillId="3" borderId="0" xfId="3" applyNumberFormat="1" applyFont="1" applyFill="1" applyAlignment="1">
      <alignment horizontal="center" vertical="center"/>
    </xf>
    <xf numFmtId="3" fontId="6" fillId="4" borderId="3" xfId="3" applyNumberFormat="1" applyFont="1" applyFill="1" applyBorder="1" applyAlignment="1">
      <alignment horizontal="center" vertical="center"/>
    </xf>
    <xf numFmtId="3" fontId="7" fillId="4" borderId="7" xfId="3" applyNumberFormat="1" applyFont="1" applyFill="1" applyBorder="1" applyAlignment="1">
      <alignment horizontal="center" vertical="center"/>
    </xf>
    <xf numFmtId="0" fontId="7" fillId="4" borderId="3" xfId="3" applyFont="1" applyFill="1" applyBorder="1" applyAlignment="1">
      <alignment horizontal="left" vertical="center"/>
    </xf>
    <xf numFmtId="3" fontId="6" fillId="4" borderId="8" xfId="3" applyNumberFormat="1" applyFont="1" applyFill="1" applyBorder="1" applyAlignment="1">
      <alignment horizontal="center" vertical="center"/>
    </xf>
    <xf numFmtId="3" fontId="7" fillId="4" borderId="8" xfId="3" applyNumberFormat="1" applyFont="1" applyFill="1" applyBorder="1" applyAlignment="1">
      <alignment horizontal="center" vertical="center"/>
    </xf>
    <xf numFmtId="0" fontId="7" fillId="4" borderId="8" xfId="3" applyFont="1" applyFill="1" applyBorder="1" applyAlignment="1">
      <alignment horizontal="left" vertical="center"/>
    </xf>
    <xf numFmtId="0" fontId="4" fillId="3" borderId="0" xfId="3" applyFill="1" applyAlignment="1">
      <alignment horizontal="left" vertical="center"/>
    </xf>
    <xf numFmtId="3" fontId="6" fillId="4" borderId="9" xfId="3" applyNumberFormat="1" applyFont="1" applyFill="1" applyBorder="1" applyAlignment="1">
      <alignment horizontal="center" vertical="center"/>
    </xf>
    <xf numFmtId="3" fontId="7" fillId="4" borderId="9" xfId="3" applyNumberFormat="1" applyFont="1" applyFill="1" applyBorder="1" applyAlignment="1">
      <alignment horizontal="center" vertical="center"/>
    </xf>
    <xf numFmtId="0" fontId="7" fillId="4" borderId="9" xfId="3" applyFont="1" applyFill="1" applyBorder="1" applyAlignment="1">
      <alignment horizontal="left" vertical="center"/>
    </xf>
    <xf numFmtId="0" fontId="7" fillId="4" borderId="1" xfId="3" applyFont="1" applyFill="1" applyBorder="1" applyAlignment="1">
      <alignment horizontal="left" vertical="center"/>
    </xf>
    <xf numFmtId="0" fontId="14" fillId="3" borderId="0" xfId="3" applyFont="1" applyFill="1" applyAlignment="1">
      <alignment vertical="center"/>
    </xf>
    <xf numFmtId="0" fontId="11" fillId="3" borderId="0" xfId="3" applyFont="1" applyFill="1" applyAlignment="1">
      <alignment vertical="center"/>
    </xf>
    <xf numFmtId="9" fontId="4" fillId="3" borderId="0" xfId="4" applyFill="1" applyAlignment="1">
      <alignment horizontal="center" vertical="center"/>
    </xf>
    <xf numFmtId="0" fontId="5" fillId="2" borderId="0" xfId="3" applyFont="1" applyFill="1" applyAlignment="1">
      <alignment horizontal="left" vertical="center"/>
    </xf>
    <xf numFmtId="9" fontId="18" fillId="3" borderId="0" xfId="4" applyFont="1" applyFill="1" applyAlignment="1">
      <alignment horizontal="center" vertical="center"/>
    </xf>
    <xf numFmtId="0" fontId="18" fillId="3" borderId="0" xfId="3" applyFont="1" applyFill="1" applyAlignment="1">
      <alignment vertical="center"/>
    </xf>
    <xf numFmtId="0" fontId="7" fillId="2" borderId="0" xfId="3" applyFont="1" applyFill="1" applyAlignment="1">
      <alignment horizontal="left" vertical="center"/>
    </xf>
    <xf numFmtId="165" fontId="18" fillId="4" borderId="4" xfId="4" applyNumberFormat="1" applyFont="1" applyFill="1" applyBorder="1" applyAlignment="1">
      <alignment horizontal="center" vertical="center"/>
    </xf>
    <xf numFmtId="0" fontId="18" fillId="4" borderId="4" xfId="3" applyFont="1" applyFill="1" applyBorder="1" applyAlignment="1">
      <alignment vertical="center"/>
    </xf>
    <xf numFmtId="3" fontId="18" fillId="2" borderId="0" xfId="3" applyNumberFormat="1" applyFont="1" applyFill="1" applyAlignment="1">
      <alignment horizontal="center" vertical="center"/>
    </xf>
    <xf numFmtId="0" fontId="18" fillId="2" borderId="0" xfId="3" applyFont="1" applyFill="1" applyAlignment="1">
      <alignment horizontal="left" vertical="center"/>
    </xf>
    <xf numFmtId="0" fontId="4" fillId="2" borderId="0" xfId="3" applyFill="1" applyAlignment="1">
      <alignment horizontal="center" vertical="center"/>
    </xf>
    <xf numFmtId="3" fontId="7" fillId="4" borderId="3" xfId="3" applyNumberFormat="1" applyFont="1" applyFill="1" applyBorder="1" applyAlignment="1">
      <alignment horizontal="center" vertical="center"/>
    </xf>
    <xf numFmtId="0" fontId="9" fillId="2" borderId="0" xfId="3" applyFont="1" applyFill="1" applyAlignment="1">
      <alignment vertical="center" wrapText="1"/>
    </xf>
    <xf numFmtId="0" fontId="19" fillId="5" borderId="0" xfId="3" applyFont="1" applyFill="1" applyAlignment="1">
      <alignment horizontal="center" vertical="center"/>
    </xf>
    <xf numFmtId="0" fontId="14" fillId="3" borderId="0" xfId="3" applyFont="1" applyFill="1" applyAlignment="1">
      <alignment horizontal="left" vertical="center"/>
    </xf>
    <xf numFmtId="165" fontId="7" fillId="2" borderId="0" xfId="4" applyNumberFormat="1" applyFont="1" applyFill="1" applyAlignment="1">
      <alignment horizontal="center" vertical="center"/>
    </xf>
    <xf numFmtId="0" fontId="7" fillId="2" borderId="0" xfId="3" applyFont="1" applyFill="1" applyAlignment="1">
      <alignment vertical="center"/>
    </xf>
    <xf numFmtId="165" fontId="7" fillId="4" borderId="4" xfId="1" applyNumberFormat="1" applyFont="1" applyFill="1" applyBorder="1" applyAlignment="1">
      <alignment horizontal="center" vertical="center"/>
    </xf>
    <xf numFmtId="0" fontId="7" fillId="4" borderId="1" xfId="3" applyFont="1" applyFill="1" applyBorder="1" applyAlignment="1">
      <alignment horizontal="justify" vertical="center"/>
    </xf>
    <xf numFmtId="0" fontId="8" fillId="3" borderId="0" xfId="3" applyFont="1" applyFill="1" applyAlignment="1">
      <alignment vertical="center"/>
    </xf>
    <xf numFmtId="0" fontId="20" fillId="5" borderId="4" xfId="3" applyFont="1" applyFill="1" applyBorder="1" applyAlignment="1" applyProtection="1">
      <alignment vertical="center"/>
      <protection hidden="1"/>
    </xf>
    <xf numFmtId="0" fontId="0" fillId="6" borderId="0" xfId="0" applyFill="1" applyAlignment="1">
      <alignment vertical="center"/>
    </xf>
    <xf numFmtId="0" fontId="4" fillId="6" borderId="0" xfId="3" applyFill="1" applyAlignment="1">
      <alignment vertical="center"/>
    </xf>
    <xf numFmtId="0" fontId="9" fillId="6" borderId="0" xfId="3" applyFont="1" applyFill="1" applyAlignment="1">
      <alignment horizontal="centerContinuous" vertical="center"/>
    </xf>
    <xf numFmtId="0" fontId="15" fillId="6" borderId="0" xfId="3" applyFont="1" applyFill="1" applyAlignment="1">
      <alignment horizontal="centerContinuous" vertical="center"/>
    </xf>
    <xf numFmtId="0" fontId="13" fillId="6" borderId="0" xfId="3" applyFont="1" applyFill="1" applyAlignment="1">
      <alignment horizontal="centerContinuous" vertical="center"/>
    </xf>
    <xf numFmtId="0" fontId="4" fillId="3" borderId="0" xfId="3" applyFill="1" applyAlignment="1">
      <alignment horizontal="centerContinuous" vertical="center"/>
    </xf>
    <xf numFmtId="0" fontId="18" fillId="3" borderId="0" xfId="5" applyFont="1" applyFill="1" applyAlignment="1">
      <alignment horizontal="centerContinuous" vertical="center"/>
    </xf>
    <xf numFmtId="9" fontId="7" fillId="4" borderId="1" xfId="1" applyFont="1" applyFill="1" applyBorder="1" applyAlignment="1">
      <alignment horizontal="center" vertical="center"/>
    </xf>
    <xf numFmtId="3" fontId="6" fillId="4" borderId="0" xfId="3" applyNumberFormat="1" applyFont="1" applyFill="1" applyAlignment="1">
      <alignment horizontal="center" vertical="center"/>
    </xf>
    <xf numFmtId="0" fontId="25" fillId="3" borderId="0" xfId="3" applyFont="1" applyFill="1" applyAlignment="1">
      <alignment vertical="center"/>
    </xf>
    <xf numFmtId="0" fontId="4" fillId="2" borderId="0" xfId="17" applyFill="1" applyAlignment="1">
      <alignment vertical="center"/>
    </xf>
    <xf numFmtId="10" fontId="7" fillId="4" borderId="4" xfId="4"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0" fontId="5" fillId="5" borderId="11" xfId="3" applyFont="1" applyFill="1" applyBorder="1" applyAlignment="1">
      <alignment horizontal="justify" vertical="center"/>
    </xf>
    <xf numFmtId="3" fontId="7" fillId="4" borderId="0" xfId="3" applyNumberFormat="1" applyFont="1" applyFill="1" applyAlignment="1">
      <alignment horizontal="center" vertical="center"/>
    </xf>
    <xf numFmtId="0" fontId="7" fillId="4" borderId="3" xfId="3" applyFont="1" applyFill="1" applyBorder="1" applyAlignment="1">
      <alignment horizontal="justify" vertical="center"/>
    </xf>
    <xf numFmtId="9" fontId="7" fillId="4" borderId="4" xfId="1" applyFont="1" applyFill="1" applyBorder="1" applyAlignment="1">
      <alignment horizontal="center" vertical="center"/>
    </xf>
    <xf numFmtId="0" fontId="8" fillId="3" borderId="0" xfId="3" applyFont="1" applyFill="1" applyAlignment="1">
      <alignment vertical="center" wrapText="1"/>
    </xf>
    <xf numFmtId="3" fontId="7" fillId="4" borderId="1" xfId="3" applyNumberFormat="1" applyFont="1" applyFill="1" applyBorder="1" applyAlignment="1">
      <alignment horizontal="center" vertical="center" wrapText="1"/>
    </xf>
    <xf numFmtId="9" fontId="5" fillId="5" borderId="0" xfId="1" applyFont="1" applyFill="1" applyAlignment="1">
      <alignment horizontal="center" vertical="center"/>
    </xf>
    <xf numFmtId="9" fontId="7" fillId="4" borderId="3" xfId="1" applyFont="1" applyFill="1" applyBorder="1" applyAlignment="1">
      <alignment horizontal="center" vertical="center"/>
    </xf>
    <xf numFmtId="3" fontId="4" fillId="3" borderId="0" xfId="3" applyNumberFormat="1" applyFill="1" applyAlignment="1">
      <alignment horizontal="center" vertical="center"/>
    </xf>
    <xf numFmtId="0" fontId="27" fillId="4" borderId="3" xfId="3" applyFont="1" applyFill="1" applyBorder="1" applyAlignment="1">
      <alignment horizontal="left" vertical="center"/>
    </xf>
    <xf numFmtId="0" fontId="27" fillId="4" borderId="2" xfId="3" applyFont="1" applyFill="1" applyBorder="1" applyAlignment="1">
      <alignment horizontal="left" vertical="center"/>
    </xf>
    <xf numFmtId="0" fontId="27" fillId="4" borderId="1" xfId="3" applyFont="1" applyFill="1" applyBorder="1" applyAlignment="1">
      <alignment horizontal="left" vertical="center"/>
    </xf>
    <xf numFmtId="0" fontId="9" fillId="5" borderId="0" xfId="3" applyFont="1" applyFill="1" applyAlignment="1">
      <alignment horizontal="center" vertical="center" wrapText="1"/>
    </xf>
    <xf numFmtId="0" fontId="5" fillId="5" borderId="0" xfId="3" applyFont="1" applyFill="1" applyAlignment="1">
      <alignment horizontal="left" vertical="center"/>
    </xf>
    <xf numFmtId="0" fontId="5" fillId="5" borderId="0" xfId="3" applyFont="1" applyFill="1" applyAlignment="1">
      <alignment horizontal="center" vertical="center"/>
    </xf>
    <xf numFmtId="0" fontId="5" fillId="5" borderId="0" xfId="3" applyFont="1" applyFill="1" applyAlignment="1">
      <alignment horizontal="center" vertical="center" wrapText="1"/>
    </xf>
    <xf numFmtId="0" fontId="7" fillId="4" borderId="1" xfId="3" applyFont="1" applyFill="1" applyBorder="1" applyAlignment="1">
      <alignment horizontal="left" vertical="center" wrapText="1"/>
    </xf>
    <xf numFmtId="0" fontId="5" fillId="5" borderId="0" xfId="3" applyFont="1" applyFill="1" applyAlignment="1">
      <alignment horizontal="center" vertical="center" wrapText="1"/>
    </xf>
    <xf numFmtId="0" fontId="5" fillId="5" borderId="0" xfId="3" applyFont="1" applyFill="1" applyAlignment="1">
      <alignment horizontal="center" vertical="center"/>
    </xf>
    <xf numFmtId="0" fontId="5" fillId="5" borderId="0" xfId="3" applyFont="1" applyFill="1" applyAlignment="1">
      <alignment horizontal="left" vertical="center"/>
    </xf>
    <xf numFmtId="0" fontId="9" fillId="5" borderId="0" xfId="3" applyFont="1" applyFill="1" applyAlignment="1">
      <alignment horizontal="center" vertical="center" wrapText="1"/>
    </xf>
    <xf numFmtId="0" fontId="28" fillId="2" borderId="0" xfId="0" applyFont="1" applyFill="1" applyBorder="1" applyAlignment="1">
      <alignment vertical="center"/>
    </xf>
    <xf numFmtId="3" fontId="26" fillId="2" borderId="0" xfId="3" applyNumberFormat="1" applyFont="1" applyFill="1" applyBorder="1" applyAlignment="1">
      <alignment horizontal="center" vertical="center"/>
    </xf>
    <xf numFmtId="3" fontId="5" fillId="2" borderId="0" xfId="3" applyNumberFormat="1" applyFont="1" applyFill="1" applyBorder="1" applyAlignment="1">
      <alignment horizontal="center" vertical="center"/>
    </xf>
    <xf numFmtId="0" fontId="5" fillId="2" borderId="0" xfId="3" applyFont="1" applyFill="1" applyBorder="1" applyAlignment="1">
      <alignment horizontal="justify" vertical="center"/>
    </xf>
    <xf numFmtId="0" fontId="5" fillId="5" borderId="0" xfId="3" applyFont="1" applyFill="1" applyAlignment="1">
      <alignment horizontal="center" vertical="center"/>
    </xf>
    <xf numFmtId="0" fontId="7" fillId="4" borderId="4" xfId="3" applyFont="1" applyFill="1" applyBorder="1" applyAlignment="1">
      <alignment horizontal="center" vertical="center"/>
    </xf>
    <xf numFmtId="0" fontId="7" fillId="4" borderId="1" xfId="3" applyFont="1" applyFill="1" applyBorder="1" applyAlignment="1">
      <alignment horizontal="left" vertical="center" wrapText="1"/>
    </xf>
    <xf numFmtId="0" fontId="7" fillId="4" borderId="0" xfId="3" applyFont="1" applyFill="1" applyAlignment="1">
      <alignment horizontal="left" vertical="center"/>
    </xf>
    <xf numFmtId="0" fontId="8" fillId="3" borderId="4" xfId="3" applyFont="1" applyFill="1" applyBorder="1" applyAlignment="1">
      <alignment horizontal="left" vertical="center" wrapText="1"/>
    </xf>
    <xf numFmtId="0" fontId="5" fillId="5" borderId="0" xfId="3" applyFont="1" applyFill="1" applyAlignment="1">
      <alignment horizontal="center" vertical="center" wrapText="1"/>
    </xf>
    <xf numFmtId="0" fontId="9" fillId="5" borderId="0" xfId="3" applyFont="1" applyFill="1" applyAlignment="1">
      <alignment horizontal="left" vertical="center" wrapText="1"/>
    </xf>
    <xf numFmtId="0" fontId="24" fillId="3" borderId="0" xfId="3" applyFont="1" applyFill="1" applyAlignment="1">
      <alignment horizontal="center" vertical="center" wrapText="1"/>
    </xf>
    <xf numFmtId="0" fontId="22" fillId="6" borderId="0" xfId="3" applyFont="1" applyFill="1" applyAlignment="1">
      <alignment horizontal="center" vertical="center"/>
    </xf>
    <xf numFmtId="0" fontId="21" fillId="6" borderId="0" xfId="3" applyFont="1" applyFill="1" applyAlignment="1">
      <alignment horizontal="center" vertical="center"/>
    </xf>
    <xf numFmtId="0" fontId="20" fillId="6" borderId="0" xfId="3" applyFont="1" applyFill="1" applyAlignment="1">
      <alignment horizontal="center" vertical="center"/>
    </xf>
    <xf numFmtId="0" fontId="5" fillId="5" borderId="0" xfId="3" applyFont="1" applyFill="1" applyAlignment="1">
      <alignment horizontal="left" vertical="center"/>
    </xf>
    <xf numFmtId="0" fontId="16" fillId="3" borderId="0" xfId="3" applyFont="1" applyFill="1" applyAlignment="1">
      <alignment horizontal="left" vertical="center" wrapText="1"/>
    </xf>
    <xf numFmtId="0" fontId="9" fillId="5" borderId="0" xfId="3" applyFont="1" applyFill="1" applyAlignment="1">
      <alignment horizontal="center" vertical="center" wrapText="1"/>
    </xf>
  </cellXfs>
  <cellStyles count="19">
    <cellStyle name="Millares 2" xfId="12"/>
    <cellStyle name="Moneda 2" xfId="13"/>
    <cellStyle name="Normal" xfId="0" builtinId="0"/>
    <cellStyle name="Normal 2" xfId="14"/>
    <cellStyle name="Normal 2 2" xfId="15"/>
    <cellStyle name="Normal 2 2 2" xfId="9"/>
    <cellStyle name="Normal 2 2 3" xfId="6"/>
    <cellStyle name="Normal 2 3" xfId="3"/>
    <cellStyle name="Normal 2 3 2" xfId="11"/>
    <cellStyle name="Normal 2 4" xfId="16"/>
    <cellStyle name="Normal 3 2" xfId="17"/>
    <cellStyle name="Normal_Directorio CEMs - agos - 2009 - UGTAI" xfId="5"/>
    <cellStyle name="Porcentaje" xfId="1" builtinId="5"/>
    <cellStyle name="Porcentaje 10" xfId="7"/>
    <cellStyle name="Porcentaje 2" xfId="4"/>
    <cellStyle name="Porcentaje 3 2" xfId="8"/>
    <cellStyle name="Porcentual 2" xfId="2"/>
    <cellStyle name="Porcentual 2 2" xfId="10"/>
    <cellStyle name="Porcentual 2 2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64105922403511"/>
          <c:y val="0"/>
          <c:w val="0.82335894077596483"/>
          <c:h val="1"/>
        </c:manualLayout>
      </c:layout>
      <c:barChart>
        <c:barDir val="bar"/>
        <c:grouping val="stacked"/>
        <c:varyColors val="0"/>
        <c:ser>
          <c:idx val="0"/>
          <c:order val="0"/>
          <c:tx>
            <c:v>Psicológica</c:v>
          </c:tx>
          <c:spPr>
            <a:pattFill prst="wdUpDiag">
              <a:fgClr>
                <a:srgbClr val="000000"/>
              </a:fgClr>
              <a:bgClr>
                <a:srgbClr val="FFFFFF"/>
              </a:bgClr>
            </a:pattFill>
            <a:ln w="12700">
              <a:solidFill>
                <a:schemeClr val="tx1"/>
              </a:solidFill>
            </a:ln>
          </c:spPr>
          <c:invertIfNegative val="0"/>
          <c:cat>
            <c:strLit>
              <c:ptCount val="4"/>
              <c:pt idx="0">
                <c:v>Niños y niñas</c:v>
              </c:pt>
              <c:pt idx="1">
                <c:v>Adolescentes</c:v>
              </c:pt>
              <c:pt idx="2">
                <c:v>Personas Adultas</c:v>
              </c:pt>
              <c:pt idx="3">
                <c:v>Personas Adultas Mayores</c:v>
              </c:pt>
            </c:strLit>
          </c:cat>
          <c:val>
            <c:numLit>
              <c:formatCode>General</c:formatCode>
              <c:ptCount val="4"/>
              <c:pt idx="0">
                <c:v>4589</c:v>
              </c:pt>
              <c:pt idx="1">
                <c:v>2556</c:v>
              </c:pt>
              <c:pt idx="2">
                <c:v>17182</c:v>
              </c:pt>
              <c:pt idx="3">
                <c:v>2320</c:v>
              </c:pt>
            </c:numLit>
          </c:val>
          <c:extLst>
            <c:ext xmlns:c16="http://schemas.microsoft.com/office/drawing/2014/chart" uri="{C3380CC4-5D6E-409C-BE32-E72D297353CC}">
              <c16:uniqueId val="{00000001-B64D-4F6D-80CA-1A8DA81FBF12}"/>
            </c:ext>
          </c:extLst>
        </c:ser>
        <c:ser>
          <c:idx val="1"/>
          <c:order val="1"/>
          <c:tx>
            <c:v>Física</c:v>
          </c:tx>
          <c:spPr>
            <a:pattFill prst="pct80">
              <a:fgClr>
                <a:srgbClr val="305496"/>
              </a:fgClr>
              <a:bgClr>
                <a:srgbClr val="FFFFFF"/>
              </a:bgClr>
            </a:pattFill>
            <a:ln w="12700">
              <a:solidFill>
                <a:sysClr val="windowText" lastClr="000000"/>
              </a:solidFill>
            </a:ln>
          </c:spPr>
          <c:invertIfNegative val="0"/>
          <c:cat>
            <c:strLit>
              <c:ptCount val="4"/>
              <c:pt idx="0">
                <c:v>Niños y niñas</c:v>
              </c:pt>
              <c:pt idx="1">
                <c:v>Adolescentes</c:v>
              </c:pt>
              <c:pt idx="2">
                <c:v>Personas Adultas</c:v>
              </c:pt>
              <c:pt idx="3">
                <c:v>Personas Adultas Mayores</c:v>
              </c:pt>
            </c:strLit>
          </c:cat>
          <c:val>
            <c:numLit>
              <c:formatCode>General</c:formatCode>
              <c:ptCount val="4"/>
              <c:pt idx="0">
                <c:v>2702</c:v>
              </c:pt>
              <c:pt idx="1">
                <c:v>2113</c:v>
              </c:pt>
              <c:pt idx="2">
                <c:v>15550</c:v>
              </c:pt>
              <c:pt idx="3">
                <c:v>1068</c:v>
              </c:pt>
            </c:numLit>
          </c:val>
          <c:extLst>
            <c:ext xmlns:c16="http://schemas.microsoft.com/office/drawing/2014/chart" uri="{C3380CC4-5D6E-409C-BE32-E72D297353CC}">
              <c16:uniqueId val="{00000005-B64D-4F6D-80CA-1A8DA81FBF12}"/>
            </c:ext>
          </c:extLst>
        </c:ser>
        <c:ser>
          <c:idx val="2"/>
          <c:order val="2"/>
          <c:tx>
            <c:v>Sexual</c:v>
          </c:tx>
          <c:spPr>
            <a:solidFill>
              <a:schemeClr val="bg1">
                <a:lumMod val="50000"/>
              </a:schemeClr>
            </a:solidFill>
            <a:ln w="12700">
              <a:solidFill>
                <a:schemeClr val="tx1"/>
              </a:solidFill>
            </a:ln>
            <a:effectLst/>
          </c:spPr>
          <c:invertIfNegative val="0"/>
          <c:cat>
            <c:strLit>
              <c:ptCount val="4"/>
              <c:pt idx="0">
                <c:v>Niños y niñas</c:v>
              </c:pt>
              <c:pt idx="1">
                <c:v>Adolescentes</c:v>
              </c:pt>
              <c:pt idx="2">
                <c:v>Personas Adultas</c:v>
              </c:pt>
              <c:pt idx="3">
                <c:v>Personas Adultas Mayores</c:v>
              </c:pt>
            </c:strLit>
          </c:cat>
          <c:val>
            <c:numLit>
              <c:formatCode>General</c:formatCode>
              <c:ptCount val="4"/>
              <c:pt idx="0">
                <c:v>1520</c:v>
              </c:pt>
              <c:pt idx="1">
                <c:v>2375</c:v>
              </c:pt>
              <c:pt idx="2">
                <c:v>1819</c:v>
              </c:pt>
              <c:pt idx="3">
                <c:v>53</c:v>
              </c:pt>
            </c:numLit>
          </c:val>
          <c:extLst>
            <c:ext xmlns:c16="http://schemas.microsoft.com/office/drawing/2014/chart" uri="{C3380CC4-5D6E-409C-BE32-E72D297353CC}">
              <c16:uniqueId val="{0000000A-B64D-4F6D-80CA-1A8DA81FBF12}"/>
            </c:ext>
          </c:extLst>
        </c:ser>
        <c:ser>
          <c:idx val="3"/>
          <c:order val="3"/>
          <c:tx>
            <c:v>Económica o patrimonial</c:v>
          </c:tx>
          <c:spPr>
            <a:solidFill>
              <a:schemeClr val="accent4"/>
            </a:solidFill>
            <a:ln>
              <a:solidFill>
                <a:schemeClr val="tx1"/>
              </a:solidFill>
            </a:ln>
          </c:spPr>
          <c:invertIfNegative val="0"/>
          <c:cat>
            <c:strLit>
              <c:ptCount val="4"/>
              <c:pt idx="0">
                <c:v>Niños y niñas</c:v>
              </c:pt>
              <c:pt idx="1">
                <c:v>Adolescentes</c:v>
              </c:pt>
              <c:pt idx="2">
                <c:v>Personas Adultas</c:v>
              </c:pt>
              <c:pt idx="3">
                <c:v>Personas Adultas Mayores</c:v>
              </c:pt>
            </c:strLit>
          </c:cat>
          <c:val>
            <c:numLit>
              <c:formatCode>General</c:formatCode>
              <c:ptCount val="4"/>
              <c:pt idx="0">
                <c:v>54</c:v>
              </c:pt>
              <c:pt idx="1">
                <c:v>23</c:v>
              </c:pt>
              <c:pt idx="2">
                <c:v>109</c:v>
              </c:pt>
              <c:pt idx="3">
                <c:v>92</c:v>
              </c:pt>
            </c:numLit>
          </c:val>
          <c:extLst>
            <c:ext xmlns:c16="http://schemas.microsoft.com/office/drawing/2014/chart" uri="{C3380CC4-5D6E-409C-BE32-E72D297353CC}">
              <c16:uniqueId val="{0000000B-B64D-4F6D-80CA-1A8DA81FBF12}"/>
            </c:ext>
          </c:extLst>
        </c:ser>
        <c:dLbls>
          <c:showLegendKey val="0"/>
          <c:showVal val="0"/>
          <c:showCatName val="0"/>
          <c:showSerName val="0"/>
          <c:showPercent val="0"/>
          <c:showBubbleSize val="0"/>
        </c:dLbls>
        <c:gapWidth val="150"/>
        <c:overlap val="100"/>
        <c:axId val="129101824"/>
        <c:axId val="129103360"/>
      </c:barChart>
      <c:catAx>
        <c:axId val="129101824"/>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100" b="1" i="0" u="none" strike="noStrike" baseline="0">
                <a:solidFill>
                  <a:srgbClr val="000000"/>
                </a:solidFill>
                <a:latin typeface="Arial Narrow" panose="020B0606020202030204" pitchFamily="34" charset="0"/>
                <a:ea typeface="Calibri"/>
                <a:cs typeface="Calibri"/>
              </a:defRPr>
            </a:pPr>
            <a:endParaRPr lang="es-PE"/>
          </a:p>
        </c:txPr>
        <c:crossAx val="129103360"/>
        <c:crosses val="autoZero"/>
        <c:auto val="1"/>
        <c:lblAlgn val="ctr"/>
        <c:lblOffset val="100"/>
        <c:noMultiLvlLbl val="0"/>
      </c:catAx>
      <c:valAx>
        <c:axId val="129103360"/>
        <c:scaling>
          <c:orientation val="minMax"/>
        </c:scaling>
        <c:delete val="1"/>
        <c:axPos val="t"/>
        <c:numFmt formatCode="General" sourceLinked="1"/>
        <c:majorTickMark val="out"/>
        <c:minorTickMark val="none"/>
        <c:tickLblPos val="nextTo"/>
        <c:crossAx val="129101824"/>
        <c:crosses val="autoZero"/>
        <c:crossBetween val="between"/>
      </c:valAx>
      <c:spPr>
        <a:noFill/>
        <a:ln w="25400">
          <a:noFill/>
        </a:ln>
      </c:spPr>
    </c:plotArea>
    <c:legend>
      <c:legendPos val="r"/>
      <c:layout>
        <c:manualLayout>
          <c:xMode val="edge"/>
          <c:yMode val="edge"/>
          <c:x val="0.60339484435548385"/>
          <c:y val="3.1317037061835439E-2"/>
          <c:w val="0.39396842816806227"/>
          <c:h val="0.47011042109550671"/>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0062413552265788"/>
          <c:y val="0.20058508378004722"/>
          <c:w val="0.48346294898069242"/>
          <c:h val="0.67064710834648356"/>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2CB3-4467-B720-7A2599FB12A8}"/>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2CB3-4467-B720-7A2599FB12A8}"/>
              </c:ext>
            </c:extLst>
          </c:dPt>
          <c:dLbls>
            <c:dLbl>
              <c:idx val="0"/>
              <c:layout>
                <c:manualLayout>
                  <c:x val="0.13379772847021887"/>
                  <c:y val="-4.2771037571730813E-2"/>
                </c:manualLayout>
              </c:layout>
              <c:tx>
                <c:rich>
                  <a:bodyPr/>
                  <a:lstStyle/>
                  <a:p>
                    <a:pPr>
                      <a:defRPr sz="1300" b="1" i="0" u="none" strike="noStrike" baseline="0">
                        <a:solidFill>
                          <a:srgbClr val="000000"/>
                        </a:solidFill>
                        <a:latin typeface="Calibri"/>
                        <a:ea typeface="Calibri"/>
                        <a:cs typeface="Calibri"/>
                      </a:defRPr>
                    </a:pPr>
                    <a:fld id="{34FCB5FD-4C5B-419E-B6B2-1F442964542E}" type="CATEGORYNAME">
                      <a:rPr lang="en-US"/>
                      <a:pPr>
                        <a:defRPr sz="1300" b="1" i="0" u="none" strike="noStrike" baseline="0">
                          <a:solidFill>
                            <a:srgbClr val="000000"/>
                          </a:solidFill>
                          <a:latin typeface="Calibri"/>
                          <a:ea typeface="Calibri"/>
                          <a:cs typeface="Calibri"/>
                        </a:defRPr>
                      </a:pPr>
                      <a:t>[NOMBRE DE CATEGORÍA]</a:t>
                    </a:fld>
                    <a:r>
                      <a:rPr lang="en-US" baseline="0"/>
                      <a:t>
85.5%</a:t>
                    </a:r>
                  </a:p>
                </c:rich>
              </c:tx>
              <c:numFmt formatCode="0.0%" sourceLinked="0"/>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manualLayout>
                      <c:w val="0.15357136269919996"/>
                      <c:h val="0.19799849782518761"/>
                    </c:manualLayout>
                  </c15:layout>
                  <c15:dlblFieldTable/>
                  <c15:showDataLabelsRange val="0"/>
                </c:ext>
                <c:ext xmlns:c16="http://schemas.microsoft.com/office/drawing/2014/chart" uri="{C3380CC4-5D6E-409C-BE32-E72D297353CC}">
                  <c16:uniqueId val="{00000001-2CB3-4467-B720-7A2599FB12A8}"/>
                </c:ext>
              </c:extLst>
            </c:dLbl>
            <c:dLbl>
              <c:idx val="1"/>
              <c:layout>
                <c:manualLayout>
                  <c:x val="-0.10218189335922051"/>
                  <c:y val="0.14622436836270447"/>
                </c:manualLayout>
              </c:layout>
              <c:tx>
                <c:rich>
                  <a:bodyPr/>
                  <a:lstStyle/>
                  <a:p>
                    <a:pPr>
                      <a:defRPr sz="1300" b="1" i="0" u="none" strike="noStrike" baseline="0">
                        <a:solidFill>
                          <a:srgbClr val="000000"/>
                        </a:solidFill>
                        <a:latin typeface="Calibri"/>
                        <a:ea typeface="Calibri"/>
                        <a:cs typeface="Calibri"/>
                      </a:defRPr>
                    </a:pPr>
                    <a:fld id="{5B1D85B0-3A09-48EF-950E-EC47F271CAB9}" type="CATEGORYNAME">
                      <a:rPr lang="en-US"/>
                      <a:pPr>
                        <a:defRPr sz="1300" b="1" i="0" u="none" strike="noStrike" baseline="0">
                          <a:solidFill>
                            <a:srgbClr val="000000"/>
                          </a:solidFill>
                          <a:latin typeface="Calibri"/>
                          <a:ea typeface="Calibri"/>
                          <a:cs typeface="Calibri"/>
                        </a:defRPr>
                      </a:pPr>
                      <a:t>[NOMBRE DE CATEGORÍA]</a:t>
                    </a:fld>
                    <a:r>
                      <a:rPr lang="en-US" baseline="0"/>
                      <a:t>
14.5%</a:t>
                    </a:r>
                  </a:p>
                </c:rich>
              </c:tx>
              <c:numFmt formatCode="0.0%" sourceLinked="0"/>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manualLayout>
                      <c:w val="0.1693260994934486"/>
                      <c:h val="0.15781927490601166"/>
                    </c:manualLayout>
                  </c15:layout>
                  <c15:dlblFieldTable/>
                  <c15:showDataLabelsRange val="0"/>
                </c:ext>
                <c:ext xmlns:c16="http://schemas.microsoft.com/office/drawing/2014/chart" uri="{C3380CC4-5D6E-409C-BE32-E72D297353CC}">
                  <c16:uniqueId val="{00000003-2CB3-4467-B720-7A2599FB12A8}"/>
                </c:ext>
              </c:extLst>
            </c:dLbl>
            <c:numFmt formatCode="0.0%" sourceLinked="0"/>
            <c:spPr>
              <a:noFill/>
              <a:ln w="25400">
                <a:noFill/>
              </a:ln>
            </c:spPr>
            <c:txPr>
              <a:bodyPr wrap="square" lIns="38100" tIns="19050" rIns="38100" bIns="19050" anchor="ctr">
                <a:spAutoFit/>
              </a:bodyPr>
              <a:lstStyle/>
              <a:p>
                <a:pPr>
                  <a:defRPr sz="13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Lit>
              <c:ptCount val="2"/>
              <c:pt idx="0">
                <c:v>Mujer</c:v>
              </c:pt>
              <c:pt idx="1">
                <c:v>Hombre</c:v>
              </c:pt>
            </c:strLit>
          </c:cat>
          <c:val>
            <c:numLit>
              <c:formatCode>General</c:formatCode>
              <c:ptCount val="2"/>
              <c:pt idx="0">
                <c:v>46394</c:v>
              </c:pt>
              <c:pt idx="1">
                <c:v>7731</c:v>
              </c:pt>
            </c:numLit>
          </c:val>
          <c:extLst>
            <c:ext xmlns:c16="http://schemas.microsoft.com/office/drawing/2014/chart" uri="{C3380CC4-5D6E-409C-BE32-E72D297353CC}">
              <c16:uniqueId val="{00000004-2CB3-4467-B720-7A2599FB12A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87953554878731"/>
          <c:y val="9.0332156756267514E-3"/>
          <c:w val="0.66008069177149231"/>
          <c:h val="0.98496821230679499"/>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tx>
                <c:rich>
                  <a:bodyPr/>
                  <a:lstStyle/>
                  <a:p>
                    <a:pPr>
                      <a:defRPr sz="1200" b="1" i="0" u="none" strike="noStrike" baseline="0">
                        <a:solidFill>
                          <a:srgbClr val="000000"/>
                        </a:solidFill>
                        <a:latin typeface="Calibri"/>
                        <a:ea typeface="Calibri"/>
                        <a:cs typeface="Calibri"/>
                      </a:defRPr>
                    </a:pPr>
                    <a:r>
                      <a:rPr lang="en-US"/>
                      <a:t>13,492</a:t>
                    </a:r>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9C-4CE2-ACA7-460324D27D37}"/>
                </c:ext>
              </c:extLst>
            </c:dLbl>
            <c:dLbl>
              <c:idx val="1"/>
              <c:tx>
                <c:rich>
                  <a:bodyPr/>
                  <a:lstStyle/>
                  <a:p>
                    <a:r>
                      <a:rPr lang="en-US"/>
                      <a:t>48,213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9C-4CE2-ACA7-460324D27D37}"/>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No</c:v>
              </c:pt>
              <c:pt idx="1">
                <c:v>Si</c:v>
              </c:pt>
            </c:strLit>
          </c:cat>
          <c:val>
            <c:numLit>
              <c:formatCode>General</c:formatCode>
              <c:ptCount val="2"/>
              <c:pt idx="0">
                <c:v>12022</c:v>
              </c:pt>
              <c:pt idx="1">
                <c:v>42103</c:v>
              </c:pt>
            </c:numLit>
          </c:val>
          <c:extLst>
            <c:ext xmlns:c16="http://schemas.microsoft.com/office/drawing/2014/chart" uri="{C3380CC4-5D6E-409C-BE32-E72D297353CC}">
              <c16:uniqueId val="{00000002-A69C-4CE2-ACA7-460324D27D37}"/>
            </c:ext>
          </c:extLst>
        </c:ser>
        <c:dLbls>
          <c:showLegendKey val="0"/>
          <c:showVal val="0"/>
          <c:showCatName val="0"/>
          <c:showSerName val="0"/>
          <c:showPercent val="0"/>
          <c:showBubbleSize val="0"/>
        </c:dLbls>
        <c:gapWidth val="150"/>
        <c:axId val="129192704"/>
        <c:axId val="129194240"/>
      </c:barChart>
      <c:catAx>
        <c:axId val="129192704"/>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400" b="1" i="0" u="none" strike="noStrike" baseline="0">
                <a:solidFill>
                  <a:srgbClr val="000000"/>
                </a:solidFill>
                <a:latin typeface="Arial Narrow"/>
                <a:ea typeface="Arial Narrow"/>
                <a:cs typeface="Arial Narrow"/>
              </a:defRPr>
            </a:pPr>
            <a:endParaRPr lang="es-PE"/>
          </a:p>
        </c:txPr>
        <c:crossAx val="129194240"/>
        <c:crosses val="autoZero"/>
        <c:auto val="1"/>
        <c:lblAlgn val="ctr"/>
        <c:lblOffset val="100"/>
        <c:noMultiLvlLbl val="0"/>
      </c:catAx>
      <c:valAx>
        <c:axId val="129194240"/>
        <c:scaling>
          <c:orientation val="minMax"/>
        </c:scaling>
        <c:delete val="1"/>
        <c:axPos val="t"/>
        <c:numFmt formatCode="General" sourceLinked="1"/>
        <c:majorTickMark val="none"/>
        <c:minorTickMark val="none"/>
        <c:tickLblPos val="nextTo"/>
        <c:crossAx val="12919270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CE-4D2F-A670-89C18218B340}"/>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4"/>
              <c:pt idx="0">
                <c:v>Niños y niñas</c:v>
              </c:pt>
              <c:pt idx="1">
                <c:v>Adolescentes</c:v>
              </c:pt>
              <c:pt idx="2">
                <c:v>Personas Adultas</c:v>
              </c:pt>
              <c:pt idx="5">
                <c:v>0</c:v>
              </c:pt>
              <c:pt idx="6">
                <c:v>0</c:v>
              </c:pt>
              <c:pt idx="7">
                <c:v>0</c:v>
              </c:pt>
              <c:pt idx="8">
                <c:v>0</c:v>
              </c:pt>
              <c:pt idx="9">
                <c:v>0</c:v>
              </c:pt>
              <c:pt idx="10">
                <c:v>0</c:v>
              </c:pt>
              <c:pt idx="11">
                <c:v>0</c:v>
              </c:pt>
              <c:pt idx="12">
                <c:v>0</c:v>
              </c:pt>
              <c:pt idx="13">
                <c:v>Personas Adultas Mayores</c:v>
              </c:pt>
            </c:strLit>
          </c:cat>
          <c:val>
            <c:numLit>
              <c:formatCode>General</c:formatCode>
              <c:ptCount val="14"/>
              <c:pt idx="0">
                <c:v>6810</c:v>
              </c:pt>
              <c:pt idx="1">
                <c:v>5204</c:v>
              </c:pt>
              <c:pt idx="2">
                <c:v>27094</c:v>
              </c:pt>
              <c:pt idx="5">
                <c:v>0</c:v>
              </c:pt>
              <c:pt idx="6">
                <c:v>0</c:v>
              </c:pt>
              <c:pt idx="7">
                <c:v>0</c:v>
              </c:pt>
              <c:pt idx="8">
                <c:v>0</c:v>
              </c:pt>
              <c:pt idx="9">
                <c:v>0</c:v>
              </c:pt>
              <c:pt idx="10">
                <c:v>0</c:v>
              </c:pt>
              <c:pt idx="11">
                <c:v>0</c:v>
              </c:pt>
              <c:pt idx="12">
                <c:v>0</c:v>
              </c:pt>
              <c:pt idx="13">
                <c:v>2694</c:v>
              </c:pt>
            </c:numLit>
          </c:val>
          <c:extLst>
            <c:ext xmlns:c16="http://schemas.microsoft.com/office/drawing/2014/chart" uri="{C3380CC4-5D6E-409C-BE32-E72D297353CC}">
              <c16:uniqueId val="{00000001-8BCE-4D2F-A670-89C18218B340}"/>
            </c:ext>
          </c:extLst>
        </c:ser>
        <c:dLbls>
          <c:showLegendKey val="0"/>
          <c:showVal val="0"/>
          <c:showCatName val="0"/>
          <c:showSerName val="0"/>
          <c:showPercent val="0"/>
          <c:showBubbleSize val="0"/>
        </c:dLbls>
        <c:gapWidth val="291"/>
        <c:overlap val="12"/>
        <c:axId val="77059968"/>
        <c:axId val="77061504"/>
      </c:barChart>
      <c:catAx>
        <c:axId val="77059968"/>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77061504"/>
        <c:crosses val="autoZero"/>
        <c:auto val="0"/>
        <c:lblAlgn val="ctr"/>
        <c:lblOffset val="100"/>
        <c:noMultiLvlLbl val="0"/>
      </c:catAx>
      <c:valAx>
        <c:axId val="77061504"/>
        <c:scaling>
          <c:orientation val="minMax"/>
        </c:scaling>
        <c:delete val="1"/>
        <c:axPos val="t"/>
        <c:numFmt formatCode="General" sourceLinked="1"/>
        <c:majorTickMark val="out"/>
        <c:minorTickMark val="none"/>
        <c:tickLblPos val="nextTo"/>
        <c:crossAx val="7705996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11799075163439"/>
          <c:y val="0"/>
          <c:w val="0.82335894077596483"/>
          <c:h val="1"/>
        </c:manualLayout>
      </c:layout>
      <c:barChart>
        <c:barDir val="bar"/>
        <c:grouping val="stacked"/>
        <c:varyColors val="0"/>
        <c:ser>
          <c:idx val="0"/>
          <c:order val="0"/>
          <c:spPr>
            <a:solidFill>
              <a:srgbClr val="30548C"/>
            </a:solidFill>
            <a:ln w="12700">
              <a:solidFill>
                <a:srgbClr val="30548C"/>
              </a:solidFill>
            </a:ln>
          </c:spPr>
          <c:invertIfNegative val="0"/>
          <c:dLbls>
            <c:dLbl>
              <c:idx val="0"/>
              <c:layout>
                <c:manualLayout>
                  <c:x val="0.39976182075740574"/>
                  <c:y val="-4.3196147583889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74-4C9B-A321-198FB84B837E}"/>
                </c:ext>
              </c:extLst>
            </c:dLbl>
            <c:dLbl>
              <c:idx val="1"/>
              <c:layout>
                <c:manualLayout>
                  <c:x val="0.26806980502914163"/>
                  <c:y val="-1.29584729930215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74-4C9B-A321-198FB84B837E}"/>
                </c:ext>
              </c:extLst>
            </c:dLbl>
            <c:dLbl>
              <c:idx val="2"/>
              <c:layout>
                <c:manualLayout>
                  <c:x val="4.4077539028414561E-2"/>
                  <c:y val="-4.3196147583889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4-4C9B-A321-198FB84B837E}"/>
                </c:ext>
              </c:extLst>
            </c:dLbl>
            <c:spPr>
              <a:noFill/>
              <a:ln>
                <a:noFill/>
              </a:ln>
              <a:effectLst/>
            </c:spPr>
            <c:txPr>
              <a:bodyPr/>
              <a:lstStyle/>
              <a:p>
                <a:pPr>
                  <a:defRPr sz="1600">
                    <a:solidFill>
                      <a:sysClr val="windowText" lastClr="000000"/>
                    </a:solidFill>
                    <a:latin typeface="Arial Narrow" pitchFamily="34" charset="0"/>
                  </a:defRPr>
                </a:pPr>
                <a:endParaRPr lang="es-P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EIU!$C$109:$E$109</c:f>
              <c:strCache>
                <c:ptCount val="3"/>
                <c:pt idx="0">
                  <c:v>NNA</c:v>
                </c:pt>
                <c:pt idx="1">
                  <c:v>Adultos/as</c:v>
                </c:pt>
                <c:pt idx="2">
                  <c:v>Adultos/as Mayores</c:v>
                </c:pt>
              </c:strCache>
            </c:strRef>
          </c:cat>
          <c:val>
            <c:numRef>
              <c:f>EIU!$C$119:$E$119</c:f>
              <c:numCache>
                <c:formatCode>0.0%</c:formatCode>
                <c:ptCount val="3"/>
                <c:pt idx="0">
                  <c:v>0.72676056338028172</c:v>
                </c:pt>
                <c:pt idx="1">
                  <c:v>0.2669014084507042</c:v>
                </c:pt>
                <c:pt idx="2">
                  <c:v>6.3380281690140847E-3</c:v>
                </c:pt>
              </c:numCache>
            </c:numRef>
          </c:val>
          <c:extLst>
            <c:ext xmlns:c16="http://schemas.microsoft.com/office/drawing/2014/chart" uri="{C3380CC4-5D6E-409C-BE32-E72D297353CC}">
              <c16:uniqueId val="{00000003-F774-4C9B-A321-198FB84B837E}"/>
            </c:ext>
          </c:extLst>
        </c:ser>
        <c:dLbls>
          <c:showLegendKey val="0"/>
          <c:showVal val="0"/>
          <c:showCatName val="0"/>
          <c:showSerName val="0"/>
          <c:showPercent val="0"/>
          <c:showBubbleSize val="0"/>
        </c:dLbls>
        <c:gapWidth val="150"/>
        <c:overlap val="100"/>
        <c:axId val="77249152"/>
        <c:axId val="77255040"/>
      </c:barChart>
      <c:catAx>
        <c:axId val="77249152"/>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400" b="1" i="0" u="none" strike="noStrike" baseline="0">
                <a:solidFill>
                  <a:srgbClr val="000000"/>
                </a:solidFill>
                <a:latin typeface="Arial Narrow" panose="020B0606020202030204" pitchFamily="34" charset="0"/>
                <a:ea typeface="Calibri"/>
                <a:cs typeface="Calibri"/>
              </a:defRPr>
            </a:pPr>
            <a:endParaRPr lang="es-PE"/>
          </a:p>
        </c:txPr>
        <c:crossAx val="77255040"/>
        <c:crosses val="autoZero"/>
        <c:auto val="1"/>
        <c:lblAlgn val="ctr"/>
        <c:lblOffset val="100"/>
        <c:noMultiLvlLbl val="0"/>
      </c:catAx>
      <c:valAx>
        <c:axId val="77255040"/>
        <c:scaling>
          <c:orientation val="minMax"/>
        </c:scaling>
        <c:delete val="1"/>
        <c:axPos val="t"/>
        <c:numFmt formatCode="0.0%" sourceLinked="1"/>
        <c:majorTickMark val="out"/>
        <c:minorTickMark val="none"/>
        <c:tickLblPos val="nextTo"/>
        <c:crossAx val="7724915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B72C-4B92-B9A3-589924025BE4}"/>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B72C-4B92-B9A3-589924025BE4}"/>
              </c:ext>
            </c:extLst>
          </c:dPt>
          <c:dLbls>
            <c:dLbl>
              <c:idx val="0"/>
              <c:layout>
                <c:manualLayout>
                  <c:x val="9.6893515879935502E-3"/>
                  <c:y val="0.15827140430165768"/>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18070323817897443"/>
                      <c:h val="0.29814171507244014"/>
                    </c:manualLayout>
                  </c15:layout>
                </c:ext>
                <c:ext xmlns:c16="http://schemas.microsoft.com/office/drawing/2014/chart" uri="{C3380CC4-5D6E-409C-BE32-E72D297353CC}">
                  <c16:uniqueId val="{00000001-B72C-4B92-B9A3-589924025BE4}"/>
                </c:ext>
              </c:extLst>
            </c:dLbl>
            <c:dLbl>
              <c:idx val="1"/>
              <c:layout>
                <c:manualLayout>
                  <c:x val="-2.9250120289054552E-2"/>
                  <c:y val="-0.14205670227265649"/>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235648334860041"/>
                      <c:h val="0.2729837235956411"/>
                    </c:manualLayout>
                  </c15:layout>
                </c:ext>
                <c:ext xmlns:c16="http://schemas.microsoft.com/office/drawing/2014/chart" uri="{C3380CC4-5D6E-409C-BE32-E72D297353CC}">
                  <c16:uniqueId val="{00000003-B72C-4B92-B9A3-589924025BE4}"/>
                </c:ext>
              </c:extLst>
            </c:dLbl>
            <c:numFmt formatCode="0.0%" sourceLinked="0"/>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EIU!$C$15:$D$15</c:f>
              <c:strCache>
                <c:ptCount val="2"/>
                <c:pt idx="0">
                  <c:v>Mujer</c:v>
                </c:pt>
                <c:pt idx="1">
                  <c:v>Hombre</c:v>
                </c:pt>
              </c:strCache>
            </c:strRef>
          </c:cat>
          <c:val>
            <c:numRef>
              <c:f>EIU!$C$24:$D$24</c:f>
              <c:numCache>
                <c:formatCode>#,##0</c:formatCode>
                <c:ptCount val="2"/>
                <c:pt idx="0">
                  <c:v>16223</c:v>
                </c:pt>
                <c:pt idx="1">
                  <c:v>2555</c:v>
                </c:pt>
              </c:numCache>
            </c:numRef>
          </c:val>
          <c:extLst>
            <c:ext xmlns:c16="http://schemas.microsoft.com/office/drawing/2014/chart" uri="{C3380CC4-5D6E-409C-BE32-E72D297353CC}">
              <c16:uniqueId val="{00000004-B72C-4B92-B9A3-589924025BE4}"/>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52546108340098"/>
          <c:y val="0"/>
          <c:w val="0.6550901341608506"/>
          <c:h val="0.98496821230679499"/>
        </c:manualLayout>
      </c:layout>
      <c:barChart>
        <c:barDir val="bar"/>
        <c:grouping val="clustered"/>
        <c:varyColors val="0"/>
        <c:ser>
          <c:idx val="1"/>
          <c:order val="0"/>
          <c:spPr>
            <a:solidFill>
              <a:srgbClr val="30548C"/>
            </a:solidFill>
          </c:spPr>
          <c:invertIfNegative val="0"/>
          <c:dLbls>
            <c:spPr>
              <a:noFill/>
              <a:ln>
                <a:noFill/>
              </a:ln>
              <a:effectLst/>
            </c:spPr>
            <c:txPr>
              <a:bodyPr/>
              <a:lstStyle/>
              <a:p>
                <a:pPr>
                  <a:defRPr sz="1600" b="1" i="0">
                    <a:solidFill>
                      <a:sysClr val="windowText" lastClr="000000"/>
                    </a:solidFil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EIU!$L$15:$N$15</c:f>
              <c:strCache>
                <c:ptCount val="3"/>
                <c:pt idx="0">
                  <c:v>NNA</c:v>
                </c:pt>
                <c:pt idx="1">
                  <c:v>Adultos/as</c:v>
                </c:pt>
                <c:pt idx="2">
                  <c:v>Adultos/as Mayores</c:v>
                </c:pt>
              </c:strCache>
            </c:strRef>
          </c:cat>
          <c:val>
            <c:numRef>
              <c:f>EIU!$L$19:$N$19</c:f>
              <c:numCache>
                <c:formatCode>0.0%</c:formatCode>
                <c:ptCount val="3"/>
                <c:pt idx="0">
                  <c:v>0.3185642773458302</c:v>
                </c:pt>
                <c:pt idx="1">
                  <c:v>0.62466716370220465</c:v>
                </c:pt>
                <c:pt idx="2">
                  <c:v>5.6768558951965066E-2</c:v>
                </c:pt>
              </c:numCache>
            </c:numRef>
          </c:val>
          <c:extLst>
            <c:ext xmlns:c16="http://schemas.microsoft.com/office/drawing/2014/chart" uri="{C3380CC4-5D6E-409C-BE32-E72D297353CC}">
              <c16:uniqueId val="{00000000-D7FE-4C43-93BE-B2CF83B30C12}"/>
            </c:ext>
          </c:extLst>
        </c:ser>
        <c:dLbls>
          <c:dLblPos val="outEnd"/>
          <c:showLegendKey val="0"/>
          <c:showVal val="1"/>
          <c:showCatName val="0"/>
          <c:showSerName val="0"/>
          <c:showPercent val="0"/>
          <c:showBubbleSize val="0"/>
        </c:dLbls>
        <c:gapWidth val="150"/>
        <c:axId val="79357056"/>
        <c:axId val="79396864"/>
      </c:barChart>
      <c:catAx>
        <c:axId val="79357056"/>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400" b="1" i="0" u="none" strike="noStrike" baseline="0">
                <a:solidFill>
                  <a:srgbClr val="000000"/>
                </a:solidFill>
                <a:latin typeface="Arial Narrow"/>
                <a:ea typeface="Arial Narrow"/>
                <a:cs typeface="Arial Narrow"/>
              </a:defRPr>
            </a:pPr>
            <a:endParaRPr lang="es-PE"/>
          </a:p>
        </c:txPr>
        <c:crossAx val="79396864"/>
        <c:crosses val="autoZero"/>
        <c:auto val="1"/>
        <c:lblAlgn val="ctr"/>
        <c:lblOffset val="100"/>
        <c:noMultiLvlLbl val="0"/>
      </c:catAx>
      <c:valAx>
        <c:axId val="79396864"/>
        <c:scaling>
          <c:orientation val="minMax"/>
        </c:scaling>
        <c:delete val="1"/>
        <c:axPos val="t"/>
        <c:numFmt formatCode="0.0%" sourceLinked="1"/>
        <c:majorTickMark val="none"/>
        <c:minorTickMark val="none"/>
        <c:tickLblPos val="nextTo"/>
        <c:crossAx val="7935705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006778801489134"/>
          <c:y val="2.2976620230163537E-2"/>
          <c:w val="0.46915812505326049"/>
          <c:h val="0.96225188774480108"/>
        </c:manualLayout>
      </c:layout>
      <c:barChart>
        <c:barDir val="bar"/>
        <c:grouping val="clustered"/>
        <c:varyColors val="0"/>
        <c:ser>
          <c:idx val="0"/>
          <c:order val="0"/>
          <c:invertIfNegative val="0"/>
          <c:cat>
            <c:strRef>
              <c:f>EIU!$C$88:$F$88</c:f>
              <c:strCache>
                <c:ptCount val="4"/>
                <c:pt idx="0">
                  <c:v>Violencia
Económica o Patrimonial</c:v>
                </c:pt>
                <c:pt idx="1">
                  <c:v>Violencia
Psicológica</c:v>
                </c:pt>
                <c:pt idx="2">
                  <c:v>Violencia
Física</c:v>
                </c:pt>
                <c:pt idx="3">
                  <c:v>Violencia
Sexual</c:v>
                </c:pt>
              </c:strCache>
            </c:strRef>
          </c:cat>
          <c:val>
            <c:numRef>
              <c:f>EIU!$C$89:$F$89</c:f>
              <c:numCache>
                <c:formatCode>General</c:formatCode>
                <c:ptCount val="4"/>
              </c:numCache>
            </c:numRef>
          </c:val>
          <c:extLst>
            <c:ext xmlns:c16="http://schemas.microsoft.com/office/drawing/2014/chart" uri="{C3380CC4-5D6E-409C-BE32-E72D297353CC}">
              <c16:uniqueId val="{00000000-D2F0-4EB0-BF26-8C98074FD0FA}"/>
            </c:ext>
          </c:extLst>
        </c:ser>
        <c:ser>
          <c:idx val="1"/>
          <c:order val="1"/>
          <c:spPr>
            <a:solidFill>
              <a:srgbClr val="30548C"/>
            </a:solidFill>
          </c:spPr>
          <c:invertIfNegative val="0"/>
          <c:dLbls>
            <c:spPr>
              <a:noFill/>
              <a:ln>
                <a:noFill/>
              </a:ln>
              <a:effectLst/>
            </c:spPr>
            <c:txPr>
              <a:bodyPr/>
              <a:lstStyle/>
              <a:p>
                <a:pPr>
                  <a:defRPr sz="1600" b="1">
                    <a:solidFill>
                      <a:sysClr val="windowText" lastClr="000000"/>
                    </a:solidFill>
                    <a:latin typeface="Arial Narrow" pitchFamily="34" charset="0"/>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EIU!$C$88:$F$88</c:f>
              <c:strCache>
                <c:ptCount val="4"/>
                <c:pt idx="0">
                  <c:v>Violencia
Económica o Patrimonial</c:v>
                </c:pt>
                <c:pt idx="1">
                  <c:v>Violencia
Psicológica</c:v>
                </c:pt>
                <c:pt idx="2">
                  <c:v>Violencia
Física</c:v>
                </c:pt>
                <c:pt idx="3">
                  <c:v>Violencia
Sexual</c:v>
                </c:pt>
              </c:strCache>
            </c:strRef>
          </c:cat>
          <c:val>
            <c:numRef>
              <c:f>EIU!$C$101:$F$101</c:f>
              <c:numCache>
                <c:formatCode>0.0%</c:formatCode>
                <c:ptCount val="4"/>
                <c:pt idx="0">
                  <c:v>2.8224518053040792E-3</c:v>
                </c:pt>
                <c:pt idx="1">
                  <c:v>0.39514325274257112</c:v>
                </c:pt>
                <c:pt idx="2">
                  <c:v>0.45606560869102142</c:v>
                </c:pt>
                <c:pt idx="3">
                  <c:v>0.14596868676110342</c:v>
                </c:pt>
              </c:numCache>
            </c:numRef>
          </c:val>
          <c:extLst>
            <c:ext xmlns:c16="http://schemas.microsoft.com/office/drawing/2014/chart" uri="{C3380CC4-5D6E-409C-BE32-E72D297353CC}">
              <c16:uniqueId val="{00000001-D2F0-4EB0-BF26-8C98074FD0FA}"/>
            </c:ext>
          </c:extLst>
        </c:ser>
        <c:dLbls>
          <c:showLegendKey val="0"/>
          <c:showVal val="0"/>
          <c:showCatName val="0"/>
          <c:showSerName val="0"/>
          <c:showPercent val="0"/>
          <c:showBubbleSize val="0"/>
        </c:dLbls>
        <c:gapWidth val="150"/>
        <c:axId val="79415936"/>
        <c:axId val="79421824"/>
      </c:barChart>
      <c:catAx>
        <c:axId val="79415936"/>
        <c:scaling>
          <c:orientation val="minMax"/>
        </c:scaling>
        <c:delete val="0"/>
        <c:axPos val="l"/>
        <c:numFmt formatCode="General" sourceLinked="0"/>
        <c:majorTickMark val="out"/>
        <c:minorTickMark val="none"/>
        <c:tickLblPos val="nextTo"/>
        <c:txPr>
          <a:bodyPr/>
          <a:lstStyle/>
          <a:p>
            <a:pPr>
              <a:defRPr sz="1400" b="1">
                <a:solidFill>
                  <a:sysClr val="windowText" lastClr="000000"/>
                </a:solidFill>
                <a:latin typeface="Arial Narrow" pitchFamily="34" charset="0"/>
              </a:defRPr>
            </a:pPr>
            <a:endParaRPr lang="es-PE"/>
          </a:p>
        </c:txPr>
        <c:crossAx val="79421824"/>
        <c:crosses val="autoZero"/>
        <c:auto val="1"/>
        <c:lblAlgn val="ctr"/>
        <c:lblOffset val="100"/>
        <c:noMultiLvlLbl val="0"/>
      </c:catAx>
      <c:valAx>
        <c:axId val="79421824"/>
        <c:scaling>
          <c:orientation val="minMax"/>
        </c:scaling>
        <c:delete val="1"/>
        <c:axPos val="b"/>
        <c:numFmt formatCode="General" sourceLinked="1"/>
        <c:majorTickMark val="out"/>
        <c:minorTickMark val="none"/>
        <c:tickLblPos val="nextTo"/>
        <c:crossAx val="7941593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1.png"/><Relationship Id="rId7" Type="http://schemas.microsoft.com/office/2007/relationships/hdphoto" Target="../media/hdphoto2.wdp"/><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jp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6.xml"/><Relationship Id="rId7" Type="http://schemas.openxmlformats.org/officeDocument/2006/relationships/image" Target="../media/image3.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jpg"/><Relationship Id="rId5" Type="http://schemas.microsoft.com/office/2007/relationships/hdphoto" Target="../media/hdphoto3.wdp"/><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117181</xdr:colOff>
      <xdr:row>67</xdr:row>
      <xdr:rowOff>32403</xdr:rowOff>
    </xdr:from>
    <xdr:to>
      <xdr:col>16</xdr:col>
      <xdr:colOff>643557</xdr:colOff>
      <xdr:row>75</xdr:row>
      <xdr:rowOff>187098</xdr:rowOff>
    </xdr:to>
    <xdr:graphicFrame macro="">
      <xdr:nvGraphicFramePr>
        <xdr:cNvPr id="2" name="Gráfico 5">
          <a:extLst>
            <a:ext uri="{FF2B5EF4-FFF2-40B4-BE49-F238E27FC236}">
              <a16:creationId xmlns:a16="http://schemas.microsoft.com/office/drawing/2014/main" id="{E9B32320-DF31-490B-978D-5EFD799D7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114301</xdr:colOff>
      <xdr:row>12</xdr:row>
      <xdr:rowOff>76201</xdr:rowOff>
    </xdr:from>
    <xdr:to>
      <xdr:col>16</xdr:col>
      <xdr:colOff>619126</xdr:colOff>
      <xdr:row>34</xdr:row>
      <xdr:rowOff>152400</xdr:rowOff>
    </xdr:to>
    <xdr:graphicFrame macro="">
      <xdr:nvGraphicFramePr>
        <xdr:cNvPr id="3" name="Gráfico 1">
          <a:extLst>
            <a:ext uri="{FF2B5EF4-FFF2-40B4-BE49-F238E27FC236}">
              <a16:creationId xmlns:a16="http://schemas.microsoft.com/office/drawing/2014/main" id="{55A548C0-09B8-44B9-8FB7-E000E4C4A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72601</xdr:colOff>
      <xdr:row>59</xdr:row>
      <xdr:rowOff>168929</xdr:rowOff>
    </xdr:from>
    <xdr:to>
      <xdr:col>16</xdr:col>
      <xdr:colOff>475690</xdr:colOff>
      <xdr:row>62</xdr:row>
      <xdr:rowOff>56030</xdr:rowOff>
    </xdr:to>
    <xdr:sp macro="" textlink="">
      <xdr:nvSpPr>
        <xdr:cNvPr id="4" name="CuadroTexto 3">
          <a:extLst>
            <a:ext uri="{FF2B5EF4-FFF2-40B4-BE49-F238E27FC236}">
              <a16:creationId xmlns:a16="http://schemas.microsoft.com/office/drawing/2014/main" id="{029E4FA0-6871-429F-AD02-A8C7B322A707}"/>
            </a:ext>
          </a:extLst>
        </xdr:cNvPr>
        <xdr:cNvSpPr txBox="1"/>
      </xdr:nvSpPr>
      <xdr:spPr>
        <a:xfrm>
          <a:off x="72601" y="9122429"/>
          <a:ext cx="14290539" cy="45860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10</xdr:col>
      <xdr:colOff>736239</xdr:colOff>
      <xdr:row>19</xdr:row>
      <xdr:rowOff>152400</xdr:rowOff>
    </xdr:from>
    <xdr:ext cx="1073150" cy="1185629"/>
    <xdr:pic>
      <xdr:nvPicPr>
        <xdr:cNvPr id="5" name="Imagen 4">
          <a:extLst>
            <a:ext uri="{FF2B5EF4-FFF2-40B4-BE49-F238E27FC236}">
              <a16:creationId xmlns:a16="http://schemas.microsoft.com/office/drawing/2014/main" id="{7B708FD4-0D4D-49E9-AF6D-D0A9A4F0C2CD}"/>
            </a:ext>
          </a:extLst>
        </xdr:cNvPr>
        <xdr:cNvPicPr>
          <a:picLocks noChangeAspect="1"/>
        </xdr:cNvPicPr>
      </xdr:nvPicPr>
      <xdr:blipFill rotWithShape="1">
        <a:blip xmlns:r="http://schemas.openxmlformats.org/officeDocument/2006/relationships" r:embed="rId3">
          <a:duotone>
            <a:schemeClr val="accent1">
              <a:shade val="45000"/>
              <a:satMod val="135000"/>
            </a:schemeClr>
            <a:prstClr val="white"/>
          </a:duotone>
          <a:extLst>
            <a:ext uri="{BEBA8EAE-BF5A-486C-A8C5-ECC9F3942E4B}">
              <a14:imgProps xmlns:a14="http://schemas.microsoft.com/office/drawing/2010/main">
                <a14:imgLayer r:embed="rId4">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9651639" y="4343400"/>
          <a:ext cx="1073150" cy="1185629"/>
        </a:xfrm>
        <a:prstGeom prst="rect">
          <a:avLst/>
        </a:prstGeom>
        <a:noFill/>
      </xdr:spPr>
    </xdr:pic>
    <xdr:clientData/>
  </xdr:oneCellAnchor>
  <xdr:oneCellAnchor>
    <xdr:from>
      <xdr:col>15</xdr:col>
      <xdr:colOff>219630</xdr:colOff>
      <xdr:row>17</xdr:row>
      <xdr:rowOff>108697</xdr:rowOff>
    </xdr:from>
    <xdr:ext cx="835891" cy="1132069"/>
    <xdr:pic>
      <xdr:nvPicPr>
        <xdr:cNvPr id="6" name="Imagen 5">
          <a:extLst>
            <a:ext uri="{FF2B5EF4-FFF2-40B4-BE49-F238E27FC236}">
              <a16:creationId xmlns:a16="http://schemas.microsoft.com/office/drawing/2014/main" id="{341E4DCF-DD7F-4B57-B73A-C6660CDE318E}"/>
            </a:ext>
          </a:extLst>
        </xdr:cNvPr>
        <xdr:cNvPicPr>
          <a:picLocks noChangeAspect="1"/>
        </xdr:cNvPicPr>
      </xdr:nvPicPr>
      <xdr:blipFill rotWithShape="1">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13392705" y="3918697"/>
          <a:ext cx="835891" cy="1132069"/>
        </a:xfrm>
        <a:prstGeom prst="rect">
          <a:avLst/>
        </a:prstGeom>
      </xdr:spPr>
    </xdr:pic>
    <xdr:clientData/>
  </xdr:oneCellAnchor>
  <xdr:oneCellAnchor>
    <xdr:from>
      <xdr:col>0</xdr:col>
      <xdr:colOff>459582</xdr:colOff>
      <xdr:row>0</xdr:row>
      <xdr:rowOff>40821</xdr:rowOff>
    </xdr:from>
    <xdr:ext cx="3112293" cy="549736"/>
    <xdr:pic>
      <xdr:nvPicPr>
        <xdr:cNvPr id="7" name="Imagen 6">
          <a:extLst>
            <a:ext uri="{FF2B5EF4-FFF2-40B4-BE49-F238E27FC236}">
              <a16:creationId xmlns:a16="http://schemas.microsoft.com/office/drawing/2014/main" id="{9A317922-C65F-4B7D-85D1-E1DCF2B987F6}"/>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459582" y="40821"/>
          <a:ext cx="3112293" cy="5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10100</xdr:colOff>
      <xdr:row>44</xdr:row>
      <xdr:rowOff>19050</xdr:rowOff>
    </xdr:from>
    <xdr:to>
      <xdr:col>16</xdr:col>
      <xdr:colOff>214034</xdr:colOff>
      <xdr:row>58</xdr:row>
      <xdr:rowOff>130968</xdr:rowOff>
    </xdr:to>
    <xdr:grpSp>
      <xdr:nvGrpSpPr>
        <xdr:cNvPr id="8" name="Grupo 7">
          <a:extLst>
            <a:ext uri="{FF2B5EF4-FFF2-40B4-BE49-F238E27FC236}">
              <a16:creationId xmlns:a16="http://schemas.microsoft.com/office/drawing/2014/main" id="{80D6BAB2-F779-4F7D-B8F6-399165CC616D}"/>
            </a:ext>
          </a:extLst>
        </xdr:cNvPr>
        <xdr:cNvGrpSpPr/>
      </xdr:nvGrpSpPr>
      <xdr:grpSpPr>
        <a:xfrm>
          <a:off x="10713819" y="6734175"/>
          <a:ext cx="3406715" cy="2540793"/>
          <a:chOff x="12259549" y="4546627"/>
          <a:chExt cx="3630187" cy="3451315"/>
        </a:xfrm>
      </xdr:grpSpPr>
      <xdr:graphicFrame macro="">
        <xdr:nvGraphicFramePr>
          <xdr:cNvPr id="9" name="Gráfico 3">
            <a:extLst>
              <a:ext uri="{FF2B5EF4-FFF2-40B4-BE49-F238E27FC236}">
                <a16:creationId xmlns:a16="http://schemas.microsoft.com/office/drawing/2014/main" id="{252E18A3-C10B-4DBC-8275-F8C10397F8C4}"/>
              </a:ext>
            </a:extLst>
          </xdr:cNvPr>
          <xdr:cNvGraphicFramePr>
            <a:graphicFrameLocks/>
          </xdr:cNvGraphicFramePr>
        </xdr:nvGraphicFramePr>
        <xdr:xfrm>
          <a:off x="12259549" y="4546627"/>
          <a:ext cx="3627296" cy="3451315"/>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10" name="1 CuadroTexto">
            <a:extLst>
              <a:ext uri="{FF2B5EF4-FFF2-40B4-BE49-F238E27FC236}">
                <a16:creationId xmlns:a16="http://schemas.microsoft.com/office/drawing/2014/main" id="{A0583F2B-D89E-4A56-B4F6-C5C200CB4E12}"/>
              </a:ext>
            </a:extLst>
          </xdr:cNvPr>
          <xdr:cNvSpPr txBox="1"/>
        </xdr:nvSpPr>
        <xdr:spPr>
          <a:xfrm>
            <a:off x="13951809" y="5171882"/>
            <a:ext cx="700133" cy="4124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baseline="0">
                <a:solidFill>
                  <a:srgbClr val="305496"/>
                </a:solidFill>
              </a:rPr>
              <a:t>22 </a:t>
            </a:r>
            <a:r>
              <a:rPr lang="es-PE" sz="1600" b="1">
                <a:solidFill>
                  <a:srgbClr val="305496"/>
                </a:solidFill>
              </a:rPr>
              <a:t>%</a:t>
            </a:r>
          </a:p>
        </xdr:txBody>
      </xdr:sp>
      <xdr:sp macro="" textlink="">
        <xdr:nvSpPr>
          <xdr:cNvPr id="11" name="1 CuadroTexto">
            <a:extLst>
              <a:ext uri="{FF2B5EF4-FFF2-40B4-BE49-F238E27FC236}">
                <a16:creationId xmlns:a16="http://schemas.microsoft.com/office/drawing/2014/main" id="{6BF1CE1B-0BB4-4751-9B2B-1137C64C797F}"/>
              </a:ext>
            </a:extLst>
          </xdr:cNvPr>
          <xdr:cNvSpPr txBox="1"/>
        </xdr:nvSpPr>
        <xdr:spPr>
          <a:xfrm>
            <a:off x="15252873" y="6848373"/>
            <a:ext cx="636863" cy="4576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a:solidFill>
                  <a:srgbClr val="305496"/>
                </a:solidFill>
              </a:rPr>
              <a:t>78 %</a:t>
            </a:r>
          </a:p>
        </xdr:txBody>
      </xdr:sp>
    </xdr:grpSp>
    <xdr:clientData/>
  </xdr:twoCellAnchor>
  <xdr:twoCellAnchor>
    <xdr:from>
      <xdr:col>0</xdr:col>
      <xdr:colOff>0</xdr:colOff>
      <xdr:row>62</xdr:row>
      <xdr:rowOff>108637</xdr:rowOff>
    </xdr:from>
    <xdr:to>
      <xdr:col>16</xdr:col>
      <xdr:colOff>544926</xdr:colOff>
      <xdr:row>65</xdr:row>
      <xdr:rowOff>37800</xdr:rowOff>
    </xdr:to>
    <xdr:sp macro="" textlink="">
      <xdr:nvSpPr>
        <xdr:cNvPr id="12" name="Rectángulo 11">
          <a:extLst>
            <a:ext uri="{FF2B5EF4-FFF2-40B4-BE49-F238E27FC236}">
              <a16:creationId xmlns:a16="http://schemas.microsoft.com/office/drawing/2014/main" id="{8F142709-AA0C-4111-AC8B-895327E6F797}"/>
            </a:ext>
          </a:extLst>
        </xdr:cNvPr>
        <xdr:cNvSpPr/>
      </xdr:nvSpPr>
      <xdr:spPr>
        <a:xfrm>
          <a:off x="0" y="9633637"/>
          <a:ext cx="14432376" cy="60543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1550">
              <a:solidFill>
                <a:schemeClr val="bg1"/>
              </a:solidFill>
              <a:latin typeface="Arial" panose="020B0604020202020204" pitchFamily="34" charset="0"/>
              <a:cs typeface="Arial" panose="020B0604020202020204" pitchFamily="34" charset="0"/>
            </a:rPr>
            <a:t>Los casos de VIOLACIÓN SEXUAL tienen mayor incidencia en los siguientes departamentos: Lima 1 015 casos, La Libertad 303 casos, Arequipa 301 casos, Cusco 246 casos, Junín 205 casos, Piura 162 casos, Ancash 161 casos, San Martín 155 casos, Callao 146 casos, Huánuco 133 casos, Cajamarca 128 casos</a:t>
          </a: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3" name="Rectángulo 12">
          <a:extLst>
            <a:ext uri="{FF2B5EF4-FFF2-40B4-BE49-F238E27FC236}">
              <a16:creationId xmlns:a16="http://schemas.microsoft.com/office/drawing/2014/main" id="{A1520B14-2A28-4567-97F2-D8E263BC891B}"/>
            </a:ext>
          </a:extLst>
        </xdr:cNvPr>
        <xdr:cNvSpPr/>
      </xdr:nvSpPr>
      <xdr:spPr>
        <a:xfrm>
          <a:off x="3790949" y="100445"/>
          <a:ext cx="107442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xdr:colOff>
      <xdr:row>58</xdr:row>
      <xdr:rowOff>154782</xdr:rowOff>
    </xdr:from>
    <xdr:to>
      <xdr:col>17</xdr:col>
      <xdr:colOff>83344</xdr:colOff>
      <xdr:row>82</xdr:row>
      <xdr:rowOff>0</xdr:rowOff>
    </xdr:to>
    <xdr:graphicFrame macro="">
      <xdr:nvGraphicFramePr>
        <xdr:cNvPr id="2" name="Chart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379118</xdr:colOff>
      <xdr:row>108</xdr:row>
      <xdr:rowOff>76629</xdr:rowOff>
    </xdr:from>
    <xdr:to>
      <xdr:col>13</xdr:col>
      <xdr:colOff>699407</xdr:colOff>
      <xdr:row>119</xdr:row>
      <xdr:rowOff>0</xdr:rowOff>
    </xdr:to>
    <xdr:graphicFrame macro="">
      <xdr:nvGraphicFramePr>
        <xdr:cNvPr id="3" name="Gráfico 5">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876302</xdr:colOff>
      <xdr:row>12</xdr:row>
      <xdr:rowOff>48987</xdr:rowOff>
    </xdr:from>
    <xdr:to>
      <xdr:col>8</xdr:col>
      <xdr:colOff>557893</xdr:colOff>
      <xdr:row>27</xdr:row>
      <xdr:rowOff>176893</xdr:rowOff>
    </xdr:to>
    <xdr:graphicFrame macro="">
      <xdr:nvGraphicFramePr>
        <xdr:cNvPr id="4" name="Gráfico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56</xdr:row>
      <xdr:rowOff>90488</xdr:rowOff>
    </xdr:from>
    <xdr:to>
      <xdr:col>16</xdr:col>
      <xdr:colOff>542925</xdr:colOff>
      <xdr:row>56</xdr:row>
      <xdr:rowOff>523874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139836" y="10758488"/>
          <a:ext cx="12595089" cy="10001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4</xdr:col>
      <xdr:colOff>744404</xdr:colOff>
      <xdr:row>19</xdr:row>
      <xdr:rowOff>122465</xdr:rowOff>
    </xdr:from>
    <xdr:ext cx="726601" cy="802757"/>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3792404" y="3741965"/>
          <a:ext cx="726601" cy="802757"/>
        </a:xfrm>
        <a:prstGeom prst="rect">
          <a:avLst/>
        </a:prstGeom>
        <a:noFill/>
      </xdr:spPr>
    </xdr:pic>
    <xdr:clientData/>
  </xdr:oneCellAnchor>
  <xdr:oneCellAnchor>
    <xdr:from>
      <xdr:col>7</xdr:col>
      <xdr:colOff>672829</xdr:colOff>
      <xdr:row>16</xdr:row>
      <xdr:rowOff>87086</xdr:rowOff>
    </xdr:from>
    <xdr:ext cx="588765" cy="797379"/>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6006829" y="3135086"/>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159777</xdr:colOff>
      <xdr:row>12</xdr:row>
      <xdr:rowOff>176893</xdr:rowOff>
    </xdr:from>
    <xdr:to>
      <xdr:col>17</xdr:col>
      <xdr:colOff>721179</xdr:colOff>
      <xdr:row>57</xdr:row>
      <xdr:rowOff>27215</xdr:rowOff>
    </xdr:to>
    <xdr:graphicFrame macro="">
      <xdr:nvGraphicFramePr>
        <xdr:cNvPr id="9" name="Gráfico 3">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64293</xdr:colOff>
      <xdr:row>103</xdr:row>
      <xdr:rowOff>14287</xdr:rowOff>
    </xdr:from>
    <xdr:to>
      <xdr:col>6</xdr:col>
      <xdr:colOff>107155</xdr:colOff>
      <xdr:row>104</xdr:row>
      <xdr:rowOff>261938</xdr:rowOff>
    </xdr:to>
    <xdr:sp macro="" textlink="">
      <xdr:nvSpPr>
        <xdr:cNvPr id="10" name="Rectángulo 12">
          <a:extLst>
            <a:ext uri="{FF2B5EF4-FFF2-40B4-BE49-F238E27FC236}">
              <a16:creationId xmlns:a16="http://schemas.microsoft.com/office/drawing/2014/main" id="{00000000-0008-0000-0400-00000A000000}"/>
            </a:ext>
          </a:extLst>
        </xdr:cNvPr>
        <xdr:cNvSpPr/>
      </xdr:nvSpPr>
      <xdr:spPr>
        <a:xfrm>
          <a:off x="64293" y="19635787"/>
          <a:ext cx="4614862" cy="361951"/>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2000">
              <a:solidFill>
                <a:schemeClr val="bg1"/>
              </a:solidFill>
              <a:latin typeface="Arial" panose="020B0604020202020204" pitchFamily="34" charset="0"/>
              <a:cs typeface="Arial" panose="020B0604020202020204" pitchFamily="34" charset="0"/>
            </a:rPr>
            <a:t>Se registraron 1 420 casos de violación sexual</a:t>
          </a: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1" name="Rectángulo 13">
          <a:extLst>
            <a:ext uri="{FF2B5EF4-FFF2-40B4-BE49-F238E27FC236}">
              <a16:creationId xmlns:a16="http://schemas.microsoft.com/office/drawing/2014/main" id="{00000000-0008-0000-0400-00000B000000}"/>
            </a:ext>
          </a:extLst>
        </xdr:cNvPr>
        <xdr:cNvSpPr/>
      </xdr:nvSpPr>
      <xdr:spPr>
        <a:xfrm>
          <a:off x="3047999" y="100445"/>
          <a:ext cx="97917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6</xdr:col>
      <xdr:colOff>74839</xdr:colOff>
      <xdr:row>83</xdr:row>
      <xdr:rowOff>95250</xdr:rowOff>
    </xdr:from>
    <xdr:to>
      <xdr:col>11</xdr:col>
      <xdr:colOff>557893</xdr:colOff>
      <xdr:row>106</xdr:row>
      <xdr:rowOff>11906</xdr:rowOff>
    </xdr:to>
    <xdr:graphicFrame macro="">
      <xdr:nvGraphicFramePr>
        <xdr:cNvPr id="12" name="11 Gráfico">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GIGC14/Carpeta%20Compartida%20ANTHONY/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gigc-05/TRANSFER/CAI/CAI%20-%20HUGO/2014/MARZO/ESTAD&#205;STICAS%202012/CAI%20-%20Casos%20y%20Atenciones%202011%20DICIEM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GIGC14/Carpeta%20Compartida%20ANTHONY/Users/mllanos/AppData/Local/Temp/NUEVO%20CONSOLIDADO%20LINEA%20100%20EN%20ACCION%202012-tablamaest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AI\CAI%20-%20HUGO\2014\MARZO\ESTAD&#205;STICAS%202012\CAI%20-%20Casos%20y%20Atenciones%202011%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GENARO/Estrategia%20Rural/Plantillas%202016%20Estrategia%20Rural/BASE%20ACCIONES%20MAYO/Para%20consolidar_acciones_may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DOCUME~1/admin/CONFIG~1/Temp/NUEVO%20CONSOLIDADO%20LINEA%20100%20EN%20ACCION%202012-tablamaest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97"/>
  <sheetViews>
    <sheetView view="pageBreakPreview" zoomScale="80" zoomScaleNormal="70" zoomScaleSheetLayoutView="80" workbookViewId="0">
      <selection activeCell="R2" sqref="R2"/>
    </sheetView>
  </sheetViews>
  <sheetFormatPr baseColWidth="10" defaultRowHeight="15" x14ac:dyDescent="0.25"/>
  <cols>
    <col min="1" max="1" width="15.7109375" customWidth="1"/>
    <col min="2" max="2" width="14.28515625" customWidth="1"/>
    <col min="3" max="3" width="13.7109375" customWidth="1"/>
    <col min="4" max="4" width="13.5703125" customWidth="1"/>
    <col min="5" max="5" width="12.42578125" customWidth="1"/>
    <col min="6" max="7" width="14.5703125" customWidth="1"/>
    <col min="8" max="8" width="12.85546875" customWidth="1"/>
    <col min="9" max="9" width="10.7109375" customWidth="1"/>
    <col min="10" max="10" width="11.28515625" customWidth="1"/>
    <col min="11" max="11" width="14.42578125" customWidth="1"/>
    <col min="12" max="12" width="12.140625" customWidth="1"/>
    <col min="13" max="13" width="13.42578125" customWidth="1"/>
    <col min="14" max="14" width="13.140625" customWidth="1"/>
    <col min="15" max="17" width="10.7109375" customWidth="1"/>
  </cols>
  <sheetData>
    <row r="1" spans="1:17" x14ac:dyDescent="0.25">
      <c r="A1" s="2"/>
      <c r="B1" s="2"/>
      <c r="C1" s="2"/>
      <c r="D1" s="2"/>
      <c r="E1" s="2"/>
      <c r="F1" s="2"/>
      <c r="G1" s="2"/>
      <c r="H1" s="2"/>
      <c r="I1" s="2"/>
      <c r="J1" s="2"/>
      <c r="K1" s="2"/>
      <c r="L1" s="2"/>
      <c r="M1" s="2"/>
      <c r="N1" s="2"/>
      <c r="O1" s="2"/>
      <c r="P1" s="2"/>
      <c r="Q1" s="2"/>
    </row>
    <row r="2" spans="1:17" ht="19.5" x14ac:dyDescent="0.25">
      <c r="A2" s="136"/>
      <c r="B2" s="136"/>
      <c r="C2" s="136"/>
      <c r="D2" s="136"/>
      <c r="E2" s="136"/>
      <c r="F2" s="136"/>
      <c r="G2" s="136"/>
      <c r="H2" s="136"/>
      <c r="I2" s="136"/>
      <c r="J2" s="136"/>
      <c r="K2" s="136"/>
      <c r="L2" s="136"/>
      <c r="M2" s="136"/>
      <c r="N2" s="136"/>
      <c r="O2" s="136"/>
      <c r="P2" s="136"/>
      <c r="Q2" s="136"/>
    </row>
    <row r="3" spans="1:17" x14ac:dyDescent="0.25">
      <c r="A3" s="97"/>
      <c r="B3" s="96"/>
      <c r="C3" s="96"/>
      <c r="D3" s="96"/>
      <c r="E3" s="96"/>
      <c r="F3" s="96"/>
      <c r="G3" s="96"/>
      <c r="H3" s="96"/>
      <c r="I3" s="96"/>
      <c r="J3" s="96"/>
      <c r="K3" s="96"/>
      <c r="L3" s="96"/>
      <c r="M3" s="96"/>
      <c r="N3" s="96"/>
      <c r="O3" s="96"/>
      <c r="P3" s="96"/>
      <c r="Q3" s="2"/>
    </row>
    <row r="4" spans="1:17" x14ac:dyDescent="0.25">
      <c r="A4" s="94"/>
      <c r="B4" s="94"/>
      <c r="C4" s="94"/>
      <c r="D4" s="94"/>
      <c r="E4" s="94"/>
      <c r="F4" s="94"/>
      <c r="G4" s="94"/>
      <c r="H4" s="94"/>
      <c r="I4" s="94"/>
      <c r="J4" s="94"/>
      <c r="K4" s="94"/>
      <c r="L4" s="94"/>
      <c r="M4" s="94"/>
      <c r="N4" s="94"/>
      <c r="O4" s="94"/>
      <c r="P4" s="94"/>
      <c r="Q4" s="92"/>
    </row>
    <row r="5" spans="1:17" ht="21.75" x14ac:dyDescent="0.25">
      <c r="A5" s="137" t="s">
        <v>81</v>
      </c>
      <c r="B5" s="137"/>
      <c r="C5" s="137"/>
      <c r="D5" s="137"/>
      <c r="E5" s="137"/>
      <c r="F5" s="137"/>
      <c r="G5" s="137"/>
      <c r="H5" s="137"/>
      <c r="I5" s="137"/>
      <c r="J5" s="137"/>
      <c r="K5" s="137"/>
      <c r="L5" s="137"/>
      <c r="M5" s="137"/>
      <c r="N5" s="137"/>
      <c r="O5" s="137"/>
      <c r="P5" s="137"/>
      <c r="Q5" s="137"/>
    </row>
    <row r="6" spans="1:17" ht="21.75" x14ac:dyDescent="0.25">
      <c r="A6" s="137" t="s">
        <v>126</v>
      </c>
      <c r="B6" s="137"/>
      <c r="C6" s="137"/>
      <c r="D6" s="137"/>
      <c r="E6" s="137"/>
      <c r="F6" s="137"/>
      <c r="G6" s="137"/>
      <c r="H6" s="137"/>
      <c r="I6" s="137"/>
      <c r="J6" s="137"/>
      <c r="K6" s="137"/>
      <c r="L6" s="137"/>
      <c r="M6" s="137"/>
      <c r="N6" s="137"/>
      <c r="O6" s="137"/>
      <c r="P6" s="137"/>
      <c r="Q6" s="137"/>
    </row>
    <row r="7" spans="1:17" ht="22.5" x14ac:dyDescent="0.25">
      <c r="A7" s="138" t="s">
        <v>125</v>
      </c>
      <c r="B7" s="138"/>
      <c r="C7" s="138"/>
      <c r="D7" s="138"/>
      <c r="E7" s="138"/>
      <c r="F7" s="138"/>
      <c r="G7" s="138"/>
      <c r="H7" s="138"/>
      <c r="I7" s="138"/>
      <c r="J7" s="138"/>
      <c r="K7" s="138"/>
      <c r="L7" s="138"/>
      <c r="M7" s="138"/>
      <c r="N7" s="138"/>
      <c r="O7" s="138"/>
      <c r="P7" s="138"/>
      <c r="Q7" s="138"/>
    </row>
    <row r="8" spans="1:17" ht="18" x14ac:dyDescent="0.25">
      <c r="A8" s="139" t="s">
        <v>128</v>
      </c>
      <c r="B8" s="139"/>
      <c r="C8" s="139"/>
      <c r="D8" s="139"/>
      <c r="E8" s="139"/>
      <c r="F8" s="139"/>
      <c r="G8" s="139"/>
      <c r="H8" s="139"/>
      <c r="I8" s="139"/>
      <c r="J8" s="139"/>
      <c r="K8" s="139"/>
      <c r="L8" s="139"/>
      <c r="M8" s="139"/>
      <c r="N8" s="139"/>
      <c r="O8" s="139"/>
      <c r="P8" s="139"/>
      <c r="Q8" s="139"/>
    </row>
    <row r="9" spans="1:17" ht="15.75" x14ac:dyDescent="0.25">
      <c r="A9" s="95"/>
      <c r="B9" s="93"/>
      <c r="C9" s="93"/>
      <c r="D9" s="93"/>
      <c r="E9" s="93"/>
      <c r="F9" s="93"/>
      <c r="G9" s="93"/>
      <c r="H9" s="93"/>
      <c r="I9" s="94"/>
      <c r="J9" s="94"/>
      <c r="K9" s="93"/>
      <c r="L9" s="93"/>
      <c r="M9" s="93"/>
      <c r="N9" s="93"/>
      <c r="O9" s="93"/>
      <c r="P9" s="93"/>
      <c r="Q9" s="92"/>
    </row>
    <row r="10" spans="1:17" x14ac:dyDescent="0.25">
      <c r="A10" s="2"/>
      <c r="B10" s="2"/>
      <c r="C10" s="2"/>
      <c r="D10" s="2"/>
      <c r="E10" s="2"/>
      <c r="F10" s="2"/>
      <c r="G10" s="2"/>
      <c r="H10" s="2"/>
      <c r="I10" s="2"/>
      <c r="J10" s="2"/>
      <c r="K10" s="2"/>
      <c r="L10" s="2"/>
      <c r="M10" s="2"/>
      <c r="N10" s="2"/>
      <c r="O10" s="2"/>
      <c r="P10" s="2"/>
      <c r="Q10" s="2"/>
    </row>
    <row r="11" spans="1:17" ht="18.75" thickBot="1" x14ac:dyDescent="0.3">
      <c r="A11" s="90" t="s">
        <v>124</v>
      </c>
      <c r="B11" s="90"/>
      <c r="C11" s="90"/>
      <c r="D11" s="90"/>
      <c r="E11" s="90"/>
      <c r="F11" s="90"/>
      <c r="G11" s="90"/>
      <c r="H11" s="90"/>
      <c r="I11" s="90"/>
      <c r="J11" s="90"/>
      <c r="K11" s="90"/>
      <c r="L11" s="90"/>
      <c r="M11" s="90"/>
      <c r="N11" s="90"/>
      <c r="O11" s="90"/>
      <c r="P11" s="90"/>
      <c r="Q11" s="90"/>
    </row>
    <row r="12" spans="1:17" x14ac:dyDescent="0.25">
      <c r="A12" s="2"/>
      <c r="B12" s="2"/>
      <c r="C12" s="2"/>
      <c r="D12" s="2"/>
      <c r="E12" s="2"/>
      <c r="F12" s="2"/>
      <c r="G12" s="2"/>
      <c r="H12" s="2"/>
      <c r="I12" s="2"/>
      <c r="J12" s="2"/>
      <c r="K12" s="2"/>
      <c r="L12" s="2"/>
      <c r="M12" s="2"/>
      <c r="N12" s="2"/>
      <c r="O12" s="2"/>
      <c r="P12" s="2"/>
      <c r="Q12" s="2"/>
    </row>
    <row r="13" spans="1:17" ht="16.5" thickBot="1" x14ac:dyDescent="0.3">
      <c r="A13" s="14" t="s">
        <v>123</v>
      </c>
      <c r="B13" s="14"/>
      <c r="C13" s="14"/>
      <c r="D13" s="14"/>
      <c r="E13" s="89"/>
      <c r="F13" s="14" t="s">
        <v>122</v>
      </c>
      <c r="G13" s="14"/>
      <c r="H13" s="14"/>
      <c r="I13" s="14"/>
      <c r="J13" s="14"/>
      <c r="K13" s="89"/>
      <c r="L13" s="89"/>
      <c r="M13" s="89"/>
      <c r="N13" s="89"/>
      <c r="O13" s="89"/>
      <c r="P13" s="89"/>
      <c r="Q13" s="69"/>
    </row>
    <row r="14" spans="1:17" x14ac:dyDescent="0.25">
      <c r="A14" s="74"/>
      <c r="B14" s="2"/>
      <c r="C14" s="2"/>
      <c r="D14" s="2"/>
      <c r="E14" s="2"/>
      <c r="F14" s="2"/>
      <c r="G14" s="2"/>
      <c r="H14" s="2"/>
      <c r="I14" s="2"/>
      <c r="J14" s="2"/>
      <c r="K14" s="2"/>
      <c r="L14" s="2"/>
      <c r="M14" s="2"/>
      <c r="N14" s="2"/>
      <c r="O14" s="2"/>
      <c r="P14" s="2"/>
      <c r="Q14" s="2"/>
    </row>
    <row r="15" spans="1:17" ht="25.5" x14ac:dyDescent="0.25">
      <c r="A15" s="117" t="s">
        <v>0</v>
      </c>
      <c r="B15" s="118" t="s">
        <v>1</v>
      </c>
      <c r="C15" s="118" t="s">
        <v>28</v>
      </c>
      <c r="D15" s="118" t="s">
        <v>29</v>
      </c>
      <c r="E15" s="2"/>
      <c r="F15" s="116" t="s">
        <v>121</v>
      </c>
      <c r="G15" s="119" t="s">
        <v>120</v>
      </c>
      <c r="H15" s="118" t="s">
        <v>28</v>
      </c>
      <c r="I15" s="118" t="s">
        <v>29</v>
      </c>
      <c r="J15" s="118" t="s">
        <v>1</v>
      </c>
      <c r="K15" s="2"/>
      <c r="L15" s="2"/>
      <c r="M15" s="2"/>
      <c r="N15" s="2"/>
      <c r="O15" s="2"/>
      <c r="P15" s="2"/>
      <c r="Q15" s="2"/>
    </row>
    <row r="16" spans="1:17" x14ac:dyDescent="0.25">
      <c r="A16" s="68" t="s">
        <v>2</v>
      </c>
      <c r="B16" s="25">
        <f t="shared" ref="B16:B25" si="0">SUM(C16:D16)</f>
        <v>18466</v>
      </c>
      <c r="C16" s="24">
        <v>15856</v>
      </c>
      <c r="D16" s="24">
        <v>2610</v>
      </c>
      <c r="E16" s="112"/>
      <c r="F16" s="115" t="s">
        <v>119</v>
      </c>
      <c r="G16" s="25">
        <v>240</v>
      </c>
      <c r="H16" s="24">
        <v>25825</v>
      </c>
      <c r="I16" s="24">
        <v>4464</v>
      </c>
      <c r="J16" s="25">
        <f>I16+H16</f>
        <v>30289</v>
      </c>
      <c r="K16" s="43"/>
      <c r="L16" s="43"/>
      <c r="M16" s="43"/>
      <c r="N16" s="43"/>
      <c r="O16" s="43"/>
      <c r="P16" s="43"/>
      <c r="Q16" s="43"/>
    </row>
    <row r="17" spans="1:17" x14ac:dyDescent="0.25">
      <c r="A17" s="26" t="s">
        <v>3</v>
      </c>
      <c r="B17" s="25">
        <f t="shared" si="0"/>
        <v>17181</v>
      </c>
      <c r="C17" s="24">
        <v>14693</v>
      </c>
      <c r="D17" s="24">
        <v>2488</v>
      </c>
      <c r="E17" s="112"/>
      <c r="F17" s="114" t="s">
        <v>118</v>
      </c>
      <c r="G17" s="25">
        <v>5</v>
      </c>
      <c r="H17" s="24">
        <v>3717</v>
      </c>
      <c r="I17" s="24">
        <v>899</v>
      </c>
      <c r="J17" s="25">
        <f>I17+H17</f>
        <v>4616</v>
      </c>
      <c r="K17" s="43"/>
      <c r="L17" s="43"/>
      <c r="M17" s="43"/>
      <c r="N17" s="43"/>
      <c r="O17" s="43"/>
      <c r="P17" s="43"/>
      <c r="Q17" s="43"/>
    </row>
    <row r="18" spans="1:17" x14ac:dyDescent="0.25">
      <c r="A18" s="26" t="s">
        <v>4</v>
      </c>
      <c r="B18" s="25">
        <f t="shared" si="0"/>
        <v>7970</v>
      </c>
      <c r="C18" s="24">
        <v>6919</v>
      </c>
      <c r="D18" s="24">
        <v>1051</v>
      </c>
      <c r="E18" s="112"/>
      <c r="F18" s="114" t="s">
        <v>117</v>
      </c>
      <c r="G18" s="25">
        <v>161</v>
      </c>
      <c r="H18" s="24">
        <v>37954</v>
      </c>
      <c r="I18" s="24">
        <v>6154</v>
      </c>
      <c r="J18" s="25">
        <f>I18+H18</f>
        <v>44108</v>
      </c>
      <c r="K18" s="43"/>
      <c r="L18" s="43"/>
      <c r="M18" s="43"/>
      <c r="N18" s="43"/>
      <c r="O18" s="43"/>
      <c r="P18" s="43"/>
      <c r="Q18" s="43"/>
    </row>
    <row r="19" spans="1:17" x14ac:dyDescent="0.25">
      <c r="A19" s="26" t="s">
        <v>5</v>
      </c>
      <c r="B19" s="25">
        <f t="shared" si="0"/>
        <v>0</v>
      </c>
      <c r="C19" s="24">
        <v>0</v>
      </c>
      <c r="D19" s="24">
        <v>0</v>
      </c>
      <c r="E19" s="112"/>
      <c r="F19" s="113" t="s">
        <v>116</v>
      </c>
      <c r="G19" s="81">
        <v>1</v>
      </c>
      <c r="H19" s="58">
        <v>187</v>
      </c>
      <c r="I19" s="58">
        <v>20</v>
      </c>
      <c r="J19" s="81">
        <f>I19+H19</f>
        <v>207</v>
      </c>
      <c r="K19" s="43"/>
      <c r="L19" s="43"/>
      <c r="M19" s="43"/>
      <c r="N19" s="43"/>
      <c r="O19" s="43"/>
      <c r="P19" s="43"/>
      <c r="Q19" s="43"/>
    </row>
    <row r="20" spans="1:17" x14ac:dyDescent="0.25">
      <c r="A20" s="26" t="s">
        <v>6</v>
      </c>
      <c r="B20" s="25">
        <f t="shared" si="0"/>
        <v>0</v>
      </c>
      <c r="C20" s="24">
        <v>0</v>
      </c>
      <c r="D20" s="24">
        <v>0</v>
      </c>
      <c r="E20" s="112"/>
      <c r="F20" s="117" t="s">
        <v>1</v>
      </c>
      <c r="G20" s="56">
        <f>SUM(G16:G19)</f>
        <v>407</v>
      </c>
      <c r="H20" s="56">
        <f>SUM(H16:H19)</f>
        <v>67683</v>
      </c>
      <c r="I20" s="56">
        <f>SUM(I16:I19)</f>
        <v>11537</v>
      </c>
      <c r="J20" s="56">
        <f>SUM(J16:J19)</f>
        <v>79220</v>
      </c>
      <c r="K20" s="43"/>
      <c r="L20" s="43"/>
      <c r="M20" s="43"/>
      <c r="N20" s="43"/>
      <c r="O20" s="43"/>
      <c r="P20" s="43"/>
      <c r="Q20" s="43"/>
    </row>
    <row r="21" spans="1:17" x14ac:dyDescent="0.25">
      <c r="A21" s="26" t="s">
        <v>7</v>
      </c>
      <c r="B21" s="25">
        <f t="shared" si="0"/>
        <v>0</v>
      </c>
      <c r="C21" s="24">
        <v>0</v>
      </c>
      <c r="D21" s="24">
        <v>0</v>
      </c>
      <c r="E21" s="112"/>
      <c r="F21" s="43"/>
      <c r="G21" s="43"/>
      <c r="H21" s="43"/>
      <c r="I21" s="43"/>
      <c r="J21" s="43"/>
      <c r="K21" s="43"/>
      <c r="L21" s="43"/>
      <c r="M21" s="43"/>
      <c r="N21" s="43"/>
      <c r="O21" s="43"/>
      <c r="P21" s="43"/>
      <c r="Q21" s="43"/>
    </row>
    <row r="22" spans="1:17" x14ac:dyDescent="0.25">
      <c r="A22" s="26" t="s">
        <v>8</v>
      </c>
      <c r="B22" s="25">
        <f t="shared" si="0"/>
        <v>5607</v>
      </c>
      <c r="C22" s="24">
        <v>4823</v>
      </c>
      <c r="D22" s="24">
        <v>784</v>
      </c>
      <c r="E22" s="112"/>
      <c r="F22" s="43"/>
      <c r="G22" s="43"/>
      <c r="H22" s="43"/>
      <c r="I22" s="43"/>
      <c r="J22" s="43"/>
      <c r="K22" s="43"/>
      <c r="L22" s="43"/>
      <c r="M22" s="43"/>
      <c r="N22" s="43"/>
      <c r="O22" s="43"/>
      <c r="P22" s="43"/>
      <c r="Q22" s="43"/>
    </row>
    <row r="23" spans="1:17" x14ac:dyDescent="0.25">
      <c r="A23" s="26" t="s">
        <v>9</v>
      </c>
      <c r="B23" s="25">
        <f t="shared" si="0"/>
        <v>4899</v>
      </c>
      <c r="C23" s="24">
        <v>4101</v>
      </c>
      <c r="D23" s="24">
        <v>798</v>
      </c>
      <c r="E23" s="112"/>
      <c r="F23" s="43"/>
      <c r="G23" s="43"/>
      <c r="H23" s="43"/>
      <c r="I23" s="43"/>
      <c r="J23" s="43"/>
      <c r="K23" s="43"/>
      <c r="L23" s="43"/>
      <c r="M23" s="43"/>
      <c r="N23" s="43"/>
      <c r="O23" s="43"/>
      <c r="P23" s="43"/>
      <c r="Q23" s="43"/>
    </row>
    <row r="24" spans="1:17" x14ac:dyDescent="0.25">
      <c r="A24" s="26" t="s">
        <v>10</v>
      </c>
      <c r="B24" s="25">
        <f t="shared" si="0"/>
        <v>7582</v>
      </c>
      <c r="C24" s="24">
        <v>6360</v>
      </c>
      <c r="D24" s="24">
        <v>1222</v>
      </c>
      <c r="E24" s="112"/>
      <c r="F24" s="43"/>
      <c r="G24" s="43"/>
      <c r="H24" s="43"/>
      <c r="I24" s="43"/>
      <c r="J24" s="43"/>
      <c r="K24" s="43"/>
      <c r="L24" s="43"/>
      <c r="M24" s="43"/>
      <c r="N24" s="43"/>
      <c r="O24" s="43"/>
      <c r="P24" s="43"/>
      <c r="Q24" s="43"/>
    </row>
    <row r="25" spans="1:17" x14ac:dyDescent="0.25">
      <c r="A25" s="26" t="s">
        <v>11</v>
      </c>
      <c r="B25" s="25">
        <f t="shared" si="0"/>
        <v>17515</v>
      </c>
      <c r="C25" s="24">
        <v>14931</v>
      </c>
      <c r="D25" s="24">
        <v>2584</v>
      </c>
      <c r="E25" s="112"/>
      <c r="F25" s="43"/>
      <c r="G25" s="43"/>
      <c r="H25" s="43"/>
      <c r="I25" s="43"/>
      <c r="J25" s="43"/>
      <c r="K25" s="43"/>
      <c r="L25" s="43"/>
      <c r="M25" s="43"/>
      <c r="N25" s="43"/>
      <c r="O25" s="43"/>
      <c r="P25" s="43"/>
      <c r="Q25" s="43"/>
    </row>
    <row r="26" spans="1:17" hidden="1" x14ac:dyDescent="0.25">
      <c r="A26" s="26" t="s">
        <v>12</v>
      </c>
      <c r="B26" s="25">
        <f t="shared" ref="B26:B27" si="1">SUM(C26:D26)</f>
        <v>0</v>
      </c>
      <c r="C26" s="24"/>
      <c r="D26" s="24"/>
      <c r="E26" s="112"/>
      <c r="F26" s="43"/>
      <c r="G26" s="43"/>
      <c r="H26" s="43"/>
      <c r="I26" s="43"/>
      <c r="J26" s="43"/>
      <c r="K26" s="43"/>
      <c r="L26" s="43"/>
      <c r="M26" s="43"/>
      <c r="N26" s="43"/>
      <c r="O26" s="43"/>
      <c r="P26" s="43"/>
      <c r="Q26" s="43"/>
    </row>
    <row r="27" spans="1:17" hidden="1" x14ac:dyDescent="0.25">
      <c r="A27" s="26" t="s">
        <v>13</v>
      </c>
      <c r="B27" s="25">
        <f t="shared" si="1"/>
        <v>0</v>
      </c>
      <c r="C27" s="24"/>
      <c r="D27" s="24"/>
      <c r="E27" s="112"/>
      <c r="F27" s="43"/>
      <c r="G27" s="43"/>
      <c r="H27" s="43"/>
      <c r="I27" s="43"/>
      <c r="J27" s="43"/>
      <c r="K27" s="43"/>
      <c r="L27" s="43"/>
      <c r="M27" s="43"/>
      <c r="N27" s="43"/>
      <c r="O27" s="43"/>
      <c r="P27" s="43"/>
      <c r="Q27" s="43"/>
    </row>
    <row r="28" spans="1:17" x14ac:dyDescent="0.25">
      <c r="A28" s="117" t="s">
        <v>1</v>
      </c>
      <c r="B28" s="56">
        <f>SUM(B16:B27)</f>
        <v>79220</v>
      </c>
      <c r="C28" s="56">
        <f>SUM(C16:C27)</f>
        <v>67683</v>
      </c>
      <c r="D28" s="56">
        <f>SUM(D16:D27)</f>
        <v>11537</v>
      </c>
      <c r="E28" s="43"/>
      <c r="F28" s="1"/>
      <c r="G28" s="1"/>
      <c r="H28" s="1"/>
      <c r="I28" s="1"/>
      <c r="J28" s="1"/>
      <c r="K28" s="43"/>
      <c r="L28" s="43"/>
      <c r="M28" s="43"/>
      <c r="N28" s="43"/>
      <c r="O28" s="43"/>
      <c r="P28" s="43"/>
      <c r="Q28" s="43"/>
    </row>
    <row r="29" spans="1:17" ht="15.75" thickBot="1" x14ac:dyDescent="0.3">
      <c r="A29" s="21" t="s">
        <v>26</v>
      </c>
      <c r="B29" s="53">
        <f>B28/$B28</f>
        <v>1</v>
      </c>
      <c r="C29" s="20">
        <f>C28/$B28</f>
        <v>0.85436758394344858</v>
      </c>
      <c r="D29" s="20">
        <f>D28/$B28</f>
        <v>0.14563241605655139</v>
      </c>
      <c r="E29" s="2"/>
      <c r="F29" s="1"/>
      <c r="G29" s="1"/>
      <c r="H29" s="1"/>
      <c r="I29" s="1"/>
      <c r="J29" s="1"/>
      <c r="K29" s="2"/>
      <c r="L29" s="2"/>
      <c r="M29" s="2"/>
      <c r="N29" s="2"/>
      <c r="O29" s="2"/>
      <c r="P29" s="2"/>
      <c r="Q29" s="2"/>
    </row>
    <row r="30" spans="1:17" x14ac:dyDescent="0.25">
      <c r="A30" s="86"/>
      <c r="B30" s="85"/>
      <c r="C30" s="85"/>
      <c r="D30" s="85"/>
      <c r="E30" s="16"/>
      <c r="F30" s="1"/>
      <c r="G30" s="1"/>
      <c r="H30" s="1"/>
      <c r="I30" s="1"/>
      <c r="J30" s="1"/>
      <c r="K30" s="16"/>
      <c r="L30" s="2"/>
      <c r="M30" s="2"/>
      <c r="N30" s="2"/>
      <c r="O30" s="2"/>
      <c r="P30" s="2"/>
      <c r="Q30" s="2"/>
    </row>
    <row r="31" spans="1:17" x14ac:dyDescent="0.25">
      <c r="A31" s="86"/>
      <c r="B31" s="85"/>
      <c r="C31" s="85"/>
      <c r="D31" s="85"/>
      <c r="E31" s="16"/>
      <c r="F31" s="1"/>
      <c r="G31" s="1"/>
      <c r="H31" s="1"/>
      <c r="I31" s="1"/>
      <c r="J31" s="1"/>
      <c r="K31" s="16"/>
      <c r="L31" s="2"/>
      <c r="M31" s="2"/>
      <c r="N31" s="2"/>
      <c r="O31" s="2"/>
      <c r="P31" s="2"/>
      <c r="Q31" s="2"/>
    </row>
    <row r="32" spans="1:17" hidden="1" x14ac:dyDescent="0.25">
      <c r="A32" s="86"/>
      <c r="B32" s="85"/>
      <c r="C32" s="85"/>
      <c r="D32" s="85"/>
      <c r="E32" s="16"/>
      <c r="F32" s="2"/>
      <c r="G32" s="2"/>
      <c r="H32" s="2"/>
      <c r="I32" s="2"/>
      <c r="J32" s="2"/>
      <c r="K32" s="16"/>
      <c r="L32" s="2"/>
      <c r="M32" s="2"/>
      <c r="N32" s="2"/>
      <c r="O32" s="2"/>
      <c r="P32" s="2"/>
      <c r="Q32" s="2"/>
    </row>
    <row r="33" spans="1:17" hidden="1" x14ac:dyDescent="0.25">
      <c r="A33" s="86"/>
      <c r="B33" s="85"/>
      <c r="C33" s="85"/>
      <c r="D33" s="85"/>
      <c r="E33" s="16"/>
      <c r="F33" s="2"/>
      <c r="G33" s="2"/>
      <c r="H33" s="2"/>
      <c r="I33" s="2"/>
      <c r="J33" s="2"/>
      <c r="K33" s="16"/>
      <c r="L33" s="2"/>
      <c r="M33" s="2"/>
      <c r="N33" s="2"/>
      <c r="O33" s="2"/>
      <c r="P33" s="2"/>
      <c r="Q33" s="2"/>
    </row>
    <row r="34" spans="1:17" hidden="1" x14ac:dyDescent="0.25">
      <c r="A34" s="86"/>
      <c r="B34" s="85"/>
      <c r="C34" s="85"/>
      <c r="D34" s="85"/>
      <c r="E34" s="16"/>
      <c r="F34" s="2"/>
      <c r="G34" s="2"/>
      <c r="H34" s="2"/>
      <c r="I34" s="2"/>
      <c r="J34" s="2"/>
      <c r="K34" s="16"/>
      <c r="L34" s="2"/>
      <c r="M34" s="2"/>
      <c r="N34" s="2"/>
      <c r="O34" s="2"/>
      <c r="P34" s="2"/>
      <c r="Q34" s="2"/>
    </row>
    <row r="35" spans="1:17" hidden="1" x14ac:dyDescent="0.25">
      <c r="A35" s="86"/>
      <c r="B35" s="85"/>
      <c r="C35" s="85"/>
      <c r="D35" s="85"/>
      <c r="E35" s="16"/>
      <c r="F35" s="2"/>
      <c r="G35" s="2"/>
      <c r="H35" s="2"/>
      <c r="I35" s="2"/>
      <c r="J35" s="2"/>
      <c r="K35" s="16"/>
      <c r="L35" s="2"/>
      <c r="M35" s="2"/>
      <c r="N35" s="2"/>
      <c r="O35" s="2"/>
      <c r="P35" s="2"/>
      <c r="Q35" s="2"/>
    </row>
    <row r="36" spans="1:17" hidden="1" x14ac:dyDescent="0.25">
      <c r="A36" s="86"/>
      <c r="B36" s="85"/>
      <c r="C36" s="85"/>
      <c r="D36" s="85"/>
      <c r="E36" s="16"/>
      <c r="F36" s="2"/>
      <c r="G36" s="2"/>
      <c r="H36" s="2"/>
      <c r="I36" s="2"/>
      <c r="J36" s="2"/>
      <c r="K36" s="16"/>
      <c r="L36" s="2"/>
      <c r="M36" s="2"/>
      <c r="N36" s="2"/>
      <c r="O36" s="2"/>
      <c r="P36" s="2"/>
      <c r="Q36" s="2"/>
    </row>
    <row r="37" spans="1:17" hidden="1" x14ac:dyDescent="0.25">
      <c r="A37" s="86"/>
      <c r="B37" s="85"/>
      <c r="C37" s="85"/>
      <c r="D37" s="85"/>
      <c r="E37" s="16"/>
      <c r="F37" s="2"/>
      <c r="G37" s="2"/>
      <c r="H37" s="2"/>
      <c r="I37" s="2"/>
      <c r="J37" s="2"/>
      <c r="K37" s="16"/>
      <c r="L37" s="2"/>
      <c r="M37" s="2"/>
      <c r="N37" s="2"/>
      <c r="O37" s="2"/>
      <c r="P37" s="2"/>
      <c r="Q37" s="2"/>
    </row>
    <row r="38" spans="1:17" hidden="1" x14ac:dyDescent="0.25">
      <c r="A38" s="86"/>
      <c r="B38" s="85"/>
      <c r="C38" s="85"/>
      <c r="D38" s="85"/>
      <c r="E38" s="16"/>
      <c r="F38" s="2"/>
      <c r="G38" s="2"/>
      <c r="H38" s="2"/>
      <c r="I38" s="2"/>
      <c r="J38" s="2"/>
      <c r="K38" s="16"/>
      <c r="L38" s="2"/>
      <c r="M38" s="2"/>
      <c r="N38" s="2"/>
      <c r="O38" s="2"/>
      <c r="P38" s="2"/>
      <c r="Q38" s="2"/>
    </row>
    <row r="39" spans="1:17" hidden="1" x14ac:dyDescent="0.25">
      <c r="A39" s="86"/>
      <c r="B39" s="85"/>
      <c r="C39" s="85"/>
      <c r="D39" s="85"/>
      <c r="E39" s="16"/>
      <c r="F39" s="2"/>
      <c r="G39" s="2"/>
      <c r="H39" s="2"/>
      <c r="I39" s="2"/>
      <c r="J39" s="2"/>
      <c r="K39" s="16"/>
      <c r="L39" s="2"/>
      <c r="M39" s="2"/>
      <c r="N39" s="2"/>
      <c r="O39" s="2"/>
      <c r="P39" s="2"/>
      <c r="Q39" s="2"/>
    </row>
    <row r="40" spans="1:17" hidden="1" x14ac:dyDescent="0.25">
      <c r="A40" s="86"/>
      <c r="B40" s="85"/>
      <c r="C40" s="85"/>
      <c r="D40" s="85"/>
      <c r="E40" s="16"/>
      <c r="F40" s="2"/>
      <c r="G40" s="2"/>
      <c r="H40" s="2"/>
      <c r="I40" s="2"/>
      <c r="J40" s="2"/>
      <c r="K40" s="16"/>
      <c r="L40" s="2"/>
      <c r="M40" s="2"/>
      <c r="N40" s="2"/>
      <c r="O40" s="2"/>
      <c r="P40" s="2"/>
      <c r="Q40" s="2"/>
    </row>
    <row r="41" spans="1:17" hidden="1" x14ac:dyDescent="0.25">
      <c r="A41" s="86"/>
      <c r="B41" s="85"/>
      <c r="C41" s="85"/>
      <c r="D41" s="85"/>
      <c r="E41" s="16"/>
      <c r="F41" s="2"/>
      <c r="G41" s="2"/>
      <c r="H41" s="2"/>
      <c r="I41" s="2"/>
      <c r="J41" s="2"/>
      <c r="K41" s="16"/>
      <c r="L41" s="2"/>
      <c r="M41" s="2"/>
      <c r="N41" s="2"/>
      <c r="O41" s="2"/>
      <c r="P41" s="2"/>
      <c r="Q41" s="2"/>
    </row>
    <row r="42" spans="1:17" x14ac:dyDescent="0.25">
      <c r="A42" s="86"/>
      <c r="B42" s="85"/>
      <c r="C42" s="85"/>
      <c r="D42" s="85"/>
      <c r="E42" s="16"/>
      <c r="F42" s="2"/>
      <c r="G42" s="2"/>
      <c r="H42" s="2"/>
      <c r="I42" s="2"/>
      <c r="J42" s="2"/>
      <c r="K42" s="16"/>
      <c r="L42" s="2"/>
      <c r="M42" s="2"/>
      <c r="N42" s="2"/>
      <c r="O42" s="2"/>
      <c r="P42" s="2"/>
      <c r="Q42" s="2"/>
    </row>
    <row r="43" spans="1:17" ht="16.5" thickBot="1" x14ac:dyDescent="0.3">
      <c r="A43" s="14" t="s">
        <v>75</v>
      </c>
      <c r="B43" s="42"/>
      <c r="C43" s="42"/>
      <c r="D43" s="42"/>
      <c r="E43" s="42"/>
      <c r="F43" s="42"/>
      <c r="G43" s="14"/>
      <c r="H43" s="69"/>
      <c r="I43" s="14" t="s">
        <v>115</v>
      </c>
      <c r="J43" s="42"/>
      <c r="K43" s="42"/>
      <c r="L43" s="42"/>
      <c r="M43" s="42"/>
      <c r="N43" s="42"/>
      <c r="O43" s="42"/>
      <c r="P43" s="42"/>
      <c r="Q43" s="42"/>
    </row>
    <row r="44" spans="1:17" ht="15.75" x14ac:dyDescent="0.25">
      <c r="A44" s="84"/>
      <c r="B44" s="84"/>
      <c r="C44" s="84"/>
      <c r="D44" s="84"/>
      <c r="E44" s="84"/>
      <c r="F44" s="84"/>
      <c r="G44" s="84"/>
      <c r="H44" s="84"/>
      <c r="I44" s="84"/>
      <c r="J44" s="84"/>
      <c r="K44" s="84"/>
      <c r="L44" s="84"/>
      <c r="M44" s="84"/>
      <c r="N44" s="84"/>
      <c r="O44" s="84"/>
      <c r="P44" s="84"/>
      <c r="Q44" s="2"/>
    </row>
    <row r="45" spans="1:17" ht="26.25" customHeight="1" x14ac:dyDescent="0.25">
      <c r="A45" s="117" t="s">
        <v>0</v>
      </c>
      <c r="B45" s="118" t="s">
        <v>1</v>
      </c>
      <c r="C45" s="83" t="s">
        <v>74</v>
      </c>
      <c r="D45" s="83" t="s">
        <v>73</v>
      </c>
      <c r="E45" s="83" t="s">
        <v>72</v>
      </c>
      <c r="F45" s="83" t="s">
        <v>71</v>
      </c>
      <c r="G45" s="83" t="s">
        <v>70</v>
      </c>
      <c r="H45" s="82"/>
      <c r="I45" s="135" t="s">
        <v>114</v>
      </c>
      <c r="J45" s="135"/>
      <c r="K45" s="118" t="s">
        <v>113</v>
      </c>
      <c r="L45" s="118" t="s">
        <v>26</v>
      </c>
      <c r="M45" s="79"/>
      <c r="N45" s="2"/>
      <c r="O45" s="2"/>
      <c r="P45" s="2"/>
      <c r="Q45" s="2"/>
    </row>
    <row r="46" spans="1:17" x14ac:dyDescent="0.25">
      <c r="A46" s="68" t="s">
        <v>2</v>
      </c>
      <c r="B46" s="25">
        <f t="shared" ref="B46:B55" si="2">C46+D46+E46+F46+G46</f>
        <v>18466</v>
      </c>
      <c r="C46" s="24">
        <v>14207</v>
      </c>
      <c r="D46" s="24">
        <v>1614</v>
      </c>
      <c r="E46" s="24">
        <v>2007</v>
      </c>
      <c r="F46" s="24">
        <v>605</v>
      </c>
      <c r="G46" s="24">
        <v>33</v>
      </c>
      <c r="H46" s="75"/>
      <c r="I46" s="68" t="s">
        <v>82</v>
      </c>
      <c r="J46" s="68"/>
      <c r="K46" s="25">
        <v>17149</v>
      </c>
      <c r="L46" s="98">
        <f>K46/K48</f>
        <v>0.21647311285029033</v>
      </c>
      <c r="M46" s="79"/>
      <c r="N46" s="43"/>
      <c r="O46" s="43"/>
      <c r="P46" s="43"/>
      <c r="Q46" s="43"/>
    </row>
    <row r="47" spans="1:17" x14ac:dyDescent="0.25">
      <c r="A47" s="26" t="s">
        <v>3</v>
      </c>
      <c r="B47" s="25">
        <f t="shared" si="2"/>
        <v>17181</v>
      </c>
      <c r="C47" s="24">
        <v>13153</v>
      </c>
      <c r="D47" s="24">
        <v>1702</v>
      </c>
      <c r="E47" s="24">
        <v>1741</v>
      </c>
      <c r="F47" s="24">
        <v>542</v>
      </c>
      <c r="G47" s="24">
        <v>43</v>
      </c>
      <c r="H47" s="80"/>
      <c r="I47" s="60" t="s">
        <v>83</v>
      </c>
      <c r="J47" s="60"/>
      <c r="K47" s="81">
        <v>62071</v>
      </c>
      <c r="L47" s="111">
        <f>K47/K48</f>
        <v>0.78352688714970964</v>
      </c>
      <c r="M47" s="79"/>
      <c r="N47" s="43"/>
      <c r="O47" s="43"/>
      <c r="P47" s="43"/>
      <c r="Q47" s="43"/>
    </row>
    <row r="48" spans="1:17" x14ac:dyDescent="0.25">
      <c r="A48" s="26" t="s">
        <v>4</v>
      </c>
      <c r="B48" s="25">
        <f t="shared" si="2"/>
        <v>7970</v>
      </c>
      <c r="C48" s="24">
        <v>6124</v>
      </c>
      <c r="D48" s="24">
        <v>754</v>
      </c>
      <c r="E48" s="24">
        <v>846</v>
      </c>
      <c r="F48" s="24">
        <v>239</v>
      </c>
      <c r="G48" s="24">
        <v>7</v>
      </c>
      <c r="H48" s="80"/>
      <c r="I48" s="117" t="s">
        <v>1</v>
      </c>
      <c r="J48" s="117"/>
      <c r="K48" s="56">
        <f>K46+K47</f>
        <v>79220</v>
      </c>
      <c r="L48" s="110">
        <f>L46+L47</f>
        <v>1</v>
      </c>
      <c r="M48" s="79"/>
      <c r="N48" s="43"/>
      <c r="O48" s="43"/>
      <c r="P48" s="43"/>
      <c r="Q48" s="43"/>
    </row>
    <row r="49" spans="1:17" x14ac:dyDescent="0.25">
      <c r="A49" s="26" t="s">
        <v>5</v>
      </c>
      <c r="B49" s="25">
        <f t="shared" si="2"/>
        <v>0</v>
      </c>
      <c r="C49" s="24">
        <v>0</v>
      </c>
      <c r="D49" s="24">
        <v>0</v>
      </c>
      <c r="E49" s="24">
        <v>0</v>
      </c>
      <c r="F49" s="24">
        <v>0</v>
      </c>
      <c r="G49" s="24">
        <v>0</v>
      </c>
      <c r="H49" s="80"/>
      <c r="I49" s="43"/>
      <c r="J49" s="43"/>
      <c r="K49" s="43"/>
      <c r="L49" s="43"/>
      <c r="M49" s="79"/>
      <c r="N49" s="43"/>
      <c r="O49" s="43"/>
      <c r="P49" s="43"/>
      <c r="Q49" s="43"/>
    </row>
    <row r="50" spans="1:17" x14ac:dyDescent="0.25">
      <c r="A50" s="26" t="s">
        <v>6</v>
      </c>
      <c r="B50" s="25">
        <f t="shared" si="2"/>
        <v>0</v>
      </c>
      <c r="C50" s="24">
        <v>0</v>
      </c>
      <c r="D50" s="24">
        <v>0</v>
      </c>
      <c r="E50" s="24">
        <v>0</v>
      </c>
      <c r="F50" s="24">
        <v>0</v>
      </c>
      <c r="G50" s="24">
        <v>0</v>
      </c>
      <c r="H50" s="80"/>
      <c r="I50" s="43"/>
      <c r="J50" s="43"/>
      <c r="K50" s="43"/>
      <c r="L50" s="43"/>
      <c r="M50" s="79"/>
      <c r="N50" s="78"/>
      <c r="O50" s="19"/>
      <c r="P50" s="43"/>
      <c r="Q50" s="43"/>
    </row>
    <row r="51" spans="1:17" x14ac:dyDescent="0.25">
      <c r="A51" s="26" t="s">
        <v>7</v>
      </c>
      <c r="B51" s="25">
        <f t="shared" si="2"/>
        <v>0</v>
      </c>
      <c r="C51" s="24">
        <v>0</v>
      </c>
      <c r="D51" s="24">
        <v>0</v>
      </c>
      <c r="E51" s="24">
        <v>0</v>
      </c>
      <c r="F51" s="24">
        <v>0</v>
      </c>
      <c r="G51" s="24">
        <v>0</v>
      </c>
      <c r="H51" s="80"/>
      <c r="I51" s="43"/>
      <c r="J51" s="43"/>
      <c r="K51" s="43"/>
      <c r="L51" s="43"/>
      <c r="M51" s="79"/>
      <c r="N51" s="78"/>
      <c r="O51" s="19"/>
      <c r="P51" s="43"/>
      <c r="Q51" s="43"/>
    </row>
    <row r="52" spans="1:17" x14ac:dyDescent="0.25">
      <c r="A52" s="26" t="s">
        <v>8</v>
      </c>
      <c r="B52" s="25">
        <f t="shared" si="2"/>
        <v>5607</v>
      </c>
      <c r="C52" s="24">
        <v>4349</v>
      </c>
      <c r="D52" s="24">
        <v>542</v>
      </c>
      <c r="E52" s="24">
        <v>608</v>
      </c>
      <c r="F52" s="24">
        <v>101</v>
      </c>
      <c r="G52" s="24">
        <v>7</v>
      </c>
      <c r="H52" s="80"/>
      <c r="I52" s="43"/>
      <c r="J52" s="43"/>
      <c r="K52" s="43"/>
      <c r="L52" s="43"/>
      <c r="M52" s="79"/>
      <c r="N52" s="78"/>
      <c r="O52" s="19"/>
      <c r="P52" s="43"/>
      <c r="Q52" s="43"/>
    </row>
    <row r="53" spans="1:17" x14ac:dyDescent="0.25">
      <c r="A53" s="26" t="s">
        <v>9</v>
      </c>
      <c r="B53" s="25">
        <f t="shared" si="2"/>
        <v>4899</v>
      </c>
      <c r="C53" s="24">
        <v>3620</v>
      </c>
      <c r="D53" s="24">
        <v>588</v>
      </c>
      <c r="E53" s="24">
        <v>413</v>
      </c>
      <c r="F53" s="24">
        <v>254</v>
      </c>
      <c r="G53" s="24">
        <v>24</v>
      </c>
      <c r="H53" s="80"/>
      <c r="I53" s="43"/>
      <c r="J53" s="43"/>
      <c r="K53" s="43"/>
      <c r="L53" s="43"/>
      <c r="M53" s="79"/>
      <c r="N53" s="78"/>
      <c r="O53" s="19"/>
      <c r="P53" s="43"/>
      <c r="Q53" s="43"/>
    </row>
    <row r="54" spans="1:17" x14ac:dyDescent="0.25">
      <c r="A54" s="26" t="s">
        <v>10</v>
      </c>
      <c r="B54" s="25">
        <f t="shared" si="2"/>
        <v>7582</v>
      </c>
      <c r="C54" s="24">
        <v>5592</v>
      </c>
      <c r="D54" s="24">
        <v>945</v>
      </c>
      <c r="E54" s="24">
        <v>713</v>
      </c>
      <c r="F54" s="24">
        <v>307</v>
      </c>
      <c r="G54" s="24">
        <v>25</v>
      </c>
      <c r="H54" s="80"/>
      <c r="I54" s="43"/>
      <c r="J54" s="43"/>
      <c r="K54" s="43"/>
      <c r="L54" s="43"/>
      <c r="M54" s="79"/>
      <c r="N54" s="78"/>
      <c r="O54" s="19"/>
      <c r="P54" s="43"/>
      <c r="Q54" s="43"/>
    </row>
    <row r="55" spans="1:17" x14ac:dyDescent="0.25">
      <c r="A55" s="26" t="s">
        <v>11</v>
      </c>
      <c r="B55" s="25">
        <f t="shared" si="2"/>
        <v>17515</v>
      </c>
      <c r="C55" s="24">
        <v>13048</v>
      </c>
      <c r="D55" s="24">
        <v>2023</v>
      </c>
      <c r="E55" s="24">
        <v>1782</v>
      </c>
      <c r="F55" s="24">
        <v>621</v>
      </c>
      <c r="G55" s="24">
        <v>41</v>
      </c>
      <c r="H55" s="80"/>
      <c r="I55" s="43"/>
      <c r="J55" s="43"/>
      <c r="K55" s="43"/>
      <c r="L55" s="43"/>
      <c r="M55" s="79"/>
      <c r="N55" s="78"/>
      <c r="O55" s="19"/>
      <c r="P55" s="43"/>
      <c r="Q55" s="43"/>
    </row>
    <row r="56" spans="1:17" hidden="1" x14ac:dyDescent="0.25">
      <c r="A56" s="26" t="s">
        <v>12</v>
      </c>
      <c r="B56" s="25">
        <f t="shared" ref="B56:B57" si="3">C56+D56+E56+F56+G56</f>
        <v>0</v>
      </c>
      <c r="C56" s="24"/>
      <c r="D56" s="24"/>
      <c r="E56" s="24"/>
      <c r="F56" s="24"/>
      <c r="G56" s="24"/>
      <c r="H56" s="80"/>
      <c r="I56" s="43"/>
      <c r="J56" s="43"/>
      <c r="K56" s="43"/>
      <c r="L56" s="43"/>
      <c r="M56" s="79"/>
      <c r="N56" s="78"/>
      <c r="O56" s="19"/>
      <c r="P56" s="43"/>
      <c r="Q56" s="43"/>
    </row>
    <row r="57" spans="1:17" hidden="1" x14ac:dyDescent="0.25">
      <c r="A57" s="60" t="s">
        <v>13</v>
      </c>
      <c r="B57" s="81">
        <f t="shared" si="3"/>
        <v>0</v>
      </c>
      <c r="C57" s="58"/>
      <c r="D57" s="58"/>
      <c r="E57" s="58"/>
      <c r="F57" s="58"/>
      <c r="G57" s="58"/>
      <c r="H57" s="80"/>
      <c r="I57" s="43"/>
      <c r="J57" s="43"/>
      <c r="K57" s="43"/>
      <c r="L57" s="43"/>
      <c r="M57" s="79"/>
      <c r="N57" s="78"/>
      <c r="O57" s="19"/>
      <c r="P57" s="43"/>
      <c r="Q57" s="43"/>
    </row>
    <row r="58" spans="1:17" x14ac:dyDescent="0.25">
      <c r="A58" s="117" t="s">
        <v>1</v>
      </c>
      <c r="B58" s="56">
        <f>SUM(B46:B57)</f>
        <v>79220</v>
      </c>
      <c r="C58" s="56">
        <f t="shared" ref="C58:G58" si="4">SUM(C46:C57)</f>
        <v>60093</v>
      </c>
      <c r="D58" s="56">
        <f t="shared" si="4"/>
        <v>8168</v>
      </c>
      <c r="E58" s="56">
        <f t="shared" si="4"/>
        <v>8110</v>
      </c>
      <c r="F58" s="56">
        <f t="shared" si="4"/>
        <v>2669</v>
      </c>
      <c r="G58" s="56">
        <f t="shared" si="4"/>
        <v>180</v>
      </c>
      <c r="H58" s="75"/>
      <c r="I58" s="1"/>
      <c r="J58" s="1"/>
      <c r="K58" s="1"/>
      <c r="L58" s="1"/>
      <c r="M58" s="74"/>
      <c r="N58" s="71"/>
      <c r="O58" s="71"/>
      <c r="P58" s="43"/>
      <c r="Q58" s="43"/>
    </row>
    <row r="59" spans="1:17" ht="15.75" thickBot="1" x14ac:dyDescent="0.3">
      <c r="A59" s="77" t="s">
        <v>26</v>
      </c>
      <c r="B59" s="76">
        <f t="shared" ref="B59:G59" si="5">B58/$B58</f>
        <v>1</v>
      </c>
      <c r="C59" s="76">
        <f t="shared" si="5"/>
        <v>0.75855844483716228</v>
      </c>
      <c r="D59" s="76">
        <f t="shared" si="5"/>
        <v>0.10310527644534209</v>
      </c>
      <c r="E59" s="76">
        <f t="shared" si="5"/>
        <v>0.10237313809644029</v>
      </c>
      <c r="F59" s="76">
        <f t="shared" si="5"/>
        <v>3.3690987124463521E-2</v>
      </c>
      <c r="G59" s="76">
        <f t="shared" si="5"/>
        <v>2.2721534965917697E-3</v>
      </c>
      <c r="H59" s="75"/>
      <c r="I59" s="1"/>
      <c r="J59" s="1"/>
      <c r="K59" s="1"/>
      <c r="L59" s="1"/>
      <c r="M59" s="2"/>
      <c r="N59" s="2"/>
      <c r="O59" s="2"/>
      <c r="P59" s="71"/>
      <c r="Q59" s="2"/>
    </row>
    <row r="60" spans="1:17" x14ac:dyDescent="0.25">
      <c r="A60" s="74"/>
      <c r="B60" s="73"/>
      <c r="C60" s="73"/>
      <c r="D60" s="73"/>
      <c r="E60" s="73"/>
      <c r="F60" s="2"/>
      <c r="G60" s="72"/>
      <c r="H60" s="72"/>
      <c r="I60" s="2"/>
      <c r="J60" s="2"/>
      <c r="K60" s="2"/>
      <c r="L60" s="2"/>
      <c r="M60" s="2"/>
      <c r="N60" s="2"/>
      <c r="O60" s="2"/>
      <c r="P60" s="71"/>
      <c r="Q60" s="2"/>
    </row>
    <row r="61" spans="1:17" x14ac:dyDescent="0.25">
      <c r="A61" s="74"/>
      <c r="B61" s="73"/>
      <c r="C61" s="73"/>
      <c r="D61" s="73"/>
      <c r="E61" s="73"/>
      <c r="F61" s="2"/>
      <c r="G61" s="72"/>
      <c r="H61" s="72"/>
      <c r="I61" s="2"/>
      <c r="J61" s="2"/>
      <c r="K61" s="2"/>
      <c r="L61" s="2"/>
      <c r="M61" s="2"/>
      <c r="N61" s="2"/>
      <c r="O61" s="2"/>
      <c r="P61" s="71"/>
      <c r="Q61" s="2"/>
    </row>
    <row r="62" spans="1:17" x14ac:dyDescent="0.25">
      <c r="A62" s="74"/>
      <c r="B62" s="73"/>
      <c r="C62" s="73"/>
      <c r="D62" s="73"/>
      <c r="E62" s="73"/>
      <c r="F62" s="2"/>
      <c r="G62" s="72"/>
      <c r="H62" s="72"/>
      <c r="I62" s="2"/>
      <c r="J62" s="2"/>
      <c r="K62" s="2"/>
      <c r="L62" s="2"/>
      <c r="M62" s="2"/>
      <c r="N62" s="2"/>
      <c r="O62" s="2"/>
      <c r="P62" s="71"/>
      <c r="Q62" s="2"/>
    </row>
    <row r="63" spans="1:17" x14ac:dyDescent="0.25">
      <c r="A63" s="74"/>
      <c r="B63" s="73"/>
      <c r="C63" s="73"/>
      <c r="D63" s="73"/>
      <c r="E63" s="73"/>
      <c r="F63" s="2"/>
      <c r="G63" s="72"/>
      <c r="H63" s="72"/>
      <c r="I63" s="2"/>
      <c r="J63" s="2"/>
      <c r="K63" s="2"/>
      <c r="L63" s="2"/>
      <c r="M63" s="2"/>
      <c r="N63" s="2"/>
      <c r="O63" s="2"/>
      <c r="P63" s="71"/>
      <c r="Q63" s="2"/>
    </row>
    <row r="64" spans="1:17" x14ac:dyDescent="0.25">
      <c r="A64" s="2"/>
      <c r="B64" s="2"/>
      <c r="C64" s="3"/>
      <c r="D64" s="3"/>
      <c r="E64" s="3"/>
      <c r="F64" s="2"/>
      <c r="G64" s="2"/>
      <c r="H64" s="2"/>
      <c r="I64" s="2"/>
      <c r="J64" s="2"/>
      <c r="K64" s="2"/>
      <c r="L64" s="2"/>
      <c r="M64" s="2"/>
      <c r="N64" s="2"/>
      <c r="O64" s="2"/>
      <c r="P64" s="2"/>
      <c r="Q64" s="2"/>
    </row>
    <row r="65" spans="1:17" ht="23.25" customHeight="1" x14ac:dyDescent="0.25">
      <c r="A65" s="2"/>
      <c r="B65" s="2"/>
      <c r="C65" s="3"/>
      <c r="D65" s="3"/>
      <c r="E65" s="3"/>
      <c r="F65" s="2"/>
      <c r="G65" s="2"/>
      <c r="H65" s="2"/>
      <c r="I65" s="2"/>
      <c r="J65" s="2"/>
      <c r="K65" s="2"/>
      <c r="L65" s="2"/>
      <c r="M65" s="2"/>
      <c r="N65" s="2"/>
      <c r="O65" s="2"/>
      <c r="P65" s="2"/>
      <c r="Q65" s="2"/>
    </row>
    <row r="66" spans="1:17" ht="25.5" customHeight="1" x14ac:dyDescent="0.25">
      <c r="A66" s="2"/>
      <c r="B66" s="2"/>
      <c r="C66" s="3"/>
      <c r="D66" s="3"/>
      <c r="E66" s="3"/>
      <c r="F66" s="2"/>
      <c r="G66" s="2"/>
      <c r="H66" s="2"/>
      <c r="I66" s="2"/>
      <c r="J66" s="2"/>
      <c r="K66" s="2"/>
      <c r="L66" s="2"/>
      <c r="M66" s="2"/>
      <c r="N66" s="2"/>
      <c r="O66" s="2"/>
      <c r="P66" s="2"/>
      <c r="Q66" s="2"/>
    </row>
    <row r="67" spans="1:17" ht="16.5" thickBot="1" x14ac:dyDescent="0.3">
      <c r="A67" s="31" t="s">
        <v>112</v>
      </c>
      <c r="B67" s="31"/>
      <c r="C67" s="31"/>
      <c r="D67" s="31"/>
      <c r="E67" s="31"/>
      <c r="F67" s="31"/>
      <c r="G67" s="31"/>
      <c r="H67" s="31"/>
      <c r="I67" s="31"/>
      <c r="J67" s="31"/>
      <c r="K67" s="31"/>
      <c r="L67" s="31"/>
      <c r="M67" s="31"/>
      <c r="N67" s="31"/>
      <c r="O67" s="31"/>
      <c r="P67" s="31"/>
      <c r="Q67" s="13"/>
    </row>
    <row r="68" spans="1:17" x14ac:dyDescent="0.25">
      <c r="A68" s="2"/>
      <c r="B68" s="2"/>
      <c r="C68" s="2"/>
      <c r="D68" s="2"/>
      <c r="E68" s="2"/>
      <c r="F68" s="2"/>
      <c r="G68" s="2"/>
      <c r="H68" s="2"/>
      <c r="I68" s="2"/>
      <c r="J68" s="2"/>
      <c r="K68" s="2"/>
      <c r="L68" s="2"/>
      <c r="M68" s="2"/>
      <c r="N68" s="2"/>
      <c r="O68" s="2"/>
      <c r="P68" s="2"/>
      <c r="Q68" s="2"/>
    </row>
    <row r="69" spans="1:17" ht="38.25" x14ac:dyDescent="0.25">
      <c r="A69" s="29" t="s">
        <v>93</v>
      </c>
      <c r="B69" s="118" t="s">
        <v>1</v>
      </c>
      <c r="C69" s="119" t="s">
        <v>92</v>
      </c>
      <c r="D69" s="119" t="s">
        <v>91</v>
      </c>
      <c r="E69" s="119" t="s">
        <v>90</v>
      </c>
      <c r="F69" s="119" t="s">
        <v>89</v>
      </c>
      <c r="G69" s="119" t="s">
        <v>88</v>
      </c>
      <c r="H69" s="119" t="s">
        <v>87</v>
      </c>
      <c r="I69" s="119" t="s">
        <v>86</v>
      </c>
      <c r="J69" s="119" t="s">
        <v>85</v>
      </c>
      <c r="K69" s="2"/>
      <c r="L69" s="2"/>
      <c r="M69" s="27" t="s">
        <v>59</v>
      </c>
      <c r="N69" s="27" t="s">
        <v>58</v>
      </c>
      <c r="O69" s="27" t="s">
        <v>57</v>
      </c>
      <c r="P69" s="27" t="s">
        <v>56</v>
      </c>
      <c r="Q69" s="2"/>
    </row>
    <row r="70" spans="1:17" x14ac:dyDescent="0.25">
      <c r="A70" s="120" t="s">
        <v>84</v>
      </c>
      <c r="B70" s="109">
        <f>SUM(C70:J70)</f>
        <v>376</v>
      </c>
      <c r="C70" s="24">
        <v>37</v>
      </c>
      <c r="D70" s="24">
        <v>34</v>
      </c>
      <c r="E70" s="24">
        <v>34</v>
      </c>
      <c r="F70" s="24">
        <v>28</v>
      </c>
      <c r="G70" s="24">
        <v>56</v>
      </c>
      <c r="H70" s="24">
        <v>41</v>
      </c>
      <c r="I70" s="24">
        <v>28</v>
      </c>
      <c r="J70" s="24">
        <v>118</v>
      </c>
      <c r="K70" s="2"/>
      <c r="L70" s="2"/>
      <c r="M70" s="27"/>
      <c r="N70" s="27"/>
      <c r="O70" s="27"/>
      <c r="P70" s="27"/>
      <c r="Q70" s="2"/>
    </row>
    <row r="71" spans="1:17" x14ac:dyDescent="0.25">
      <c r="A71" s="88" t="s">
        <v>40</v>
      </c>
      <c r="B71" s="37">
        <f>SUM(C71:J71)</f>
        <v>38946</v>
      </c>
      <c r="C71" s="24">
        <v>2440</v>
      </c>
      <c r="D71" s="24">
        <v>4431</v>
      </c>
      <c r="E71" s="24">
        <v>3816</v>
      </c>
      <c r="F71" s="24">
        <v>4298</v>
      </c>
      <c r="G71" s="24">
        <v>7978</v>
      </c>
      <c r="H71" s="24">
        <v>7204</v>
      </c>
      <c r="I71" s="24">
        <v>5197</v>
      </c>
      <c r="J71" s="24">
        <v>3582</v>
      </c>
      <c r="K71" s="2"/>
      <c r="L71" s="2" t="s">
        <v>40</v>
      </c>
      <c r="M71" s="19">
        <f>C71+D71</f>
        <v>6871</v>
      </c>
      <c r="N71" s="19">
        <f>E71</f>
        <v>3816</v>
      </c>
      <c r="O71" s="19">
        <f>F71+G71+H71+I71</f>
        <v>24677</v>
      </c>
      <c r="P71" s="19">
        <f>J71</f>
        <v>3582</v>
      </c>
      <c r="Q71" s="2"/>
    </row>
    <row r="72" spans="1:17" x14ac:dyDescent="0.25">
      <c r="A72" s="38" t="s">
        <v>39</v>
      </c>
      <c r="B72" s="37">
        <f>SUM(C72:J72)</f>
        <v>30573</v>
      </c>
      <c r="C72" s="24">
        <v>1506</v>
      </c>
      <c r="D72" s="24">
        <v>2555</v>
      </c>
      <c r="E72" s="24">
        <v>3112</v>
      </c>
      <c r="F72" s="24">
        <v>6123</v>
      </c>
      <c r="G72" s="24">
        <v>7842</v>
      </c>
      <c r="H72" s="24">
        <v>5121</v>
      </c>
      <c r="I72" s="24">
        <v>2677</v>
      </c>
      <c r="J72" s="24">
        <v>1637</v>
      </c>
      <c r="K72" s="2"/>
      <c r="L72" s="2" t="s">
        <v>39</v>
      </c>
      <c r="M72" s="19">
        <f>C72+D72</f>
        <v>4061</v>
      </c>
      <c r="N72" s="19">
        <f>E72</f>
        <v>3112</v>
      </c>
      <c r="O72" s="19">
        <f>F72+G72+H72+I72</f>
        <v>21763</v>
      </c>
      <c r="P72" s="19">
        <f>J72</f>
        <v>1637</v>
      </c>
      <c r="Q72" s="2"/>
    </row>
    <row r="73" spans="1:17" x14ac:dyDescent="0.25">
      <c r="A73" s="106" t="s">
        <v>38</v>
      </c>
      <c r="B73" s="81">
        <f>SUM(C73:J73)</f>
        <v>9325</v>
      </c>
      <c r="C73" s="99">
        <v>489</v>
      </c>
      <c r="D73" s="99">
        <v>1977</v>
      </c>
      <c r="E73" s="99">
        <v>3941</v>
      </c>
      <c r="F73" s="99">
        <v>1455</v>
      </c>
      <c r="G73" s="99">
        <v>781</v>
      </c>
      <c r="H73" s="99">
        <v>429</v>
      </c>
      <c r="I73" s="99">
        <v>175</v>
      </c>
      <c r="J73" s="99">
        <v>78</v>
      </c>
      <c r="K73" s="2"/>
      <c r="L73" s="2" t="s">
        <v>38</v>
      </c>
      <c r="M73" s="19">
        <f>C73+D73</f>
        <v>2466</v>
      </c>
      <c r="N73" s="19">
        <f>E73</f>
        <v>3941</v>
      </c>
      <c r="O73" s="19">
        <f>F73+G73+H73+I73</f>
        <v>2840</v>
      </c>
      <c r="P73" s="19">
        <f>J73</f>
        <v>78</v>
      </c>
      <c r="Q73" s="2"/>
    </row>
    <row r="74" spans="1:17" x14ac:dyDescent="0.25">
      <c r="A74" s="117" t="s">
        <v>1</v>
      </c>
      <c r="B74" s="56">
        <f t="shared" ref="B74:J74" si="6">SUM(B70:B73)</f>
        <v>79220</v>
      </c>
      <c r="C74" s="56">
        <f t="shared" si="6"/>
        <v>4472</v>
      </c>
      <c r="D74" s="56">
        <f t="shared" si="6"/>
        <v>8997</v>
      </c>
      <c r="E74" s="56">
        <f t="shared" si="6"/>
        <v>10903</v>
      </c>
      <c r="F74" s="56">
        <f t="shared" si="6"/>
        <v>11904</v>
      </c>
      <c r="G74" s="56">
        <f t="shared" si="6"/>
        <v>16657</v>
      </c>
      <c r="H74" s="56">
        <f t="shared" si="6"/>
        <v>12795</v>
      </c>
      <c r="I74" s="56">
        <f t="shared" si="6"/>
        <v>8077</v>
      </c>
      <c r="J74" s="56">
        <f t="shared" si="6"/>
        <v>5415</v>
      </c>
      <c r="K74" s="2"/>
      <c r="L74" s="2" t="s">
        <v>37</v>
      </c>
      <c r="M74" s="19">
        <f>C70+D70</f>
        <v>71</v>
      </c>
      <c r="N74" s="19">
        <f>E70</f>
        <v>34</v>
      </c>
      <c r="O74" s="19">
        <f>F70+G70+H70+I70</f>
        <v>153</v>
      </c>
      <c r="P74" s="19">
        <f>J70</f>
        <v>118</v>
      </c>
      <c r="Q74" s="2"/>
    </row>
    <row r="75" spans="1:17" ht="15.75" thickBot="1" x14ac:dyDescent="0.3">
      <c r="A75" s="21" t="s">
        <v>26</v>
      </c>
      <c r="B75" s="53">
        <f t="shared" ref="B75:J75" si="7">B74/$B74</f>
        <v>1</v>
      </c>
      <c r="C75" s="53">
        <f t="shared" si="7"/>
        <v>5.6450391315324415E-2</v>
      </c>
      <c r="D75" s="53">
        <f t="shared" si="7"/>
        <v>0.11356980560464529</v>
      </c>
      <c r="E75" s="53">
        <f t="shared" si="7"/>
        <v>0.13762938651855591</v>
      </c>
      <c r="F75" s="53">
        <f t="shared" si="7"/>
        <v>0.15026508457460239</v>
      </c>
      <c r="G75" s="53">
        <f t="shared" si="7"/>
        <v>0.21026255995960616</v>
      </c>
      <c r="H75" s="53">
        <f t="shared" si="7"/>
        <v>0.16151224438273162</v>
      </c>
      <c r="I75" s="53">
        <f t="shared" si="7"/>
        <v>0.10195657662206513</v>
      </c>
      <c r="J75" s="53">
        <f t="shared" si="7"/>
        <v>6.8353951022469078E-2</v>
      </c>
      <c r="K75" s="16"/>
      <c r="L75" s="16"/>
      <c r="M75" s="19">
        <f>SUM(M71:M74)</f>
        <v>13469</v>
      </c>
      <c r="N75" s="19">
        <f>SUM(N71:N74)</f>
        <v>10903</v>
      </c>
      <c r="O75" s="19">
        <f>SUM(O71:O74)</f>
        <v>49433</v>
      </c>
      <c r="P75" s="19">
        <f>SUM(P71:P74)</f>
        <v>5415</v>
      </c>
      <c r="Q75" s="16"/>
    </row>
    <row r="76" spans="1:17" x14ac:dyDescent="0.25">
      <c r="A76" s="2"/>
      <c r="B76" s="2"/>
      <c r="C76" s="2"/>
      <c r="D76" s="2"/>
      <c r="E76" s="2"/>
      <c r="F76" s="2"/>
      <c r="G76" s="2"/>
      <c r="H76" s="2"/>
      <c r="I76" s="2"/>
      <c r="J76" s="2"/>
      <c r="K76" s="2"/>
      <c r="L76" s="2"/>
      <c r="M76" s="2"/>
      <c r="N76" s="2"/>
      <c r="O76" s="2"/>
      <c r="P76" s="2"/>
      <c r="Q76" s="2"/>
    </row>
    <row r="77" spans="1:17" ht="16.5" thickBot="1" x14ac:dyDescent="0.3">
      <c r="A77" s="133" t="s">
        <v>111</v>
      </c>
      <c r="B77" s="133"/>
      <c r="C77" s="133"/>
      <c r="D77" s="133"/>
      <c r="E77" s="133"/>
      <c r="F77" s="108"/>
      <c r="G77" s="108"/>
      <c r="H77" s="108"/>
      <c r="I77" s="108"/>
      <c r="J77" s="89"/>
      <c r="K77" s="133" t="s">
        <v>110</v>
      </c>
      <c r="L77" s="133"/>
      <c r="M77" s="133"/>
      <c r="N77" s="133"/>
      <c r="O77" s="133"/>
      <c r="P77" s="108"/>
      <c r="Q77" s="108"/>
    </row>
    <row r="78" spans="1:17" x14ac:dyDescent="0.25">
      <c r="A78" s="2"/>
      <c r="B78" s="2"/>
      <c r="C78" s="2"/>
      <c r="D78" s="2"/>
      <c r="E78" s="2"/>
      <c r="F78" s="2"/>
      <c r="G78" s="2"/>
      <c r="H78" s="2"/>
      <c r="I78" s="2"/>
      <c r="J78" s="2"/>
      <c r="K78" s="2"/>
      <c r="L78" s="2"/>
      <c r="M78" s="2"/>
      <c r="N78" s="2"/>
      <c r="O78" s="2"/>
      <c r="P78" s="2"/>
      <c r="Q78" s="2"/>
    </row>
    <row r="79" spans="1:17" ht="30" x14ac:dyDescent="0.25">
      <c r="A79" s="134" t="s">
        <v>109</v>
      </c>
      <c r="B79" s="134"/>
      <c r="C79" s="119" t="s">
        <v>108</v>
      </c>
      <c r="D79" s="119" t="s">
        <v>28</v>
      </c>
      <c r="E79" s="119" t="s">
        <v>29</v>
      </c>
      <c r="F79" s="2"/>
      <c r="G79" s="2"/>
      <c r="H79" s="2"/>
      <c r="I79" s="2"/>
      <c r="J79" s="2"/>
      <c r="K79" s="134" t="s">
        <v>109</v>
      </c>
      <c r="L79" s="134"/>
      <c r="M79" s="119" t="s">
        <v>108</v>
      </c>
      <c r="N79" s="119" t="s">
        <v>28</v>
      </c>
      <c r="O79" s="119" t="s">
        <v>29</v>
      </c>
      <c r="P79" s="2"/>
      <c r="Q79" s="2"/>
    </row>
    <row r="80" spans="1:17" x14ac:dyDescent="0.25">
      <c r="A80" s="131" t="s">
        <v>107</v>
      </c>
      <c r="B80" s="131"/>
      <c r="C80" s="25">
        <f>SUM(D80:E80)</f>
        <v>57724</v>
      </c>
      <c r="D80" s="24">
        <v>9222</v>
      </c>
      <c r="E80" s="24">
        <v>48502</v>
      </c>
      <c r="F80" s="2"/>
      <c r="G80" s="2"/>
      <c r="H80" s="2"/>
      <c r="I80" s="2"/>
      <c r="J80" s="2"/>
      <c r="K80" s="131" t="s">
        <v>107</v>
      </c>
      <c r="L80" s="131"/>
      <c r="M80" s="25">
        <f>SUM(N80:O80)</f>
        <v>77095</v>
      </c>
      <c r="N80" s="24">
        <v>65696</v>
      </c>
      <c r="O80" s="24">
        <v>11399</v>
      </c>
      <c r="P80" s="2"/>
      <c r="Q80" s="2"/>
    </row>
    <row r="81" spans="1:17" x14ac:dyDescent="0.25">
      <c r="A81" s="131" t="s">
        <v>106</v>
      </c>
      <c r="B81" s="131"/>
      <c r="C81" s="25">
        <f>SUM(D81:E81)</f>
        <v>20209</v>
      </c>
      <c r="D81" s="24">
        <v>802</v>
      </c>
      <c r="E81" s="24">
        <v>19407</v>
      </c>
      <c r="F81" s="2"/>
      <c r="G81" s="2"/>
      <c r="H81" s="2"/>
      <c r="I81" s="2"/>
      <c r="J81" s="2"/>
      <c r="K81" s="131" t="s">
        <v>94</v>
      </c>
      <c r="L81" s="131"/>
      <c r="M81" s="25">
        <f>SUM(N81:O81)</f>
        <v>1980</v>
      </c>
      <c r="N81" s="24">
        <v>1856</v>
      </c>
      <c r="O81" s="24">
        <v>124</v>
      </c>
      <c r="P81" s="2"/>
      <c r="Q81" s="2"/>
    </row>
    <row r="82" spans="1:17" x14ac:dyDescent="0.25">
      <c r="A82" s="131" t="s">
        <v>105</v>
      </c>
      <c r="B82" s="131"/>
      <c r="C82" s="25">
        <f>SUM(D82:E82)</f>
        <v>608</v>
      </c>
      <c r="D82" s="24">
        <v>20</v>
      </c>
      <c r="E82" s="24">
        <v>588</v>
      </c>
      <c r="F82" s="2"/>
      <c r="G82" s="2"/>
      <c r="H82" s="2"/>
      <c r="I82" s="2"/>
      <c r="J82" s="2"/>
      <c r="K82" s="131" t="s">
        <v>105</v>
      </c>
      <c r="L82" s="131"/>
      <c r="M82" s="25">
        <f>SUM(N82:O82)</f>
        <v>91</v>
      </c>
      <c r="N82" s="24">
        <v>81</v>
      </c>
      <c r="O82" s="24">
        <v>10</v>
      </c>
      <c r="P82" s="2"/>
      <c r="Q82" s="2"/>
    </row>
    <row r="83" spans="1:17" x14ac:dyDescent="0.25">
      <c r="A83" s="132" t="s">
        <v>104</v>
      </c>
      <c r="B83" s="132"/>
      <c r="C83" s="105">
        <f>SUM(D83:E83)</f>
        <v>679</v>
      </c>
      <c r="D83" s="99">
        <v>27</v>
      </c>
      <c r="E83" s="99">
        <v>652</v>
      </c>
      <c r="F83" s="2"/>
      <c r="G83" s="2"/>
      <c r="H83" s="2"/>
      <c r="I83" s="2"/>
      <c r="J83" s="2"/>
      <c r="K83" s="132" t="s">
        <v>104</v>
      </c>
      <c r="L83" s="132"/>
      <c r="M83" s="105">
        <f>SUM(N83:O83)</f>
        <v>54</v>
      </c>
      <c r="N83" s="99">
        <v>50</v>
      </c>
      <c r="O83" s="99">
        <v>4</v>
      </c>
      <c r="P83" s="2"/>
      <c r="Q83" s="2"/>
    </row>
    <row r="84" spans="1:17" x14ac:dyDescent="0.25">
      <c r="A84" s="129" t="s">
        <v>1</v>
      </c>
      <c r="B84" s="129"/>
      <c r="C84" s="56">
        <f>SUM(C80:C83)</f>
        <v>79220</v>
      </c>
      <c r="D84" s="56">
        <f>SUM(D80:D83)</f>
        <v>10071</v>
      </c>
      <c r="E84" s="56">
        <f>SUM(E80:E83)</f>
        <v>69149</v>
      </c>
      <c r="F84" s="2"/>
      <c r="G84" s="2"/>
      <c r="H84" s="2"/>
      <c r="I84" s="2"/>
      <c r="J84" s="2"/>
      <c r="K84" s="129" t="s">
        <v>1</v>
      </c>
      <c r="L84" s="129"/>
      <c r="M84" s="56">
        <f>SUM(M80:M83)</f>
        <v>79220</v>
      </c>
      <c r="N84" s="56">
        <f>SUM(N80:N83)</f>
        <v>67683</v>
      </c>
      <c r="O84" s="56">
        <f>SUM(O80:O83)</f>
        <v>11537</v>
      </c>
      <c r="P84" s="2"/>
      <c r="Q84" s="2"/>
    </row>
    <row r="85" spans="1:17" ht="15.75" thickBot="1" x14ac:dyDescent="0.3">
      <c r="A85" s="130" t="s">
        <v>26</v>
      </c>
      <c r="B85" s="130"/>
      <c r="C85" s="107">
        <f>SUM(D85:E85)</f>
        <v>1</v>
      </c>
      <c r="D85" s="107">
        <f>+D84/$C$84</f>
        <v>0.1271269881343095</v>
      </c>
      <c r="E85" s="107">
        <f>+E84/$C$84</f>
        <v>0.87287301186569044</v>
      </c>
      <c r="F85" s="16"/>
      <c r="G85" s="16"/>
      <c r="H85" s="16"/>
      <c r="I85" s="16"/>
      <c r="J85" s="16"/>
      <c r="K85" s="130" t="s">
        <v>26</v>
      </c>
      <c r="L85" s="130"/>
      <c r="M85" s="107">
        <f>SUM(N85:O85)</f>
        <v>1</v>
      </c>
      <c r="N85" s="107">
        <f>+N84/$M$84</f>
        <v>0.85436758394344858</v>
      </c>
      <c r="O85" s="107">
        <f>+O84/$M$84</f>
        <v>0.14563241605655139</v>
      </c>
      <c r="P85" s="16"/>
      <c r="Q85" s="16"/>
    </row>
    <row r="86" spans="1:17" x14ac:dyDescent="0.25">
      <c r="A86" s="100" t="s">
        <v>103</v>
      </c>
      <c r="B86" s="2"/>
      <c r="C86" s="2"/>
      <c r="D86" s="2"/>
      <c r="E86" s="2"/>
      <c r="F86" s="2"/>
      <c r="G86" s="2"/>
      <c r="H86" s="2"/>
      <c r="I86" s="2"/>
      <c r="J86" s="2"/>
      <c r="K86" s="100" t="s">
        <v>103</v>
      </c>
      <c r="L86" s="2"/>
      <c r="M86" s="2"/>
      <c r="N86" s="2"/>
      <c r="O86" s="2"/>
      <c r="P86" s="2"/>
      <c r="Q86" s="2"/>
    </row>
    <row r="87" spans="1:17" x14ac:dyDescent="0.25">
      <c r="A87" s="100"/>
      <c r="B87" s="2"/>
      <c r="C87" s="2"/>
      <c r="D87" s="2"/>
      <c r="E87" s="2"/>
      <c r="F87" s="2"/>
      <c r="G87" s="2"/>
      <c r="H87" s="2"/>
      <c r="I87" s="2"/>
      <c r="J87" s="2"/>
      <c r="K87" s="100"/>
      <c r="L87" s="2"/>
      <c r="M87" s="2"/>
      <c r="N87" s="2"/>
      <c r="O87" s="2"/>
      <c r="P87" s="2"/>
      <c r="Q87" s="2"/>
    </row>
    <row r="88" spans="1:17" ht="16.5" thickBot="1" x14ac:dyDescent="0.3">
      <c r="A88" s="31" t="s">
        <v>102</v>
      </c>
      <c r="B88" s="31"/>
      <c r="C88" s="31"/>
      <c r="D88" s="31"/>
      <c r="E88" s="31"/>
      <c r="F88" s="31"/>
      <c r="G88" s="31"/>
      <c r="H88" s="31"/>
      <c r="I88" s="31"/>
      <c r="J88" s="31"/>
      <c r="K88" s="31"/>
      <c r="L88" s="31"/>
      <c r="M88" s="31"/>
      <c r="N88" s="31"/>
      <c r="O88" s="31"/>
      <c r="P88" s="31"/>
      <c r="Q88" s="14"/>
    </row>
    <row r="89" spans="1:17" x14ac:dyDescent="0.25">
      <c r="A89" s="2"/>
      <c r="B89" s="2"/>
      <c r="C89" s="2"/>
      <c r="D89" s="2"/>
      <c r="E89" s="2"/>
      <c r="F89" s="2"/>
      <c r="G89" s="2"/>
      <c r="H89" s="2"/>
      <c r="I89" s="2"/>
      <c r="J89" s="2"/>
      <c r="K89" s="2"/>
      <c r="L89" s="2"/>
      <c r="M89" s="2"/>
      <c r="N89" s="2"/>
      <c r="O89" s="2"/>
      <c r="P89" s="2"/>
      <c r="Q89" s="2"/>
    </row>
    <row r="90" spans="1:17" ht="69.75" customHeight="1" x14ac:dyDescent="0.25">
      <c r="A90" s="119" t="s">
        <v>93</v>
      </c>
      <c r="B90" s="118" t="s">
        <v>1</v>
      </c>
      <c r="C90" s="119" t="s">
        <v>101</v>
      </c>
      <c r="D90" s="119" t="s">
        <v>100</v>
      </c>
      <c r="E90" s="119" t="s">
        <v>99</v>
      </c>
      <c r="F90" s="119" t="s">
        <v>98</v>
      </c>
      <c r="G90" s="116" t="s">
        <v>97</v>
      </c>
      <c r="H90" s="119" t="s">
        <v>96</v>
      </c>
      <c r="I90" s="119" t="s">
        <v>95</v>
      </c>
      <c r="J90" s="119" t="s">
        <v>25</v>
      </c>
      <c r="K90" s="2"/>
      <c r="L90" s="2"/>
      <c r="M90" s="2"/>
      <c r="N90" s="2"/>
      <c r="O90" s="2"/>
      <c r="P90" s="2"/>
      <c r="Q90" s="101"/>
    </row>
    <row r="91" spans="1:17" x14ac:dyDescent="0.25">
      <c r="A91" s="120" t="s">
        <v>84</v>
      </c>
      <c r="B91" s="25">
        <f>SUM(C91:J91)</f>
        <v>376</v>
      </c>
      <c r="C91" s="24">
        <v>54</v>
      </c>
      <c r="D91" s="24">
        <v>14</v>
      </c>
      <c r="E91" s="24">
        <v>4</v>
      </c>
      <c r="F91" s="24">
        <v>0</v>
      </c>
      <c r="G91" s="24">
        <v>0</v>
      </c>
      <c r="H91" s="24">
        <v>6</v>
      </c>
      <c r="I91" s="24">
        <v>298</v>
      </c>
      <c r="J91" s="24">
        <v>0</v>
      </c>
      <c r="K91" s="2"/>
      <c r="L91" s="2"/>
      <c r="M91" s="2"/>
      <c r="N91" s="2"/>
      <c r="O91" s="2"/>
      <c r="P91" s="2"/>
      <c r="Q91" s="101"/>
    </row>
    <row r="92" spans="1:17" x14ac:dyDescent="0.25">
      <c r="A92" s="88" t="s">
        <v>40</v>
      </c>
      <c r="B92" s="25">
        <f>SUM(C92:J92)</f>
        <v>38946</v>
      </c>
      <c r="C92" s="24">
        <v>4650</v>
      </c>
      <c r="D92" s="24">
        <v>585</v>
      </c>
      <c r="E92" s="24">
        <v>87</v>
      </c>
      <c r="F92" s="24">
        <v>139</v>
      </c>
      <c r="G92" s="24">
        <v>0</v>
      </c>
      <c r="H92" s="24">
        <v>468</v>
      </c>
      <c r="I92" s="24">
        <v>32973</v>
      </c>
      <c r="J92" s="24">
        <v>44</v>
      </c>
      <c r="K92" s="2"/>
      <c r="L92" s="2"/>
      <c r="M92" s="2"/>
      <c r="N92" s="2"/>
      <c r="O92" s="2"/>
      <c r="P92" s="2"/>
      <c r="Q92" s="101"/>
    </row>
    <row r="93" spans="1:17" x14ac:dyDescent="0.25">
      <c r="A93" s="38" t="s">
        <v>39</v>
      </c>
      <c r="B93" s="25">
        <f>SUM(C93:J93)</f>
        <v>30573</v>
      </c>
      <c r="C93" s="24">
        <v>3903</v>
      </c>
      <c r="D93" s="24">
        <v>629</v>
      </c>
      <c r="E93" s="24">
        <v>108</v>
      </c>
      <c r="F93" s="24">
        <v>109</v>
      </c>
      <c r="G93" s="24">
        <v>1</v>
      </c>
      <c r="H93" s="24">
        <v>320</v>
      </c>
      <c r="I93" s="24">
        <v>25473</v>
      </c>
      <c r="J93" s="24">
        <v>30</v>
      </c>
      <c r="K93" s="2"/>
      <c r="L93" s="2"/>
      <c r="M93" s="2"/>
      <c r="N93" s="2"/>
      <c r="O93" s="2"/>
      <c r="P93" s="2"/>
      <c r="Q93" s="101"/>
    </row>
    <row r="94" spans="1:17" x14ac:dyDescent="0.25">
      <c r="A94" s="106" t="s">
        <v>38</v>
      </c>
      <c r="B94" s="105">
        <f>SUM(C94:J94)</f>
        <v>9325</v>
      </c>
      <c r="C94" s="99">
        <v>782</v>
      </c>
      <c r="D94" s="99">
        <v>84</v>
      </c>
      <c r="E94" s="99">
        <v>66</v>
      </c>
      <c r="F94" s="99">
        <v>17</v>
      </c>
      <c r="G94" s="99">
        <v>3</v>
      </c>
      <c r="H94" s="99">
        <v>102</v>
      </c>
      <c r="I94" s="99">
        <v>8264</v>
      </c>
      <c r="J94" s="99">
        <v>7</v>
      </c>
      <c r="K94" s="2"/>
      <c r="L94" s="2"/>
      <c r="M94" s="2"/>
      <c r="N94" s="2"/>
      <c r="O94" s="2"/>
      <c r="P94" s="2"/>
      <c r="Q94" s="101"/>
    </row>
    <row r="95" spans="1:17" x14ac:dyDescent="0.25">
      <c r="A95" s="104" t="s">
        <v>1</v>
      </c>
      <c r="B95" s="103">
        <f t="shared" ref="B95:J95" si="8">SUM(B91:B94)</f>
        <v>79220</v>
      </c>
      <c r="C95" s="103">
        <f t="shared" si="8"/>
        <v>9389</v>
      </c>
      <c r="D95" s="103">
        <f t="shared" si="8"/>
        <v>1312</v>
      </c>
      <c r="E95" s="103">
        <f t="shared" si="8"/>
        <v>265</v>
      </c>
      <c r="F95" s="103">
        <f t="shared" si="8"/>
        <v>265</v>
      </c>
      <c r="G95" s="103">
        <f t="shared" si="8"/>
        <v>4</v>
      </c>
      <c r="H95" s="103">
        <f t="shared" si="8"/>
        <v>896</v>
      </c>
      <c r="I95" s="103">
        <f t="shared" si="8"/>
        <v>67008</v>
      </c>
      <c r="J95" s="103">
        <f t="shared" si="8"/>
        <v>81</v>
      </c>
      <c r="K95" s="2"/>
      <c r="L95" s="2"/>
      <c r="M95" s="2"/>
      <c r="N95" s="2"/>
      <c r="O95" s="2"/>
      <c r="P95" s="2"/>
      <c r="Q95" s="101"/>
    </row>
    <row r="96" spans="1:17" ht="15.75" thickBot="1" x14ac:dyDescent="0.3">
      <c r="A96" s="21" t="s">
        <v>26</v>
      </c>
      <c r="B96" s="102">
        <f>B95/$B95</f>
        <v>1</v>
      </c>
      <c r="C96" s="102">
        <f t="shared" ref="C96:J96" si="9">C95/$B$95</f>
        <v>0.11851805099722293</v>
      </c>
      <c r="D96" s="20">
        <f t="shared" si="9"/>
        <v>1.656147437515779E-2</v>
      </c>
      <c r="E96" s="102">
        <f t="shared" si="9"/>
        <v>3.3451148699823277E-3</v>
      </c>
      <c r="F96" s="102">
        <f t="shared" si="9"/>
        <v>3.3451148699823277E-3</v>
      </c>
      <c r="G96" s="102">
        <f t="shared" si="9"/>
        <v>5.0492299924261551E-5</v>
      </c>
      <c r="H96" s="102">
        <f t="shared" si="9"/>
        <v>1.1310275183034587E-2</v>
      </c>
      <c r="I96" s="102">
        <f t="shared" si="9"/>
        <v>0.8458470083312295</v>
      </c>
      <c r="J96" s="20">
        <f t="shared" si="9"/>
        <v>1.0224690734662964E-3</v>
      </c>
      <c r="K96" s="2"/>
      <c r="L96" s="2"/>
      <c r="M96" s="2"/>
      <c r="N96" s="2"/>
      <c r="O96" s="2"/>
      <c r="P96" s="2"/>
      <c r="Q96" s="101"/>
    </row>
    <row r="97" spans="1:17" x14ac:dyDescent="0.25">
      <c r="A97" s="100"/>
      <c r="B97" s="2"/>
      <c r="C97" s="2"/>
      <c r="D97" s="2"/>
      <c r="E97" s="2"/>
      <c r="F97" s="2"/>
      <c r="G97" s="2"/>
      <c r="H97" s="2"/>
      <c r="I97" s="2"/>
      <c r="J97" s="2"/>
      <c r="K97" s="2"/>
      <c r="L97" s="2"/>
      <c r="M97" s="2"/>
      <c r="N97" s="2"/>
      <c r="O97" s="2"/>
      <c r="P97" s="2"/>
      <c r="Q97" s="2"/>
    </row>
  </sheetData>
  <mergeCells count="22">
    <mergeCell ref="I45:J45"/>
    <mergeCell ref="A2:Q2"/>
    <mergeCell ref="A5:Q5"/>
    <mergeCell ref="A6:Q6"/>
    <mergeCell ref="A7:Q7"/>
    <mergeCell ref="A8:Q8"/>
    <mergeCell ref="A77:E77"/>
    <mergeCell ref="K77:O77"/>
    <mergeCell ref="A79:B79"/>
    <mergeCell ref="K79:L79"/>
    <mergeCell ref="A80:B80"/>
    <mergeCell ref="K80:L80"/>
    <mergeCell ref="A84:B84"/>
    <mergeCell ref="K84:L84"/>
    <mergeCell ref="A85:B85"/>
    <mergeCell ref="K85:L85"/>
    <mergeCell ref="A81:B81"/>
    <mergeCell ref="K81:L81"/>
    <mergeCell ref="A82:B82"/>
    <mergeCell ref="K82:L82"/>
    <mergeCell ref="A83:B83"/>
    <mergeCell ref="K83:L83"/>
  </mergeCells>
  <pageMargins left="0.7" right="0.7" top="0.75" bottom="0.75" header="0.3" footer="0.3"/>
  <pageSetup paperSize="9" scale="35" orientation="portrait" r:id="rId1"/>
  <rowBreaks count="1" manualBreakCount="1">
    <brk id="6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U129"/>
  <sheetViews>
    <sheetView tabSelected="1" view="pageBreakPreview" zoomScale="60" zoomScaleNormal="100" workbookViewId="0">
      <pane ySplit="9" topLeftCell="A10" activePane="bottomLeft" state="frozen"/>
      <selection activeCell="B5" sqref="B5:P6"/>
      <selection pane="bottomLeft" activeCell="R1" sqref="R1"/>
    </sheetView>
  </sheetViews>
  <sheetFormatPr baseColWidth="10" defaultColWidth="11.42578125" defaultRowHeight="15" x14ac:dyDescent="0.25"/>
  <cols>
    <col min="1" max="1" width="15.7109375" style="1" customWidth="1"/>
    <col min="2" max="2" width="11.85546875" style="1" customWidth="1"/>
    <col min="3" max="3" width="13.7109375" style="1" customWidth="1"/>
    <col min="4" max="4" width="13.5703125" style="1" customWidth="1"/>
    <col min="5" max="5" width="12.42578125" style="1" customWidth="1"/>
    <col min="6" max="7" width="14.570312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6.85546875" style="1" customWidth="1"/>
    <col min="14" max="14" width="14" style="1" customWidth="1"/>
    <col min="15" max="17" width="10.7109375" style="1" customWidth="1"/>
    <col min="18" max="16384" width="11.42578125" style="1"/>
  </cols>
  <sheetData>
    <row r="1" spans="1:18" ht="45.75" customHeight="1" x14ac:dyDescent="0.25">
      <c r="A1" s="2"/>
      <c r="B1" s="2"/>
      <c r="C1" s="2"/>
      <c r="D1" s="2"/>
      <c r="E1" s="2"/>
      <c r="F1" s="2"/>
      <c r="G1" s="2"/>
      <c r="H1" s="2"/>
      <c r="I1" s="2"/>
      <c r="J1" s="2"/>
      <c r="K1" s="2"/>
      <c r="L1" s="2"/>
      <c r="M1" s="2"/>
      <c r="N1" s="2"/>
      <c r="O1" s="2"/>
      <c r="P1" s="2"/>
      <c r="Q1" s="2"/>
    </row>
    <row r="2" spans="1:18" ht="19.5" x14ac:dyDescent="0.25">
      <c r="A2" s="136"/>
      <c r="B2" s="136"/>
      <c r="C2" s="136"/>
      <c r="D2" s="136"/>
      <c r="E2" s="136"/>
      <c r="F2" s="136"/>
      <c r="G2" s="136"/>
      <c r="H2" s="136"/>
      <c r="I2" s="136"/>
      <c r="J2" s="136"/>
      <c r="K2" s="136"/>
      <c r="L2" s="136"/>
      <c r="M2" s="136"/>
      <c r="N2" s="136"/>
      <c r="O2" s="136"/>
      <c r="P2" s="136"/>
      <c r="Q2" s="136"/>
    </row>
    <row r="3" spans="1:18" ht="3" customHeight="1" x14ac:dyDescent="0.25">
      <c r="A3" s="97"/>
      <c r="B3" s="96"/>
      <c r="C3" s="96"/>
      <c r="D3" s="96"/>
      <c r="E3" s="96"/>
      <c r="F3" s="96"/>
      <c r="G3" s="96"/>
      <c r="H3" s="96"/>
      <c r="I3" s="96"/>
      <c r="J3" s="96"/>
      <c r="K3" s="96"/>
      <c r="L3" s="96"/>
      <c r="M3" s="96"/>
      <c r="N3" s="96"/>
      <c r="O3" s="96"/>
      <c r="P3" s="96"/>
      <c r="Q3" s="2"/>
    </row>
    <row r="4" spans="1:18" ht="3.75" customHeight="1" x14ac:dyDescent="0.25">
      <c r="A4" s="94"/>
      <c r="B4" s="94"/>
      <c r="C4" s="94"/>
      <c r="D4" s="94"/>
      <c r="E4" s="94"/>
      <c r="F4" s="94"/>
      <c r="G4" s="94"/>
      <c r="H4" s="94"/>
      <c r="I4" s="94"/>
      <c r="J4" s="94"/>
      <c r="K4" s="94"/>
      <c r="L4" s="94"/>
      <c r="M4" s="94"/>
      <c r="N4" s="94"/>
      <c r="O4" s="94"/>
      <c r="P4" s="94"/>
      <c r="Q4" s="92"/>
      <c r="R4" s="91"/>
    </row>
    <row r="5" spans="1:18" ht="24.75" customHeight="1" x14ac:dyDescent="0.25">
      <c r="A5" s="137" t="s">
        <v>81</v>
      </c>
      <c r="B5" s="137"/>
      <c r="C5" s="137"/>
      <c r="D5" s="137"/>
      <c r="E5" s="137"/>
      <c r="F5" s="137"/>
      <c r="G5" s="137"/>
      <c r="H5" s="137"/>
      <c r="I5" s="137"/>
      <c r="J5" s="137"/>
      <c r="K5" s="137"/>
      <c r="L5" s="137"/>
      <c r="M5" s="137"/>
      <c r="N5" s="137"/>
      <c r="O5" s="137"/>
      <c r="P5" s="137"/>
      <c r="Q5" s="137"/>
      <c r="R5" s="137"/>
    </row>
    <row r="6" spans="1:18" ht="24.75" customHeight="1" x14ac:dyDescent="0.25">
      <c r="A6" s="137" t="s">
        <v>80</v>
      </c>
      <c r="B6" s="137"/>
      <c r="C6" s="137"/>
      <c r="D6" s="137"/>
      <c r="E6" s="137"/>
      <c r="F6" s="137"/>
      <c r="G6" s="137"/>
      <c r="H6" s="137"/>
      <c r="I6" s="137"/>
      <c r="J6" s="137"/>
      <c r="K6" s="137"/>
      <c r="L6" s="137"/>
      <c r="M6" s="137"/>
      <c r="N6" s="137"/>
      <c r="O6" s="137"/>
      <c r="P6" s="137"/>
      <c r="Q6" s="137"/>
      <c r="R6" s="137"/>
    </row>
    <row r="7" spans="1:18" ht="24.75" customHeight="1" x14ac:dyDescent="0.25">
      <c r="A7" s="138" t="s">
        <v>79</v>
      </c>
      <c r="B7" s="138"/>
      <c r="C7" s="138"/>
      <c r="D7" s="138"/>
      <c r="E7" s="138"/>
      <c r="F7" s="138"/>
      <c r="G7" s="138"/>
      <c r="H7" s="138"/>
      <c r="I7" s="138"/>
      <c r="J7" s="138"/>
      <c r="K7" s="138"/>
      <c r="L7" s="138"/>
      <c r="M7" s="138"/>
      <c r="N7" s="138"/>
      <c r="O7" s="138"/>
      <c r="P7" s="138"/>
      <c r="Q7" s="138"/>
      <c r="R7" s="138"/>
    </row>
    <row r="8" spans="1:18" ht="18" x14ac:dyDescent="0.25">
      <c r="A8" s="139" t="s">
        <v>127</v>
      </c>
      <c r="B8" s="139"/>
      <c r="C8" s="139"/>
      <c r="D8" s="139"/>
      <c r="E8" s="139"/>
      <c r="F8" s="139"/>
      <c r="G8" s="139"/>
      <c r="H8" s="139"/>
      <c r="I8" s="139"/>
      <c r="J8" s="139"/>
      <c r="K8" s="139"/>
      <c r="L8" s="139"/>
      <c r="M8" s="139"/>
      <c r="N8" s="139"/>
      <c r="O8" s="139"/>
      <c r="P8" s="139"/>
      <c r="Q8" s="139"/>
      <c r="R8" s="139"/>
    </row>
    <row r="9" spans="1:18" ht="3.75" customHeight="1" x14ac:dyDescent="0.25">
      <c r="A9" s="95"/>
      <c r="B9" s="93"/>
      <c r="C9" s="93"/>
      <c r="D9" s="93"/>
      <c r="E9" s="93"/>
      <c r="F9" s="93"/>
      <c r="G9" s="93"/>
      <c r="H9" s="93"/>
      <c r="I9" s="94"/>
      <c r="J9" s="94"/>
      <c r="K9" s="93"/>
      <c r="L9" s="93"/>
      <c r="M9" s="93"/>
      <c r="N9" s="93"/>
      <c r="O9" s="93"/>
      <c r="P9" s="93"/>
      <c r="Q9" s="92"/>
      <c r="R9" s="91"/>
    </row>
    <row r="10" spans="1:18" ht="3.75" customHeight="1" x14ac:dyDescent="0.25">
      <c r="A10" s="2"/>
      <c r="B10" s="2"/>
      <c r="C10" s="2"/>
      <c r="D10" s="2"/>
      <c r="E10" s="2"/>
      <c r="F10" s="2"/>
      <c r="G10" s="2"/>
      <c r="H10" s="2"/>
      <c r="I10" s="2"/>
      <c r="J10" s="2"/>
      <c r="K10" s="2"/>
      <c r="L10" s="2"/>
      <c r="M10" s="2"/>
      <c r="N10" s="2"/>
      <c r="O10" s="2"/>
      <c r="P10" s="2"/>
      <c r="Q10" s="2"/>
    </row>
    <row r="11" spans="1:18" ht="18.75" thickBot="1" x14ac:dyDescent="0.3">
      <c r="A11" s="90" t="s">
        <v>78</v>
      </c>
      <c r="B11" s="90"/>
      <c r="C11" s="90"/>
      <c r="D11" s="90"/>
      <c r="E11" s="90"/>
      <c r="F11" s="90"/>
      <c r="G11" s="90"/>
      <c r="H11" s="90"/>
      <c r="I11" s="90"/>
      <c r="J11" s="90"/>
      <c r="K11" s="90"/>
      <c r="L11" s="90"/>
      <c r="M11" s="90"/>
      <c r="N11" s="90"/>
      <c r="O11" s="90"/>
      <c r="P11" s="90"/>
      <c r="Q11" s="90"/>
      <c r="R11" s="90"/>
    </row>
    <row r="12" spans="1:18" ht="3.75" customHeight="1" x14ac:dyDescent="0.25">
      <c r="A12" s="2"/>
      <c r="B12" s="2"/>
      <c r="C12" s="2"/>
      <c r="D12" s="2"/>
      <c r="E12" s="2"/>
      <c r="F12" s="2"/>
      <c r="G12" s="2"/>
      <c r="H12" s="2"/>
      <c r="I12" s="2"/>
      <c r="J12" s="2"/>
      <c r="K12" s="2"/>
      <c r="L12" s="2"/>
      <c r="M12" s="2"/>
      <c r="N12" s="2"/>
      <c r="O12" s="2"/>
      <c r="P12" s="2"/>
      <c r="Q12" s="2"/>
    </row>
    <row r="13" spans="1:18" ht="17.25" customHeight="1" thickBot="1" x14ac:dyDescent="0.3">
      <c r="A13" s="14" t="s">
        <v>77</v>
      </c>
      <c r="B13" s="14"/>
      <c r="C13" s="14"/>
      <c r="D13" s="14"/>
      <c r="E13" s="2"/>
      <c r="F13" s="2"/>
      <c r="G13" s="2"/>
      <c r="H13" s="2"/>
      <c r="I13" s="2"/>
      <c r="J13" s="14" t="s">
        <v>76</v>
      </c>
      <c r="K13" s="14"/>
      <c r="L13" s="14"/>
      <c r="M13" s="14"/>
      <c r="N13" s="14"/>
      <c r="O13" s="89"/>
      <c r="P13" s="2"/>
      <c r="Q13" s="69"/>
    </row>
    <row r="14" spans="1:18" ht="3.75" customHeight="1" x14ac:dyDescent="0.25">
      <c r="A14" s="74"/>
      <c r="B14" s="2"/>
      <c r="C14" s="2"/>
      <c r="D14" s="2"/>
      <c r="E14" s="2"/>
      <c r="F14" s="2"/>
      <c r="G14" s="2"/>
      <c r="H14" s="2"/>
      <c r="I14" s="2"/>
      <c r="J14" s="2"/>
      <c r="K14" s="2"/>
      <c r="L14" s="2"/>
      <c r="M14" s="2"/>
      <c r="N14" s="2"/>
      <c r="O14" s="2"/>
      <c r="P14" s="2"/>
      <c r="Q14" s="2"/>
    </row>
    <row r="15" spans="1:18" ht="31.5" customHeight="1" x14ac:dyDescent="0.25">
      <c r="A15" s="123" t="s">
        <v>0</v>
      </c>
      <c r="B15" s="122" t="s">
        <v>1</v>
      </c>
      <c r="C15" s="122" t="s">
        <v>28</v>
      </c>
      <c r="D15" s="122" t="s">
        <v>29</v>
      </c>
      <c r="E15" s="2"/>
      <c r="F15" s="2"/>
      <c r="G15" s="2"/>
      <c r="H15" s="2"/>
      <c r="I15" s="2"/>
      <c r="J15" s="123" t="s">
        <v>27</v>
      </c>
      <c r="K15" s="122" t="s">
        <v>1</v>
      </c>
      <c r="L15" s="124" t="s">
        <v>42</v>
      </c>
      <c r="M15" s="121" t="s">
        <v>30</v>
      </c>
      <c r="N15" s="29" t="s">
        <v>41</v>
      </c>
      <c r="P15" s="2"/>
      <c r="Q15" s="2"/>
    </row>
    <row r="16" spans="1:18" ht="15.75" customHeight="1" x14ac:dyDescent="0.25">
      <c r="A16" s="28" t="s">
        <v>16</v>
      </c>
      <c r="B16" s="25">
        <f t="shared" ref="B16:B23" si="0">SUM(D16,C16)</f>
        <v>455</v>
      </c>
      <c r="C16" s="24">
        <v>395</v>
      </c>
      <c r="D16" s="24">
        <v>60</v>
      </c>
      <c r="E16" s="2"/>
      <c r="F16" s="2"/>
      <c r="G16" s="2"/>
      <c r="H16" s="2"/>
      <c r="I16" s="2"/>
      <c r="J16" s="88" t="s">
        <v>28</v>
      </c>
      <c r="K16" s="25">
        <f>SUM(L16:N16)</f>
        <v>16223</v>
      </c>
      <c r="L16" s="24">
        <v>4177</v>
      </c>
      <c r="M16" s="24">
        <v>11266</v>
      </c>
      <c r="N16" s="24">
        <v>780</v>
      </c>
      <c r="P16" s="2"/>
      <c r="Q16" s="43"/>
    </row>
    <row r="17" spans="1:17" x14ac:dyDescent="0.25">
      <c r="A17" s="26" t="s">
        <v>17</v>
      </c>
      <c r="B17" s="25">
        <f t="shared" si="0"/>
        <v>1469</v>
      </c>
      <c r="C17" s="24">
        <v>1248</v>
      </c>
      <c r="D17" s="24">
        <v>221</v>
      </c>
      <c r="E17" s="2"/>
      <c r="F17" s="2"/>
      <c r="G17" s="2"/>
      <c r="H17" s="2"/>
      <c r="I17" s="2"/>
      <c r="J17" s="26" t="s">
        <v>29</v>
      </c>
      <c r="K17" s="25">
        <f>SUM(L17:N17)</f>
        <v>2555</v>
      </c>
      <c r="L17" s="24">
        <v>1805</v>
      </c>
      <c r="M17" s="24">
        <v>464</v>
      </c>
      <c r="N17" s="24">
        <v>286</v>
      </c>
      <c r="P17" s="2"/>
      <c r="Q17" s="43"/>
    </row>
    <row r="18" spans="1:17" x14ac:dyDescent="0.25">
      <c r="A18" s="26" t="s">
        <v>18</v>
      </c>
      <c r="B18" s="25">
        <f t="shared" si="0"/>
        <v>2582</v>
      </c>
      <c r="C18" s="24">
        <v>2238</v>
      </c>
      <c r="D18" s="24">
        <v>344</v>
      </c>
      <c r="E18" s="2"/>
      <c r="F18" s="2"/>
      <c r="G18" s="2"/>
      <c r="H18" s="2"/>
      <c r="I18" s="2"/>
      <c r="J18" s="36" t="s">
        <v>1</v>
      </c>
      <c r="K18" s="22">
        <f>SUM(K16:K17)</f>
        <v>18778</v>
      </c>
      <c r="L18" s="22">
        <f>SUM(L16:L17)</f>
        <v>5982</v>
      </c>
      <c r="M18" s="22">
        <f>SUM(M16:M17)</f>
        <v>11730</v>
      </c>
      <c r="N18" s="22">
        <f>SUM(N16:N17)</f>
        <v>1066</v>
      </c>
      <c r="P18" s="2"/>
      <c r="Q18" s="43"/>
    </row>
    <row r="19" spans="1:17" ht="15.75" customHeight="1" thickBot="1" x14ac:dyDescent="0.3">
      <c r="A19" s="26" t="s">
        <v>19</v>
      </c>
      <c r="B19" s="25">
        <f t="shared" si="0"/>
        <v>4119</v>
      </c>
      <c r="C19" s="24">
        <v>3591</v>
      </c>
      <c r="D19" s="24">
        <v>528</v>
      </c>
      <c r="E19" s="2"/>
      <c r="F19" s="2"/>
      <c r="G19" s="2"/>
      <c r="H19" s="2"/>
      <c r="I19" s="2"/>
      <c r="J19" s="35" t="s">
        <v>26</v>
      </c>
      <c r="K19" s="34">
        <f>K18/$K18</f>
        <v>1</v>
      </c>
      <c r="L19" s="33">
        <f>L18/$K$18</f>
        <v>0.3185642773458302</v>
      </c>
      <c r="M19" s="33">
        <f>M18/$K$18</f>
        <v>0.62466716370220465</v>
      </c>
      <c r="N19" s="33">
        <f>N18/$K$18</f>
        <v>5.6768558951965066E-2</v>
      </c>
      <c r="P19" s="2"/>
      <c r="Q19" s="43"/>
    </row>
    <row r="20" spans="1:17" ht="15" customHeight="1" x14ac:dyDescent="0.25">
      <c r="A20" s="26" t="s">
        <v>20</v>
      </c>
      <c r="B20" s="25">
        <f t="shared" si="0"/>
        <v>2504</v>
      </c>
      <c r="C20" s="24">
        <v>2159</v>
      </c>
      <c r="D20" s="24">
        <v>345</v>
      </c>
      <c r="E20" s="2"/>
      <c r="F20" s="2"/>
      <c r="G20" s="2"/>
      <c r="H20" s="2"/>
      <c r="I20" s="2"/>
      <c r="P20" s="2"/>
      <c r="Q20" s="43"/>
    </row>
    <row r="21" spans="1:17" ht="15" customHeight="1" x14ac:dyDescent="0.25">
      <c r="A21" s="26" t="s">
        <v>21</v>
      </c>
      <c r="B21" s="25">
        <f t="shared" si="0"/>
        <v>3454</v>
      </c>
      <c r="C21" s="24">
        <v>2959</v>
      </c>
      <c r="D21" s="24">
        <v>495</v>
      </c>
      <c r="E21" s="2"/>
      <c r="F21" s="2"/>
      <c r="G21" s="2"/>
      <c r="H21" s="2"/>
      <c r="I21" s="2"/>
      <c r="P21" s="2"/>
      <c r="Q21" s="43"/>
    </row>
    <row r="22" spans="1:17" ht="15" customHeight="1" x14ac:dyDescent="0.25">
      <c r="A22" s="26" t="s">
        <v>45</v>
      </c>
      <c r="B22" s="25">
        <f t="shared" si="0"/>
        <v>3856</v>
      </c>
      <c r="C22" s="24">
        <v>3334</v>
      </c>
      <c r="D22" s="24">
        <v>522</v>
      </c>
      <c r="E22" s="2"/>
      <c r="F22" s="2"/>
      <c r="G22" s="2"/>
      <c r="H22" s="2"/>
      <c r="I22" s="2"/>
      <c r="P22" s="2"/>
      <c r="Q22" s="43"/>
    </row>
    <row r="23" spans="1:17" x14ac:dyDescent="0.25">
      <c r="A23" s="26" t="s">
        <v>22</v>
      </c>
      <c r="B23" s="25">
        <f t="shared" si="0"/>
        <v>339</v>
      </c>
      <c r="C23" s="24">
        <v>299</v>
      </c>
      <c r="D23" s="24">
        <v>40</v>
      </c>
      <c r="E23" s="2"/>
      <c r="F23" s="2"/>
      <c r="G23" s="2"/>
      <c r="H23" s="2"/>
      <c r="I23" s="2"/>
      <c r="P23" s="2"/>
      <c r="Q23" s="43"/>
    </row>
    <row r="24" spans="1:17" x14ac:dyDescent="0.25">
      <c r="A24" s="123" t="s">
        <v>1</v>
      </c>
      <c r="B24" s="56">
        <f>SUM(B16:B23)</f>
        <v>18778</v>
      </c>
      <c r="C24" s="56">
        <f>SUM(C16:C23)</f>
        <v>16223</v>
      </c>
      <c r="D24" s="56">
        <f>SUM(D16:D23)</f>
        <v>2555</v>
      </c>
      <c r="E24" s="2"/>
      <c r="F24" s="2"/>
      <c r="G24" s="2"/>
      <c r="H24" s="2"/>
      <c r="I24" s="2"/>
      <c r="P24" s="2"/>
      <c r="Q24" s="2"/>
    </row>
    <row r="25" spans="1:17" ht="15.75" thickBot="1" x14ac:dyDescent="0.3">
      <c r="A25" s="21" t="s">
        <v>26</v>
      </c>
      <c r="B25" s="53">
        <f>B24/$B24</f>
        <v>1</v>
      </c>
      <c r="C25" s="87">
        <f>C24/$B24</f>
        <v>0.86393652146128452</v>
      </c>
      <c r="D25" s="20">
        <f>D24/$B24</f>
        <v>0.1360634785387155</v>
      </c>
      <c r="E25" s="2"/>
      <c r="F25" s="2"/>
      <c r="G25" s="2"/>
      <c r="H25" s="2"/>
      <c r="I25" s="2"/>
      <c r="P25" s="2"/>
      <c r="Q25" s="2"/>
    </row>
    <row r="26" spans="1:17" x14ac:dyDescent="0.25">
      <c r="A26" s="86"/>
      <c r="B26" s="85"/>
      <c r="C26" s="85"/>
      <c r="D26" s="85"/>
      <c r="E26" s="2"/>
      <c r="F26" s="2"/>
      <c r="G26" s="2"/>
      <c r="H26" s="2"/>
      <c r="I26" s="2"/>
      <c r="J26" s="2"/>
      <c r="K26" s="2"/>
      <c r="L26" s="2"/>
      <c r="M26" s="2"/>
      <c r="N26" s="2"/>
      <c r="O26" s="2"/>
      <c r="P26" s="2"/>
      <c r="Q26" s="2"/>
    </row>
    <row r="27" spans="1:17" x14ac:dyDescent="0.25">
      <c r="A27" s="86"/>
      <c r="B27" s="85"/>
      <c r="C27" s="85"/>
      <c r="D27" s="85"/>
      <c r="E27" s="2"/>
      <c r="F27" s="2"/>
      <c r="G27" s="2"/>
      <c r="H27" s="2"/>
      <c r="I27" s="2"/>
      <c r="J27" s="2"/>
      <c r="K27" s="2"/>
      <c r="L27" s="2"/>
      <c r="M27" s="2"/>
      <c r="N27" s="2"/>
      <c r="O27" s="2"/>
      <c r="P27" s="2"/>
      <c r="Q27" s="2"/>
    </row>
    <row r="28" spans="1:17" x14ac:dyDescent="0.25">
      <c r="A28" s="86"/>
      <c r="B28" s="85"/>
      <c r="C28" s="85"/>
      <c r="D28" s="85"/>
      <c r="E28" s="16"/>
      <c r="F28" s="2"/>
      <c r="G28" s="2"/>
      <c r="H28" s="2"/>
      <c r="I28" s="2"/>
      <c r="J28" s="2"/>
      <c r="K28" s="16"/>
      <c r="L28" s="2"/>
      <c r="M28" s="2"/>
      <c r="N28" s="2"/>
      <c r="O28" s="2"/>
      <c r="P28" s="2"/>
      <c r="Q28" s="2"/>
    </row>
    <row r="29" spans="1:17" hidden="1" x14ac:dyDescent="0.25">
      <c r="A29" s="86"/>
      <c r="B29" s="85"/>
      <c r="C29" s="85"/>
      <c r="D29" s="85"/>
      <c r="E29" s="16"/>
      <c r="F29" s="2"/>
      <c r="G29" s="2"/>
      <c r="H29" s="2"/>
      <c r="I29" s="2"/>
      <c r="J29" s="2"/>
      <c r="K29" s="16"/>
      <c r="L29" s="2"/>
      <c r="M29" s="2"/>
      <c r="N29" s="2"/>
      <c r="O29" s="2"/>
      <c r="P29" s="2"/>
      <c r="Q29" s="2"/>
    </row>
    <row r="30" spans="1:17" hidden="1" x14ac:dyDescent="0.25">
      <c r="A30" s="86"/>
      <c r="B30" s="85"/>
      <c r="C30" s="85"/>
      <c r="D30" s="85"/>
      <c r="E30" s="16"/>
      <c r="F30" s="2"/>
      <c r="G30" s="2"/>
      <c r="H30" s="2"/>
      <c r="I30" s="2"/>
      <c r="J30" s="2"/>
      <c r="K30" s="16"/>
      <c r="L30" s="2"/>
      <c r="M30" s="2"/>
      <c r="N30" s="2"/>
      <c r="O30" s="2"/>
      <c r="P30" s="2"/>
      <c r="Q30" s="2"/>
    </row>
    <row r="31" spans="1:17" hidden="1" x14ac:dyDescent="0.25">
      <c r="A31" s="86"/>
      <c r="B31" s="85"/>
      <c r="C31" s="85"/>
      <c r="D31" s="85"/>
      <c r="E31" s="16"/>
      <c r="F31" s="2"/>
      <c r="G31" s="2"/>
      <c r="H31" s="2"/>
      <c r="I31" s="2"/>
      <c r="J31" s="2"/>
      <c r="K31" s="16"/>
      <c r="L31" s="2"/>
      <c r="M31" s="2"/>
      <c r="N31" s="2"/>
      <c r="O31" s="2"/>
      <c r="P31" s="2"/>
      <c r="Q31" s="2"/>
    </row>
    <row r="32" spans="1:17" hidden="1" x14ac:dyDescent="0.25">
      <c r="A32" s="86"/>
      <c r="B32" s="85"/>
      <c r="C32" s="85"/>
      <c r="D32" s="85"/>
      <c r="E32" s="16"/>
      <c r="F32" s="2"/>
      <c r="G32" s="2"/>
      <c r="H32" s="2"/>
      <c r="I32" s="2"/>
      <c r="J32" s="2"/>
      <c r="K32" s="16"/>
      <c r="L32" s="2"/>
      <c r="M32" s="2"/>
      <c r="N32" s="2"/>
      <c r="O32" s="2"/>
      <c r="P32" s="2"/>
      <c r="Q32" s="2"/>
    </row>
    <row r="33" spans="1:17" hidden="1" x14ac:dyDescent="0.25">
      <c r="A33" s="86"/>
      <c r="B33" s="85"/>
      <c r="C33" s="85"/>
      <c r="D33" s="85"/>
      <c r="E33" s="16"/>
      <c r="F33" s="2"/>
      <c r="G33" s="2"/>
      <c r="H33" s="2"/>
      <c r="I33" s="2"/>
      <c r="J33" s="2"/>
      <c r="K33" s="16"/>
      <c r="L33" s="2"/>
      <c r="M33" s="2"/>
      <c r="N33" s="2"/>
      <c r="O33" s="2"/>
      <c r="P33" s="2"/>
      <c r="Q33" s="2"/>
    </row>
    <row r="34" spans="1:17" hidden="1" x14ac:dyDescent="0.25">
      <c r="A34" s="86"/>
      <c r="B34" s="85"/>
      <c r="C34" s="85"/>
      <c r="D34" s="85"/>
      <c r="E34" s="16"/>
      <c r="F34" s="2"/>
      <c r="G34" s="2"/>
      <c r="H34" s="2"/>
      <c r="I34" s="2"/>
      <c r="J34" s="2"/>
      <c r="K34" s="16"/>
      <c r="L34" s="2"/>
      <c r="M34" s="2"/>
      <c r="N34" s="2"/>
      <c r="O34" s="2"/>
      <c r="P34" s="2"/>
      <c r="Q34" s="2"/>
    </row>
    <row r="35" spans="1:17" hidden="1" x14ac:dyDescent="0.25">
      <c r="A35" s="86"/>
      <c r="B35" s="85"/>
      <c r="C35" s="85"/>
      <c r="D35" s="85"/>
      <c r="E35" s="16"/>
      <c r="F35" s="2"/>
      <c r="G35" s="2"/>
      <c r="H35" s="2"/>
      <c r="I35" s="2"/>
      <c r="J35" s="2"/>
      <c r="K35" s="16"/>
      <c r="L35" s="2"/>
      <c r="M35" s="2"/>
      <c r="N35" s="2"/>
      <c r="O35" s="2"/>
      <c r="P35" s="2"/>
      <c r="Q35" s="2"/>
    </row>
    <row r="36" spans="1:17" hidden="1" x14ac:dyDescent="0.25">
      <c r="A36" s="86"/>
      <c r="B36" s="85"/>
      <c r="C36" s="85"/>
      <c r="D36" s="85"/>
      <c r="E36" s="16"/>
      <c r="F36" s="2"/>
      <c r="G36" s="2"/>
      <c r="H36" s="2"/>
      <c r="I36" s="2"/>
      <c r="J36" s="2"/>
      <c r="K36" s="16"/>
      <c r="L36" s="2"/>
      <c r="M36" s="2"/>
      <c r="N36" s="2"/>
      <c r="O36" s="2"/>
      <c r="P36" s="2"/>
      <c r="Q36" s="2"/>
    </row>
    <row r="37" spans="1:17" hidden="1" x14ac:dyDescent="0.25">
      <c r="A37" s="86"/>
      <c r="B37" s="85"/>
      <c r="C37" s="85"/>
      <c r="D37" s="85"/>
      <c r="E37" s="16"/>
      <c r="F37" s="2"/>
      <c r="G37" s="2"/>
      <c r="H37" s="2"/>
      <c r="I37" s="2"/>
      <c r="J37" s="2"/>
      <c r="K37" s="16"/>
      <c r="L37" s="2"/>
      <c r="M37" s="2"/>
      <c r="N37" s="2"/>
      <c r="O37" s="2"/>
      <c r="P37" s="2"/>
      <c r="Q37" s="2"/>
    </row>
    <row r="38" spans="1:17" ht="16.5" hidden="1" thickBot="1" x14ac:dyDescent="0.3">
      <c r="A38" s="14" t="s">
        <v>75</v>
      </c>
      <c r="B38" s="42"/>
      <c r="C38" s="42"/>
      <c r="D38" s="42"/>
      <c r="E38" s="42"/>
      <c r="F38" s="42"/>
      <c r="G38" s="14"/>
      <c r="H38" s="69"/>
      <c r="J38" s="42"/>
      <c r="K38" s="42"/>
      <c r="L38" s="42"/>
      <c r="M38" s="42"/>
      <c r="N38" s="42"/>
      <c r="O38" s="42"/>
      <c r="P38" s="42"/>
      <c r="Q38" s="42"/>
    </row>
    <row r="39" spans="1:17" ht="3.75" hidden="1" customHeight="1" x14ac:dyDescent="0.25">
      <c r="A39" s="84"/>
      <c r="B39" s="84"/>
      <c r="C39" s="84"/>
      <c r="D39" s="84"/>
      <c r="E39" s="84"/>
      <c r="F39" s="84"/>
      <c r="G39" s="84"/>
      <c r="H39" s="84"/>
      <c r="I39" s="84"/>
      <c r="J39" s="84"/>
      <c r="K39" s="84"/>
      <c r="L39" s="84"/>
      <c r="M39" s="84"/>
      <c r="N39" s="84"/>
      <c r="O39" s="84"/>
      <c r="P39" s="84"/>
      <c r="Q39" s="2"/>
    </row>
    <row r="40" spans="1:17" ht="31.5" hidden="1" customHeight="1" x14ac:dyDescent="0.25">
      <c r="A40" s="123" t="s">
        <v>0</v>
      </c>
      <c r="B40" s="122" t="s">
        <v>1</v>
      </c>
      <c r="C40" s="83" t="s">
        <v>74</v>
      </c>
      <c r="D40" s="83" t="s">
        <v>73</v>
      </c>
      <c r="E40" s="83" t="s">
        <v>72</v>
      </c>
      <c r="F40" s="83" t="s">
        <v>71</v>
      </c>
      <c r="G40" s="83" t="s">
        <v>70</v>
      </c>
      <c r="H40" s="82"/>
      <c r="M40" s="79"/>
      <c r="N40" s="2"/>
      <c r="O40" s="2"/>
      <c r="P40" s="2"/>
      <c r="Q40" s="2"/>
    </row>
    <row r="41" spans="1:17" ht="15.75" hidden="1" customHeight="1" x14ac:dyDescent="0.25">
      <c r="A41" s="68" t="s">
        <v>2</v>
      </c>
      <c r="B41" s="25">
        <f t="shared" ref="B41:B52" si="1">C41+D41+E41+F41+G41</f>
        <v>18466</v>
      </c>
      <c r="C41" s="24">
        <v>14207</v>
      </c>
      <c r="D41" s="24">
        <v>1614</v>
      </c>
      <c r="E41" s="24">
        <v>2007</v>
      </c>
      <c r="F41" s="24">
        <v>605</v>
      </c>
      <c r="G41" s="24">
        <v>33</v>
      </c>
      <c r="H41" s="75"/>
      <c r="M41" s="79"/>
      <c r="N41" s="43"/>
      <c r="O41" s="43"/>
      <c r="P41" s="43"/>
      <c r="Q41" s="43"/>
    </row>
    <row r="42" spans="1:17" ht="15.75" hidden="1" customHeight="1" x14ac:dyDescent="0.25">
      <c r="A42" s="26" t="s">
        <v>3</v>
      </c>
      <c r="B42" s="25">
        <f t="shared" si="1"/>
        <v>17181</v>
      </c>
      <c r="C42" s="24">
        <v>13153</v>
      </c>
      <c r="D42" s="24">
        <v>1702</v>
      </c>
      <c r="E42" s="24">
        <v>1741</v>
      </c>
      <c r="F42" s="24">
        <v>542</v>
      </c>
      <c r="G42" s="24">
        <v>43</v>
      </c>
      <c r="H42" s="80"/>
      <c r="M42" s="79"/>
      <c r="N42" s="43"/>
      <c r="O42" s="43"/>
      <c r="P42" s="43"/>
      <c r="Q42" s="43"/>
    </row>
    <row r="43" spans="1:17" ht="15.75" hidden="1" customHeight="1" x14ac:dyDescent="0.25">
      <c r="A43" s="26" t="s">
        <v>4</v>
      </c>
      <c r="B43" s="25">
        <f t="shared" si="1"/>
        <v>6155</v>
      </c>
      <c r="C43" s="24">
        <v>4666</v>
      </c>
      <c r="D43" s="24">
        <v>594</v>
      </c>
      <c r="E43" s="24">
        <v>695</v>
      </c>
      <c r="F43" s="24">
        <v>195</v>
      </c>
      <c r="G43" s="24">
        <v>5</v>
      </c>
      <c r="H43" s="80"/>
      <c r="M43" s="79"/>
      <c r="N43" s="43"/>
      <c r="O43" s="43"/>
      <c r="P43" s="43"/>
      <c r="Q43" s="43"/>
    </row>
    <row r="44" spans="1:17" hidden="1" x14ac:dyDescent="0.25">
      <c r="A44" s="26" t="s">
        <v>5</v>
      </c>
      <c r="B44" s="25">
        <f t="shared" si="1"/>
        <v>0</v>
      </c>
      <c r="C44" s="24"/>
      <c r="D44" s="24"/>
      <c r="E44" s="24"/>
      <c r="F44" s="24"/>
      <c r="G44" s="24"/>
      <c r="H44" s="80"/>
      <c r="I44" s="43"/>
      <c r="J44" s="43"/>
      <c r="K44" s="43"/>
      <c r="L44" s="43"/>
      <c r="M44" s="79"/>
      <c r="N44" s="43"/>
      <c r="O44" s="43"/>
      <c r="P44" s="43"/>
      <c r="Q44" s="43"/>
    </row>
    <row r="45" spans="1:17" hidden="1" x14ac:dyDescent="0.25">
      <c r="A45" s="26" t="s">
        <v>6</v>
      </c>
      <c r="B45" s="25">
        <f t="shared" si="1"/>
        <v>0</v>
      </c>
      <c r="C45" s="24"/>
      <c r="D45" s="24"/>
      <c r="E45" s="24"/>
      <c r="F45" s="24"/>
      <c r="G45" s="24"/>
      <c r="H45" s="80"/>
      <c r="I45" s="43"/>
      <c r="J45" s="43"/>
      <c r="K45" s="43"/>
      <c r="L45" s="43"/>
      <c r="M45" s="79"/>
      <c r="N45" s="78"/>
      <c r="O45" s="19"/>
      <c r="P45" s="43"/>
      <c r="Q45" s="43"/>
    </row>
    <row r="46" spans="1:17" hidden="1" x14ac:dyDescent="0.25">
      <c r="A46" s="26" t="s">
        <v>7</v>
      </c>
      <c r="B46" s="25">
        <f t="shared" si="1"/>
        <v>0</v>
      </c>
      <c r="C46" s="24"/>
      <c r="D46" s="24"/>
      <c r="E46" s="24"/>
      <c r="F46" s="24"/>
      <c r="G46" s="24"/>
      <c r="H46" s="80"/>
      <c r="I46" s="43"/>
      <c r="J46" s="43"/>
      <c r="K46" s="43"/>
      <c r="L46" s="43"/>
      <c r="M46" s="79"/>
      <c r="N46" s="78"/>
      <c r="O46" s="19"/>
      <c r="P46" s="43"/>
      <c r="Q46" s="43"/>
    </row>
    <row r="47" spans="1:17" ht="15" hidden="1" customHeight="1" x14ac:dyDescent="0.25">
      <c r="A47" s="26" t="s">
        <v>8</v>
      </c>
      <c r="B47" s="25">
        <f t="shared" si="1"/>
        <v>0</v>
      </c>
      <c r="C47" s="24"/>
      <c r="D47" s="24"/>
      <c r="E47" s="24"/>
      <c r="F47" s="24"/>
      <c r="G47" s="24"/>
      <c r="H47" s="80"/>
      <c r="I47" s="43"/>
      <c r="J47" s="43"/>
      <c r="K47" s="43"/>
      <c r="L47" s="43"/>
      <c r="M47" s="79"/>
      <c r="N47" s="78"/>
      <c r="O47" s="19"/>
      <c r="P47" s="43"/>
      <c r="Q47" s="43"/>
    </row>
    <row r="48" spans="1:17" ht="15" hidden="1" customHeight="1" x14ac:dyDescent="0.25">
      <c r="A48" s="26" t="s">
        <v>9</v>
      </c>
      <c r="B48" s="25">
        <f t="shared" si="1"/>
        <v>0</v>
      </c>
      <c r="C48" s="24"/>
      <c r="D48" s="24"/>
      <c r="E48" s="24"/>
      <c r="F48" s="24"/>
      <c r="G48" s="24"/>
      <c r="H48" s="80"/>
      <c r="I48" s="43"/>
      <c r="J48" s="43"/>
      <c r="K48" s="43"/>
      <c r="L48" s="43"/>
      <c r="M48" s="79"/>
      <c r="N48" s="78"/>
      <c r="O48" s="19"/>
      <c r="P48" s="43"/>
      <c r="Q48" s="43"/>
    </row>
    <row r="49" spans="1:17" ht="16.5" hidden="1" customHeight="1" x14ac:dyDescent="0.25">
      <c r="A49" s="26" t="s">
        <v>10</v>
      </c>
      <c r="B49" s="25">
        <f t="shared" si="1"/>
        <v>0</v>
      </c>
      <c r="C49" s="24"/>
      <c r="D49" s="24"/>
      <c r="E49" s="24"/>
      <c r="F49" s="24"/>
      <c r="G49" s="24"/>
      <c r="H49" s="80"/>
      <c r="I49" s="43"/>
      <c r="J49" s="43"/>
      <c r="K49" s="43"/>
      <c r="L49" s="43"/>
      <c r="M49" s="79"/>
      <c r="N49" s="78"/>
      <c r="O49" s="19"/>
      <c r="P49" s="43"/>
      <c r="Q49" s="43"/>
    </row>
    <row r="50" spans="1:17" ht="17.25" hidden="1" customHeight="1" x14ac:dyDescent="0.25">
      <c r="A50" s="26" t="s">
        <v>11</v>
      </c>
      <c r="B50" s="25">
        <f t="shared" si="1"/>
        <v>0</v>
      </c>
      <c r="C50" s="24"/>
      <c r="D50" s="24"/>
      <c r="E50" s="24"/>
      <c r="F50" s="24"/>
      <c r="G50" s="24"/>
      <c r="H50" s="80"/>
      <c r="I50" s="43"/>
      <c r="J50" s="43"/>
      <c r="K50" s="43"/>
      <c r="L50" s="43"/>
      <c r="M50" s="79"/>
      <c r="N50" s="78"/>
      <c r="O50" s="19"/>
      <c r="P50" s="43"/>
      <c r="Q50" s="43"/>
    </row>
    <row r="51" spans="1:17" ht="16.5" hidden="1" customHeight="1" x14ac:dyDescent="0.25">
      <c r="A51" s="26" t="s">
        <v>12</v>
      </c>
      <c r="B51" s="25">
        <f t="shared" si="1"/>
        <v>0</v>
      </c>
      <c r="C51" s="24"/>
      <c r="D51" s="24"/>
      <c r="E51" s="24"/>
      <c r="F51" s="24"/>
      <c r="G51" s="24"/>
      <c r="H51" s="80"/>
      <c r="I51" s="43"/>
      <c r="J51" s="43"/>
      <c r="K51" s="43"/>
      <c r="L51" s="43"/>
      <c r="M51" s="79"/>
      <c r="N51" s="78"/>
      <c r="O51" s="19"/>
      <c r="P51" s="43"/>
      <c r="Q51" s="43"/>
    </row>
    <row r="52" spans="1:17" ht="16.5" hidden="1" customHeight="1" x14ac:dyDescent="0.25">
      <c r="A52" s="60" t="s">
        <v>13</v>
      </c>
      <c r="B52" s="81">
        <f t="shared" si="1"/>
        <v>0</v>
      </c>
      <c r="C52" s="58"/>
      <c r="D52" s="58"/>
      <c r="E52" s="58"/>
      <c r="F52" s="58"/>
      <c r="G52" s="58"/>
      <c r="H52" s="80"/>
      <c r="I52" s="43"/>
      <c r="J52" s="43"/>
      <c r="K52" s="43"/>
      <c r="L52" s="43"/>
      <c r="M52" s="79"/>
      <c r="N52" s="78"/>
      <c r="O52" s="19"/>
      <c r="P52" s="43"/>
      <c r="Q52" s="43"/>
    </row>
    <row r="53" spans="1:17" hidden="1" x14ac:dyDescent="0.25">
      <c r="A53" s="123" t="s">
        <v>1</v>
      </c>
      <c r="B53" s="56">
        <f t="shared" ref="B53:G53" si="2">SUM(B41:B52)</f>
        <v>41802</v>
      </c>
      <c r="C53" s="56">
        <f t="shared" si="2"/>
        <v>32026</v>
      </c>
      <c r="D53" s="56">
        <f t="shared" si="2"/>
        <v>3910</v>
      </c>
      <c r="E53" s="56">
        <f t="shared" si="2"/>
        <v>4443</v>
      </c>
      <c r="F53" s="56">
        <f t="shared" si="2"/>
        <v>1342</v>
      </c>
      <c r="G53" s="56">
        <f t="shared" si="2"/>
        <v>81</v>
      </c>
      <c r="H53" s="75"/>
      <c r="M53" s="74"/>
      <c r="N53" s="71"/>
      <c r="O53" s="71"/>
      <c r="P53" s="43"/>
      <c r="Q53" s="43"/>
    </row>
    <row r="54" spans="1:17" ht="15.75" hidden="1" thickBot="1" x14ac:dyDescent="0.3">
      <c r="A54" s="77" t="s">
        <v>26</v>
      </c>
      <c r="B54" s="76">
        <f t="shared" ref="B54:G54" si="3">B53/$B53</f>
        <v>1</v>
      </c>
      <c r="C54" s="76">
        <f t="shared" si="3"/>
        <v>0.7661355915984881</v>
      </c>
      <c r="D54" s="76">
        <f t="shared" si="3"/>
        <v>9.3536194440457396E-2</v>
      </c>
      <c r="E54" s="76">
        <f t="shared" si="3"/>
        <v>0.10628678053681642</v>
      </c>
      <c r="F54" s="76">
        <f t="shared" si="3"/>
        <v>3.2103727094397398E-2</v>
      </c>
      <c r="G54" s="76">
        <f t="shared" si="3"/>
        <v>1.9377063298406775E-3</v>
      </c>
      <c r="H54" s="75"/>
      <c r="M54" s="2"/>
      <c r="N54" s="2"/>
      <c r="O54" s="2"/>
      <c r="P54" s="71"/>
      <c r="Q54" s="2"/>
    </row>
    <row r="55" spans="1:17" ht="116.25" hidden="1" customHeight="1" x14ac:dyDescent="0.25">
      <c r="A55" s="74"/>
      <c r="B55" s="73"/>
      <c r="C55" s="73"/>
      <c r="D55" s="73"/>
      <c r="E55" s="73"/>
      <c r="F55" s="2"/>
      <c r="G55" s="72"/>
      <c r="H55" s="72"/>
      <c r="I55" s="2"/>
      <c r="J55" s="2"/>
      <c r="K55" s="2"/>
      <c r="L55" s="2"/>
      <c r="M55" s="2"/>
      <c r="N55" s="2"/>
      <c r="O55" s="2"/>
      <c r="P55" s="71"/>
      <c r="Q55" s="2"/>
    </row>
    <row r="56" spans="1:17" hidden="1" x14ac:dyDescent="0.25">
      <c r="A56" s="74"/>
      <c r="B56" s="73"/>
      <c r="C56" s="73"/>
      <c r="D56" s="73"/>
      <c r="E56" s="73"/>
      <c r="F56" s="2"/>
      <c r="G56" s="72"/>
      <c r="H56" s="72"/>
      <c r="I56" s="2"/>
      <c r="J56" s="2"/>
      <c r="K56" s="2"/>
      <c r="L56" s="2"/>
      <c r="M56" s="2"/>
      <c r="N56" s="2"/>
      <c r="O56" s="2"/>
      <c r="P56" s="71"/>
      <c r="Q56" s="2"/>
    </row>
    <row r="57" spans="1:17" ht="47.25" hidden="1" customHeight="1" x14ac:dyDescent="0.25">
      <c r="A57" s="74"/>
      <c r="B57" s="73"/>
      <c r="C57" s="73"/>
      <c r="D57" s="73"/>
      <c r="E57" s="73"/>
      <c r="F57" s="2"/>
      <c r="G57" s="72"/>
      <c r="H57" s="72"/>
      <c r="I57" s="2"/>
      <c r="J57" s="2"/>
      <c r="K57" s="2"/>
      <c r="L57" s="2"/>
      <c r="M57" s="2"/>
      <c r="N57" s="2"/>
      <c r="O57" s="2"/>
      <c r="P57" s="71"/>
      <c r="Q57" s="2"/>
    </row>
    <row r="58" spans="1:17" ht="3.75" customHeight="1" x14ac:dyDescent="0.25">
      <c r="A58" s="74"/>
      <c r="B58" s="73"/>
      <c r="C58" s="73"/>
      <c r="D58" s="73"/>
      <c r="E58" s="73"/>
      <c r="F58" s="2"/>
      <c r="G58" s="72"/>
      <c r="H58" s="72"/>
      <c r="I58" s="2"/>
      <c r="J58" s="2"/>
      <c r="K58" s="2"/>
      <c r="L58" s="2"/>
      <c r="M58" s="2"/>
      <c r="N58" s="2"/>
      <c r="O58" s="2"/>
      <c r="P58" s="71"/>
      <c r="Q58" s="2"/>
    </row>
    <row r="59" spans="1:17" ht="16.5" hidden="1" thickBot="1" x14ac:dyDescent="0.3">
      <c r="A59" s="31" t="s">
        <v>69</v>
      </c>
      <c r="B59" s="31"/>
      <c r="C59" s="31"/>
      <c r="D59" s="31"/>
      <c r="E59" s="31"/>
      <c r="F59" s="31"/>
      <c r="G59" s="31"/>
      <c r="H59" s="31"/>
      <c r="I59" s="31"/>
      <c r="J59" s="31"/>
      <c r="K59" s="70"/>
      <c r="L59" s="70"/>
      <c r="M59" s="70"/>
      <c r="N59" s="70"/>
      <c r="O59" s="70"/>
      <c r="P59" s="70"/>
      <c r="Q59" s="69"/>
    </row>
    <row r="60" spans="1:17" ht="3.75" hidden="1" customHeight="1" x14ac:dyDescent="0.25">
      <c r="A60" s="2"/>
      <c r="B60" s="2"/>
      <c r="C60" s="2"/>
      <c r="D60" s="2"/>
      <c r="E60" s="2"/>
      <c r="F60" s="2"/>
      <c r="G60" s="2"/>
      <c r="H60" s="2"/>
      <c r="I60" s="2"/>
      <c r="J60" s="2"/>
      <c r="K60" s="2"/>
      <c r="L60" s="2"/>
      <c r="M60" s="2"/>
      <c r="N60" s="2"/>
      <c r="O60" s="2"/>
      <c r="P60" s="2"/>
      <c r="Q60" s="2"/>
    </row>
    <row r="61" spans="1:17" ht="31.5" hidden="1" customHeight="1" x14ac:dyDescent="0.25">
      <c r="A61" s="29" t="s">
        <v>68</v>
      </c>
      <c r="B61" s="122" t="s">
        <v>1</v>
      </c>
      <c r="C61" s="121" t="s">
        <v>67</v>
      </c>
      <c r="D61" s="121" t="s">
        <v>66</v>
      </c>
      <c r="E61" s="121" t="s">
        <v>65</v>
      </c>
      <c r="F61" s="121" t="s">
        <v>64</v>
      </c>
      <c r="G61" s="121" t="s">
        <v>63</v>
      </c>
      <c r="H61" s="121" t="s">
        <v>62</v>
      </c>
      <c r="I61" s="121" t="s">
        <v>61</v>
      </c>
      <c r="J61" s="121" t="s">
        <v>60</v>
      </c>
      <c r="K61" s="2"/>
      <c r="L61" s="2"/>
      <c r="M61" s="55" t="s">
        <v>59</v>
      </c>
      <c r="N61" s="52">
        <f>C74+D74</f>
        <v>6810</v>
      </c>
      <c r="O61" s="54">
        <f>N61/N$75</f>
        <v>0.16291086550882733</v>
      </c>
      <c r="P61" s="44"/>
      <c r="Q61" s="2"/>
    </row>
    <row r="62" spans="1:17" hidden="1" x14ac:dyDescent="0.25">
      <c r="A62" s="68" t="s">
        <v>2</v>
      </c>
      <c r="B62" s="25">
        <f t="shared" ref="B62:B73" si="4">SUM(C62:J62)</f>
        <v>18466</v>
      </c>
      <c r="C62" s="24">
        <v>962</v>
      </c>
      <c r="D62" s="24">
        <v>1992</v>
      </c>
      <c r="E62" s="24">
        <v>2230</v>
      </c>
      <c r="F62" s="24">
        <v>2934</v>
      </c>
      <c r="G62" s="24">
        <v>4159</v>
      </c>
      <c r="H62" s="24">
        <v>3064</v>
      </c>
      <c r="I62" s="24">
        <v>1928</v>
      </c>
      <c r="J62" s="24">
        <v>1197</v>
      </c>
      <c r="K62" s="43"/>
      <c r="L62" s="43"/>
      <c r="M62" s="55" t="s">
        <v>58</v>
      </c>
      <c r="N62" s="52">
        <f>E74</f>
        <v>5204</v>
      </c>
      <c r="O62" s="54">
        <f>N62/N$75</f>
        <v>0.12449165111717143</v>
      </c>
      <c r="P62" s="47"/>
      <c r="Q62" s="43"/>
    </row>
    <row r="63" spans="1:17" hidden="1" x14ac:dyDescent="0.25">
      <c r="A63" s="26" t="s">
        <v>3</v>
      </c>
      <c r="B63" s="37">
        <f t="shared" si="4"/>
        <v>17181</v>
      </c>
      <c r="C63" s="24">
        <v>902</v>
      </c>
      <c r="D63" s="24">
        <v>2006</v>
      </c>
      <c r="E63" s="24">
        <v>2197</v>
      </c>
      <c r="F63" s="24">
        <v>2716</v>
      </c>
      <c r="G63" s="24">
        <v>3716</v>
      </c>
      <c r="H63" s="24">
        <v>2858</v>
      </c>
      <c r="I63" s="24">
        <v>1695</v>
      </c>
      <c r="J63" s="24">
        <v>1091</v>
      </c>
      <c r="K63" s="43"/>
      <c r="L63" s="43"/>
      <c r="M63" s="55" t="s">
        <v>57</v>
      </c>
      <c r="N63" s="52">
        <f>F74+G74+H74+I74</f>
        <v>27094</v>
      </c>
      <c r="O63" s="54">
        <f>N63/N$75</f>
        <v>0.64815080618152243</v>
      </c>
      <c r="P63" s="47"/>
      <c r="Q63" s="43"/>
    </row>
    <row r="64" spans="1:17" hidden="1" x14ac:dyDescent="0.25">
      <c r="A64" s="26" t="s">
        <v>4</v>
      </c>
      <c r="B64" s="37">
        <f t="shared" si="4"/>
        <v>6155</v>
      </c>
      <c r="C64" s="24">
        <v>355</v>
      </c>
      <c r="D64" s="24">
        <v>593</v>
      </c>
      <c r="E64" s="24">
        <v>777</v>
      </c>
      <c r="F64" s="24">
        <v>948</v>
      </c>
      <c r="G64" s="24">
        <v>1407</v>
      </c>
      <c r="H64" s="24">
        <v>1007</v>
      </c>
      <c r="I64" s="24">
        <v>662</v>
      </c>
      <c r="J64" s="24">
        <v>406</v>
      </c>
      <c r="K64" s="43"/>
      <c r="L64" s="43"/>
      <c r="P64" s="47"/>
      <c r="Q64" s="43"/>
    </row>
    <row r="65" spans="1:17" hidden="1" x14ac:dyDescent="0.25">
      <c r="A65" s="26" t="s">
        <v>5</v>
      </c>
      <c r="B65" s="37">
        <f t="shared" si="4"/>
        <v>0</v>
      </c>
      <c r="C65" s="24"/>
      <c r="D65" s="24"/>
      <c r="E65" s="24"/>
      <c r="F65" s="24"/>
      <c r="G65" s="24"/>
      <c r="H65" s="24"/>
      <c r="I65" s="24"/>
      <c r="J65" s="24"/>
      <c r="K65" s="43"/>
      <c r="L65" s="43"/>
      <c r="P65" s="47"/>
      <c r="Q65" s="43"/>
    </row>
    <row r="66" spans="1:17" hidden="1" x14ac:dyDescent="0.25">
      <c r="A66" s="26" t="s">
        <v>6</v>
      </c>
      <c r="B66" s="37">
        <f t="shared" si="4"/>
        <v>0</v>
      </c>
      <c r="C66" s="24"/>
      <c r="D66" s="24"/>
      <c r="E66" s="24"/>
      <c r="F66" s="24"/>
      <c r="G66" s="24"/>
      <c r="H66" s="24"/>
      <c r="I66" s="24"/>
      <c r="J66" s="24"/>
      <c r="K66" s="64"/>
      <c r="L66" s="64"/>
      <c r="M66" s="50"/>
      <c r="N66" s="50"/>
      <c r="O66" s="57"/>
      <c r="P66" s="47"/>
      <c r="Q66" s="43"/>
    </row>
    <row r="67" spans="1:17" hidden="1" x14ac:dyDescent="0.25">
      <c r="A67" s="26" t="s">
        <v>7</v>
      </c>
      <c r="B67" s="37">
        <f t="shared" si="4"/>
        <v>0</v>
      </c>
      <c r="C67" s="24"/>
      <c r="D67" s="24"/>
      <c r="E67" s="24"/>
      <c r="F67" s="24"/>
      <c r="G67" s="24"/>
      <c r="H67" s="24"/>
      <c r="I67" s="24"/>
      <c r="J67" s="24"/>
      <c r="K67" s="64"/>
      <c r="L67" s="64"/>
      <c r="M67" s="55"/>
      <c r="N67" s="50"/>
      <c r="O67" s="57"/>
      <c r="P67" s="54"/>
      <c r="Q67" s="43"/>
    </row>
    <row r="68" spans="1:17" hidden="1" x14ac:dyDescent="0.25">
      <c r="A68" s="26" t="s">
        <v>8</v>
      </c>
      <c r="B68" s="37">
        <f t="shared" si="4"/>
        <v>0</v>
      </c>
      <c r="C68" s="24"/>
      <c r="D68" s="24"/>
      <c r="E68" s="24"/>
      <c r="F68" s="24"/>
      <c r="G68" s="24"/>
      <c r="H68" s="24"/>
      <c r="I68" s="24"/>
      <c r="J68" s="24"/>
      <c r="K68" s="64"/>
      <c r="L68" s="64"/>
      <c r="M68" s="55"/>
      <c r="N68" s="50"/>
      <c r="O68" s="57"/>
      <c r="P68" s="54"/>
      <c r="Q68" s="43"/>
    </row>
    <row r="69" spans="1:17" hidden="1" x14ac:dyDescent="0.25">
      <c r="A69" s="67" t="s">
        <v>9</v>
      </c>
      <c r="B69" s="66">
        <f t="shared" si="4"/>
        <v>0</v>
      </c>
      <c r="C69" s="65"/>
      <c r="D69" s="65"/>
      <c r="E69" s="65"/>
      <c r="F69" s="65"/>
      <c r="G69" s="65"/>
      <c r="H69" s="65"/>
      <c r="I69" s="65"/>
      <c r="J69" s="65"/>
      <c r="K69" s="64"/>
      <c r="L69" s="64"/>
      <c r="M69" s="55"/>
      <c r="N69" s="50"/>
      <c r="O69" s="57"/>
      <c r="P69" s="54"/>
      <c r="Q69" s="43"/>
    </row>
    <row r="70" spans="1:17" hidden="1" x14ac:dyDescent="0.25">
      <c r="A70" s="63" t="s">
        <v>10</v>
      </c>
      <c r="B70" s="62">
        <f t="shared" si="4"/>
        <v>0</v>
      </c>
      <c r="C70" s="61"/>
      <c r="D70" s="61"/>
      <c r="E70" s="61"/>
      <c r="F70" s="61"/>
      <c r="G70" s="61"/>
      <c r="H70" s="61"/>
      <c r="I70" s="61"/>
      <c r="J70" s="61"/>
      <c r="K70" s="43"/>
      <c r="L70" s="43"/>
      <c r="M70" s="55"/>
      <c r="N70" s="50"/>
      <c r="O70" s="57"/>
      <c r="P70" s="54"/>
      <c r="Q70" s="43"/>
    </row>
    <row r="71" spans="1:17" hidden="1" x14ac:dyDescent="0.25">
      <c r="A71" s="63" t="s">
        <v>11</v>
      </c>
      <c r="B71" s="62">
        <f t="shared" si="4"/>
        <v>0</v>
      </c>
      <c r="C71" s="61"/>
      <c r="D71" s="61"/>
      <c r="E71" s="61"/>
      <c r="F71" s="61"/>
      <c r="G71" s="61"/>
      <c r="H71" s="61"/>
      <c r="I71" s="61"/>
      <c r="J71" s="61"/>
      <c r="K71" s="43"/>
      <c r="L71" s="43"/>
      <c r="M71" s="55"/>
      <c r="N71" s="50"/>
      <c r="O71" s="57"/>
      <c r="P71" s="54"/>
      <c r="Q71" s="43"/>
    </row>
    <row r="72" spans="1:17" hidden="1" x14ac:dyDescent="0.25">
      <c r="A72" s="63" t="s">
        <v>12</v>
      </c>
      <c r="B72" s="62">
        <f t="shared" si="4"/>
        <v>0</v>
      </c>
      <c r="C72" s="61"/>
      <c r="D72" s="61"/>
      <c r="E72" s="61"/>
      <c r="F72" s="61"/>
      <c r="G72" s="61"/>
      <c r="H72" s="61"/>
      <c r="I72" s="61"/>
      <c r="J72" s="61"/>
      <c r="K72" s="43"/>
      <c r="L72" s="43"/>
      <c r="M72" s="55"/>
      <c r="N72" s="50"/>
      <c r="O72" s="57"/>
      <c r="P72" s="54"/>
      <c r="Q72" s="43"/>
    </row>
    <row r="73" spans="1:17" hidden="1" x14ac:dyDescent="0.25">
      <c r="A73" s="60" t="s">
        <v>13</v>
      </c>
      <c r="B73" s="59">
        <f t="shared" si="4"/>
        <v>0</v>
      </c>
      <c r="C73" s="58"/>
      <c r="D73" s="58"/>
      <c r="E73" s="58"/>
      <c r="F73" s="58"/>
      <c r="G73" s="58"/>
      <c r="H73" s="58"/>
      <c r="I73" s="58"/>
      <c r="J73" s="58"/>
      <c r="K73" s="43"/>
      <c r="L73" s="43"/>
      <c r="M73" s="55"/>
      <c r="N73" s="50"/>
      <c r="O73" s="57"/>
      <c r="P73" s="54"/>
      <c r="Q73" s="43"/>
    </row>
    <row r="74" spans="1:17" hidden="1" x14ac:dyDescent="0.25">
      <c r="A74" s="123" t="s">
        <v>1</v>
      </c>
      <c r="B74" s="56">
        <f t="shared" ref="B74:J74" si="5">SUM(B62:B73)</f>
        <v>41802</v>
      </c>
      <c r="C74" s="56">
        <f t="shared" si="5"/>
        <v>2219</v>
      </c>
      <c r="D74" s="56">
        <f t="shared" si="5"/>
        <v>4591</v>
      </c>
      <c r="E74" s="56">
        <f t="shared" si="5"/>
        <v>5204</v>
      </c>
      <c r="F74" s="56">
        <f t="shared" si="5"/>
        <v>6598</v>
      </c>
      <c r="G74" s="56">
        <f t="shared" si="5"/>
        <v>9282</v>
      </c>
      <c r="H74" s="56">
        <f t="shared" si="5"/>
        <v>6929</v>
      </c>
      <c r="I74" s="56">
        <f t="shared" si="5"/>
        <v>4285</v>
      </c>
      <c r="J74" s="56">
        <f t="shared" si="5"/>
        <v>2694</v>
      </c>
      <c r="K74" s="43"/>
      <c r="L74" s="43"/>
      <c r="M74" s="55" t="s">
        <v>56</v>
      </c>
      <c r="N74" s="52">
        <f>J74</f>
        <v>2694</v>
      </c>
      <c r="O74" s="54">
        <f>N74/N$75</f>
        <v>6.4446677192478832E-2</v>
      </c>
      <c r="P74" s="50"/>
      <c r="Q74" s="43"/>
    </row>
    <row r="75" spans="1:17" ht="15.75" hidden="1" thickBot="1" x14ac:dyDescent="0.3">
      <c r="A75" s="21" t="s">
        <v>26</v>
      </c>
      <c r="B75" s="53">
        <f t="shared" ref="B75:J75" si="6">B74/$B74</f>
        <v>1</v>
      </c>
      <c r="C75" s="53">
        <f t="shared" si="6"/>
        <v>5.3083584517487202E-2</v>
      </c>
      <c r="D75" s="53">
        <f t="shared" si="6"/>
        <v>0.10982728099134012</v>
      </c>
      <c r="E75" s="53">
        <f t="shared" si="6"/>
        <v>0.12449165111717143</v>
      </c>
      <c r="F75" s="53">
        <f t="shared" si="6"/>
        <v>0.15783933783072579</v>
      </c>
      <c r="G75" s="53">
        <f t="shared" si="6"/>
        <v>0.2220467920195206</v>
      </c>
      <c r="H75" s="53">
        <f t="shared" si="6"/>
        <v>0.16575761925266733</v>
      </c>
      <c r="I75" s="53">
        <f t="shared" si="6"/>
        <v>0.10250705707860867</v>
      </c>
      <c r="J75" s="53">
        <f t="shared" si="6"/>
        <v>6.4446677192478832E-2</v>
      </c>
      <c r="K75" s="43"/>
      <c r="L75" s="43"/>
      <c r="M75" s="50" t="s">
        <v>1</v>
      </c>
      <c r="N75" s="52">
        <f>SUM(N61:N74)</f>
        <v>41802</v>
      </c>
      <c r="O75" s="51">
        <f>N75/N$75</f>
        <v>1</v>
      </c>
      <c r="P75" s="50"/>
      <c r="Q75" s="43"/>
    </row>
    <row r="76" spans="1:17" hidden="1" x14ac:dyDescent="0.25">
      <c r="A76" s="48" t="s">
        <v>55</v>
      </c>
      <c r="B76" s="3"/>
      <c r="C76" s="2"/>
      <c r="D76" s="2"/>
      <c r="E76" s="2"/>
      <c r="F76" s="3"/>
      <c r="G76" s="3"/>
      <c r="H76" s="3"/>
      <c r="I76" s="3"/>
      <c r="J76" s="2"/>
      <c r="K76" s="2"/>
      <c r="L76" s="49"/>
      <c r="P76" s="49"/>
      <c r="Q76" s="43"/>
    </row>
    <row r="77" spans="1:17" hidden="1" x14ac:dyDescent="0.25">
      <c r="A77" s="141" t="s">
        <v>54</v>
      </c>
      <c r="B77" s="141"/>
      <c r="C77" s="141"/>
      <c r="D77" s="141"/>
      <c r="E77" s="141"/>
      <c r="F77" s="141"/>
      <c r="G77" s="141"/>
      <c r="H77" s="141"/>
      <c r="I77" s="141"/>
      <c r="J77" s="141"/>
      <c r="K77" s="2"/>
      <c r="L77" s="49"/>
      <c r="M77" s="2"/>
      <c r="N77" s="2"/>
      <c r="O77" s="2"/>
      <c r="P77" s="49"/>
      <c r="Q77" s="43"/>
    </row>
    <row r="78" spans="1:17" hidden="1" x14ac:dyDescent="0.25">
      <c r="A78" s="141"/>
      <c r="B78" s="141"/>
      <c r="C78" s="141"/>
      <c r="D78" s="141"/>
      <c r="E78" s="141"/>
      <c r="F78" s="141"/>
      <c r="G78" s="141"/>
      <c r="H78" s="141"/>
      <c r="I78" s="141"/>
      <c r="J78" s="141"/>
      <c r="K78" s="2"/>
      <c r="L78" s="49"/>
      <c r="M78" s="2"/>
      <c r="N78" s="2"/>
      <c r="O78" s="2"/>
      <c r="P78" s="49"/>
      <c r="Q78" s="43"/>
    </row>
    <row r="79" spans="1:17" hidden="1" x14ac:dyDescent="0.25">
      <c r="A79" s="141"/>
      <c r="B79" s="141"/>
      <c r="C79" s="141"/>
      <c r="D79" s="141"/>
      <c r="E79" s="141"/>
      <c r="F79" s="141"/>
      <c r="G79" s="141"/>
      <c r="H79" s="141"/>
      <c r="I79" s="141"/>
      <c r="J79" s="141"/>
      <c r="K79" s="2"/>
      <c r="L79" s="49"/>
      <c r="M79" s="2"/>
      <c r="N79" s="2"/>
      <c r="O79" s="2"/>
      <c r="P79" s="49"/>
      <c r="Q79" s="43"/>
    </row>
    <row r="80" spans="1:17" hidden="1" x14ac:dyDescent="0.25">
      <c r="A80" s="48"/>
      <c r="B80" s="3"/>
      <c r="C80" s="2"/>
      <c r="D80" s="2"/>
      <c r="E80" s="2"/>
      <c r="F80" s="3"/>
      <c r="G80" s="3"/>
      <c r="H80" s="3"/>
      <c r="I80" s="3"/>
      <c r="J80" s="2"/>
      <c r="K80" s="2"/>
      <c r="L80" s="49"/>
      <c r="M80" s="2"/>
      <c r="N80" s="2"/>
      <c r="O80" s="2"/>
      <c r="P80" s="49"/>
      <c r="Q80" s="43"/>
    </row>
    <row r="81" spans="1:18" hidden="1" x14ac:dyDescent="0.25">
      <c r="A81" s="48"/>
      <c r="B81" s="3"/>
      <c r="C81" s="2"/>
      <c r="D81" s="2"/>
      <c r="E81" s="2"/>
      <c r="F81" s="3"/>
      <c r="G81" s="3"/>
      <c r="H81" s="3"/>
      <c r="I81" s="3"/>
      <c r="J81" s="2"/>
      <c r="K81" s="2"/>
      <c r="L81" s="49"/>
      <c r="M81" s="2"/>
      <c r="N81" s="2"/>
      <c r="O81" s="2"/>
      <c r="P81" s="49"/>
      <c r="Q81" s="43"/>
    </row>
    <row r="82" spans="1:18" hidden="1" x14ac:dyDescent="0.25">
      <c r="A82" s="48"/>
      <c r="B82" s="3"/>
      <c r="C82" s="2"/>
      <c r="D82" s="2"/>
      <c r="E82" s="2"/>
      <c r="F82" s="3"/>
      <c r="G82" s="3"/>
      <c r="H82" s="3"/>
      <c r="I82" s="3"/>
      <c r="J82" s="2"/>
      <c r="K82" s="2"/>
      <c r="L82" s="49"/>
      <c r="M82" s="2"/>
      <c r="N82" s="2"/>
      <c r="O82" s="2"/>
      <c r="P82" s="49"/>
      <c r="Q82" s="43"/>
    </row>
    <row r="83" spans="1:18" hidden="1" x14ac:dyDescent="0.25">
      <c r="A83" s="48"/>
      <c r="B83" s="3"/>
      <c r="C83" s="2"/>
      <c r="D83" s="2"/>
      <c r="E83" s="2"/>
      <c r="F83" s="3"/>
      <c r="G83" s="3"/>
      <c r="H83" s="3"/>
      <c r="I83" s="3"/>
      <c r="J83" s="2"/>
      <c r="K83" s="2"/>
      <c r="L83" s="49"/>
      <c r="M83" s="2"/>
      <c r="N83" s="2"/>
      <c r="O83" s="2"/>
      <c r="P83" s="49"/>
      <c r="Q83" s="43"/>
    </row>
    <row r="84" spans="1:18" x14ac:dyDescent="0.25">
      <c r="A84" s="48"/>
      <c r="B84" s="3"/>
      <c r="C84" s="2"/>
      <c r="D84" s="2"/>
      <c r="E84" s="2"/>
      <c r="F84" s="3"/>
      <c r="G84" s="3"/>
      <c r="H84" s="3"/>
      <c r="I84" s="3"/>
      <c r="J84" s="2"/>
      <c r="K84" s="2"/>
      <c r="L84" s="49"/>
      <c r="M84" s="2"/>
      <c r="N84" s="2"/>
      <c r="O84" s="2"/>
      <c r="P84" s="49"/>
      <c r="Q84" s="43"/>
    </row>
    <row r="85" spans="1:18" ht="3.75" customHeight="1" x14ac:dyDescent="0.25">
      <c r="A85" s="48"/>
      <c r="B85" s="3"/>
      <c r="C85" s="2"/>
      <c r="D85" s="2"/>
      <c r="E85" s="2"/>
      <c r="F85" s="3"/>
      <c r="G85" s="3"/>
      <c r="H85" s="3"/>
      <c r="I85" s="3"/>
      <c r="J85" s="2"/>
      <c r="K85" s="2"/>
      <c r="L85" s="44"/>
      <c r="M85" s="47"/>
      <c r="N85" s="46"/>
      <c r="O85" s="45"/>
      <c r="P85" s="44"/>
      <c r="Q85" s="43"/>
    </row>
    <row r="86" spans="1:18" ht="16.5" customHeight="1" thickBot="1" x14ac:dyDescent="0.3">
      <c r="A86" s="31" t="s">
        <v>53</v>
      </c>
      <c r="B86" s="42"/>
      <c r="C86" s="42"/>
      <c r="D86" s="42"/>
      <c r="E86" s="42"/>
      <c r="F86" s="42"/>
      <c r="G86" s="2"/>
      <c r="M86" s="31" t="s">
        <v>52</v>
      </c>
      <c r="N86" s="42"/>
      <c r="O86" s="42"/>
      <c r="P86" s="41"/>
      <c r="Q86" s="41"/>
      <c r="R86" s="41"/>
    </row>
    <row r="87" spans="1:18" ht="3.75" customHeight="1" x14ac:dyDescent="0.25">
      <c r="A87" s="40"/>
      <c r="B87" s="40"/>
      <c r="C87" s="40"/>
      <c r="D87" s="40"/>
      <c r="E87" s="40"/>
      <c r="F87" s="40"/>
      <c r="G87" s="40"/>
      <c r="L87" s="40"/>
      <c r="M87" s="40"/>
      <c r="N87" s="40"/>
      <c r="O87" s="40"/>
      <c r="P87" s="40"/>
      <c r="Q87" s="40"/>
    </row>
    <row r="88" spans="1:18" ht="34.5" customHeight="1" x14ac:dyDescent="0.25">
      <c r="A88" s="140" t="s">
        <v>0</v>
      </c>
      <c r="B88" s="129" t="s">
        <v>1</v>
      </c>
      <c r="C88" s="142" t="s">
        <v>51</v>
      </c>
      <c r="D88" s="134" t="s">
        <v>50</v>
      </c>
      <c r="E88" s="134" t="s">
        <v>49</v>
      </c>
      <c r="F88" s="134" t="s">
        <v>48</v>
      </c>
      <c r="G88" s="32"/>
      <c r="M88" s="140" t="s">
        <v>0</v>
      </c>
      <c r="N88" s="122" t="s">
        <v>1</v>
      </c>
      <c r="O88" s="142" t="s">
        <v>51</v>
      </c>
      <c r="P88" s="134" t="s">
        <v>50</v>
      </c>
      <c r="Q88" s="134" t="s">
        <v>49</v>
      </c>
      <c r="R88" s="134" t="s">
        <v>48</v>
      </c>
    </row>
    <row r="89" spans="1:18" x14ac:dyDescent="0.25">
      <c r="A89" s="140"/>
      <c r="B89" s="129"/>
      <c r="C89" s="142"/>
      <c r="D89" s="129"/>
      <c r="E89" s="129"/>
      <c r="F89" s="129"/>
      <c r="G89" s="32"/>
      <c r="M89" s="140"/>
      <c r="N89" s="122"/>
      <c r="O89" s="142"/>
      <c r="P89" s="134"/>
      <c r="Q89" s="134"/>
      <c r="R89" s="134"/>
    </row>
    <row r="90" spans="1:18" ht="15" customHeight="1" x14ac:dyDescent="0.25">
      <c r="A90" s="28" t="s">
        <v>16</v>
      </c>
      <c r="B90" s="25">
        <f t="shared" ref="B90:B99" si="7">SUM(C90:F90)</f>
        <v>455</v>
      </c>
      <c r="C90" s="24">
        <v>1</v>
      </c>
      <c r="D90" s="24">
        <v>126</v>
      </c>
      <c r="E90" s="24">
        <v>260</v>
      </c>
      <c r="F90" s="24">
        <v>68</v>
      </c>
      <c r="G90" s="39"/>
      <c r="M90" s="28" t="s">
        <v>47</v>
      </c>
      <c r="N90" s="25">
        <f>SUM(O90:R90)</f>
        <v>16223</v>
      </c>
      <c r="O90" s="24">
        <v>39</v>
      </c>
      <c r="P90" s="24">
        <v>6113</v>
      </c>
      <c r="Q90" s="24">
        <v>7488</v>
      </c>
      <c r="R90" s="24">
        <v>2583</v>
      </c>
    </row>
    <row r="91" spans="1:18" x14ac:dyDescent="0.25">
      <c r="A91" s="26" t="s">
        <v>17</v>
      </c>
      <c r="B91" s="25">
        <f t="shared" si="7"/>
        <v>1469</v>
      </c>
      <c r="C91" s="24">
        <v>1</v>
      </c>
      <c r="D91" s="24">
        <v>443</v>
      </c>
      <c r="E91" s="24">
        <v>799</v>
      </c>
      <c r="F91" s="24">
        <v>226</v>
      </c>
      <c r="G91" s="39"/>
      <c r="M91" s="26" t="s">
        <v>46</v>
      </c>
      <c r="N91" s="25">
        <f>SUM(O91:R91)</f>
        <v>2555</v>
      </c>
      <c r="O91" s="24">
        <v>14</v>
      </c>
      <c r="P91" s="24">
        <v>1307</v>
      </c>
      <c r="Q91" s="24">
        <v>1076</v>
      </c>
      <c r="R91" s="24">
        <v>158</v>
      </c>
    </row>
    <row r="92" spans="1:18" ht="15" customHeight="1" x14ac:dyDescent="0.25">
      <c r="A92" s="26" t="s">
        <v>18</v>
      </c>
      <c r="B92" s="37">
        <f t="shared" si="7"/>
        <v>2582</v>
      </c>
      <c r="C92" s="24">
        <v>9</v>
      </c>
      <c r="D92" s="24">
        <v>898</v>
      </c>
      <c r="E92" s="24">
        <v>1275</v>
      </c>
      <c r="F92" s="24">
        <v>400</v>
      </c>
      <c r="G92" s="39"/>
      <c r="M92" s="36" t="s">
        <v>1</v>
      </c>
      <c r="N92" s="22">
        <f>SUM(N90:N91)</f>
        <v>18778</v>
      </c>
      <c r="O92" s="22">
        <f>SUM(O90:O91)</f>
        <v>53</v>
      </c>
      <c r="P92" s="22">
        <f>SUM(P90:P91)</f>
        <v>7420</v>
      </c>
      <c r="Q92" s="22">
        <f>SUM(Q90:Q91)</f>
        <v>8564</v>
      </c>
      <c r="R92" s="22">
        <f>SUM(R90:R91)</f>
        <v>2741</v>
      </c>
    </row>
    <row r="93" spans="1:18" ht="15" customHeight="1" thickBot="1" x14ac:dyDescent="0.3">
      <c r="A93" s="38" t="s">
        <v>19</v>
      </c>
      <c r="B93" s="37">
        <f t="shared" si="7"/>
        <v>4119</v>
      </c>
      <c r="C93" s="24">
        <v>17</v>
      </c>
      <c r="D93" s="24">
        <v>1609</v>
      </c>
      <c r="E93" s="24">
        <v>1921</v>
      </c>
      <c r="F93" s="24">
        <v>572</v>
      </c>
      <c r="G93" s="39"/>
      <c r="M93" s="35" t="s">
        <v>26</v>
      </c>
      <c r="N93" s="34">
        <f>N92/$B100</f>
        <v>1</v>
      </c>
      <c r="O93" s="33">
        <f>O92/$B100</f>
        <v>2.8224518053040792E-3</v>
      </c>
      <c r="P93" s="33">
        <f>P92/$B100</f>
        <v>0.39514325274257112</v>
      </c>
      <c r="Q93" s="33">
        <f>Q92/$B100</f>
        <v>0.45606560869102142</v>
      </c>
      <c r="R93" s="33">
        <f>R92/$B100</f>
        <v>0.14596868676110342</v>
      </c>
    </row>
    <row r="94" spans="1:18" ht="15" customHeight="1" x14ac:dyDescent="0.25">
      <c r="A94" s="26" t="s">
        <v>20</v>
      </c>
      <c r="B94" s="37">
        <f t="shared" si="7"/>
        <v>2504</v>
      </c>
      <c r="C94" s="24">
        <v>5</v>
      </c>
      <c r="D94" s="24">
        <v>1027</v>
      </c>
      <c r="E94" s="24">
        <v>1092</v>
      </c>
      <c r="F94" s="24">
        <v>380</v>
      </c>
      <c r="G94" s="39"/>
    </row>
    <row r="95" spans="1:18" ht="15" customHeight="1" x14ac:dyDescent="0.25">
      <c r="A95" s="38" t="s">
        <v>21</v>
      </c>
      <c r="B95" s="37">
        <f t="shared" si="7"/>
        <v>3454</v>
      </c>
      <c r="C95" s="24">
        <v>12</v>
      </c>
      <c r="D95" s="24">
        <v>1491</v>
      </c>
      <c r="E95" s="24">
        <v>1432</v>
      </c>
      <c r="F95" s="24">
        <v>519</v>
      </c>
      <c r="G95" s="39"/>
    </row>
    <row r="96" spans="1:18" ht="15" customHeight="1" x14ac:dyDescent="0.25">
      <c r="A96" s="26" t="s">
        <v>45</v>
      </c>
      <c r="B96" s="37">
        <f t="shared" si="7"/>
        <v>3856</v>
      </c>
      <c r="C96" s="24">
        <v>6</v>
      </c>
      <c r="D96" s="24">
        <v>1685</v>
      </c>
      <c r="E96" s="24">
        <v>1640</v>
      </c>
      <c r="F96" s="24">
        <v>525</v>
      </c>
      <c r="G96" s="39"/>
      <c r="M96" s="125"/>
      <c r="N96" s="125"/>
      <c r="O96" s="125"/>
      <c r="P96" s="125"/>
      <c r="Q96" s="125"/>
      <c r="R96" s="125"/>
    </row>
    <row r="97" spans="1:21" ht="14.25" customHeight="1" x14ac:dyDescent="0.25">
      <c r="A97" s="38" t="s">
        <v>22</v>
      </c>
      <c r="B97" s="37">
        <f t="shared" si="7"/>
        <v>339</v>
      </c>
      <c r="C97" s="24">
        <v>2</v>
      </c>
      <c r="D97" s="24">
        <v>141</v>
      </c>
      <c r="E97" s="24">
        <v>145</v>
      </c>
      <c r="F97" s="24">
        <v>51</v>
      </c>
      <c r="G97" s="39"/>
      <c r="M97" s="128"/>
      <c r="N97" s="127">
        <f>SUM(O97:R97)</f>
        <v>0</v>
      </c>
      <c r="O97" s="126"/>
      <c r="P97" s="126"/>
      <c r="Q97" s="126"/>
      <c r="R97" s="126"/>
    </row>
    <row r="98" spans="1:21" ht="15.75" hidden="1" customHeight="1" x14ac:dyDescent="0.25">
      <c r="A98" s="38" t="s">
        <v>23</v>
      </c>
      <c r="B98" s="37">
        <f t="shared" si="7"/>
        <v>0</v>
      </c>
      <c r="C98" s="24"/>
      <c r="D98" s="24"/>
      <c r="E98" s="24"/>
      <c r="F98" s="24"/>
      <c r="G98" s="32"/>
      <c r="M98" s="128"/>
      <c r="N98" s="127">
        <f>SUM(O98:R98)</f>
        <v>0</v>
      </c>
      <c r="O98" s="126"/>
      <c r="P98" s="126"/>
      <c r="Q98" s="126"/>
      <c r="R98" s="126"/>
    </row>
    <row r="99" spans="1:21" ht="15" hidden="1" customHeight="1" x14ac:dyDescent="0.25">
      <c r="A99" s="38" t="s">
        <v>24</v>
      </c>
      <c r="B99" s="37">
        <f t="shared" si="7"/>
        <v>0</v>
      </c>
      <c r="C99" s="24"/>
      <c r="D99" s="24"/>
      <c r="E99" s="24"/>
      <c r="F99" s="24"/>
      <c r="G99" s="32"/>
      <c r="M99" s="128"/>
      <c r="N99" s="127">
        <f>SUM(O99:R99)</f>
        <v>0</v>
      </c>
      <c r="O99" s="126"/>
      <c r="P99" s="126"/>
      <c r="Q99" s="126"/>
      <c r="R99" s="126"/>
    </row>
    <row r="100" spans="1:21" x14ac:dyDescent="0.25">
      <c r="A100" s="36" t="s">
        <v>1</v>
      </c>
      <c r="B100" s="22">
        <f>SUM(B90:B99)</f>
        <v>18778</v>
      </c>
      <c r="C100" s="22">
        <f>SUM(C90:C99)</f>
        <v>53</v>
      </c>
      <c r="D100" s="22">
        <f>SUM(D90:D99)</f>
        <v>7420</v>
      </c>
      <c r="E100" s="22">
        <f>SUM(E90:E99)</f>
        <v>8564</v>
      </c>
      <c r="F100" s="22">
        <f>SUM(F90:F99)</f>
        <v>2741</v>
      </c>
      <c r="G100" s="32"/>
      <c r="M100" s="125"/>
      <c r="N100" s="125"/>
      <c r="O100" s="125"/>
      <c r="P100" s="125"/>
      <c r="Q100" s="125"/>
      <c r="R100" s="125"/>
    </row>
    <row r="101" spans="1:21" ht="15.75" thickBot="1" x14ac:dyDescent="0.3">
      <c r="A101" s="35" t="s">
        <v>26</v>
      </c>
      <c r="B101" s="34">
        <f>B100/$B100</f>
        <v>1</v>
      </c>
      <c r="C101" s="33">
        <f>C100/$B100</f>
        <v>2.8224518053040792E-3</v>
      </c>
      <c r="D101" s="33">
        <f>D100/$B100</f>
        <v>0.39514325274257112</v>
      </c>
      <c r="E101" s="33">
        <f>E100/$B100</f>
        <v>0.45606560869102142</v>
      </c>
      <c r="F101" s="33">
        <f>F100/$B100</f>
        <v>0.14596868676110342</v>
      </c>
      <c r="G101" s="32"/>
    </row>
    <row r="102" spans="1:21" x14ac:dyDescent="0.25">
      <c r="A102" s="2"/>
      <c r="B102" s="2"/>
      <c r="C102" s="3"/>
      <c r="D102" s="3"/>
      <c r="E102" s="3"/>
      <c r="F102" s="2"/>
      <c r="G102" s="2"/>
      <c r="H102" s="2"/>
      <c r="I102" s="2"/>
      <c r="J102" s="2"/>
      <c r="K102" s="2"/>
      <c r="L102" s="2"/>
      <c r="M102" s="2"/>
      <c r="N102" s="2"/>
      <c r="O102" s="2"/>
      <c r="P102" s="2"/>
      <c r="Q102" s="2"/>
    </row>
    <row r="103" spans="1:21" ht="21" customHeight="1" x14ac:dyDescent="0.25">
      <c r="A103" s="2"/>
      <c r="B103" s="2"/>
      <c r="C103" s="3"/>
      <c r="D103" s="3"/>
      <c r="E103" s="3"/>
      <c r="F103" s="2"/>
      <c r="G103" s="2"/>
      <c r="L103" s="2"/>
      <c r="M103" s="2"/>
      <c r="N103" s="2"/>
      <c r="O103" s="2"/>
      <c r="P103" s="2"/>
      <c r="Q103" s="2"/>
      <c r="R103" s="2"/>
      <c r="S103" s="2"/>
      <c r="T103" s="2"/>
      <c r="U103" s="2"/>
    </row>
    <row r="104" spans="1:21" x14ac:dyDescent="0.25">
      <c r="A104" s="2"/>
      <c r="B104" s="2"/>
      <c r="C104" s="3"/>
      <c r="D104" s="3"/>
      <c r="E104" s="3"/>
      <c r="F104" s="2"/>
      <c r="G104" s="2"/>
      <c r="H104" s="2"/>
      <c r="I104" s="2"/>
      <c r="J104" s="2"/>
      <c r="K104" s="2"/>
      <c r="L104" s="2"/>
      <c r="M104" s="2"/>
      <c r="N104" s="2"/>
      <c r="O104" s="2"/>
      <c r="P104" s="2"/>
      <c r="Q104" s="2"/>
    </row>
    <row r="105" spans="1:21" ht="55.5" customHeight="1" x14ac:dyDescent="0.25">
      <c r="A105" s="2"/>
      <c r="B105" s="2"/>
      <c r="C105" s="3"/>
      <c r="D105" s="3"/>
      <c r="E105" s="3"/>
      <c r="F105" s="2"/>
      <c r="G105" s="2"/>
      <c r="H105" s="2"/>
      <c r="I105" s="2"/>
      <c r="J105" s="2"/>
      <c r="K105" s="2"/>
      <c r="L105" s="2"/>
      <c r="M105" s="2"/>
      <c r="N105" s="2"/>
      <c r="O105" s="2"/>
      <c r="P105" s="2"/>
      <c r="Q105" s="2"/>
    </row>
    <row r="106" spans="1:21" ht="3.75" customHeight="1" x14ac:dyDescent="0.25">
      <c r="A106" s="2"/>
      <c r="B106" s="2"/>
      <c r="C106" s="3"/>
      <c r="D106" s="3"/>
      <c r="E106" s="3"/>
      <c r="F106" s="2"/>
      <c r="G106" s="2"/>
      <c r="H106" s="2"/>
      <c r="I106" s="2"/>
      <c r="J106" s="2"/>
      <c r="K106" s="2"/>
      <c r="L106" s="2"/>
      <c r="M106" s="2"/>
      <c r="N106" s="2"/>
      <c r="O106" s="2"/>
      <c r="P106" s="2"/>
      <c r="Q106" s="2"/>
    </row>
    <row r="107" spans="1:21" ht="16.5" thickBot="1" x14ac:dyDescent="0.3">
      <c r="A107" s="31" t="s">
        <v>44</v>
      </c>
      <c r="B107" s="31"/>
      <c r="C107" s="31"/>
      <c r="D107" s="31"/>
      <c r="E107" s="31"/>
      <c r="F107" s="31"/>
      <c r="G107" s="31"/>
      <c r="H107" s="31"/>
      <c r="I107" s="31"/>
      <c r="J107" s="31"/>
      <c r="K107" s="31"/>
      <c r="L107" s="31"/>
      <c r="M107" s="31"/>
      <c r="N107" s="31"/>
      <c r="O107" s="31"/>
      <c r="P107" s="31"/>
      <c r="Q107" s="13"/>
    </row>
    <row r="108" spans="1:21" ht="3.75" customHeight="1" x14ac:dyDescent="0.25">
      <c r="A108" s="2"/>
      <c r="B108" s="2"/>
      <c r="C108" s="2"/>
      <c r="D108" s="2"/>
      <c r="E108" s="2"/>
      <c r="F108" s="2"/>
      <c r="G108" s="2"/>
      <c r="H108" s="2"/>
      <c r="I108" s="2"/>
      <c r="J108" s="2"/>
      <c r="K108" s="2"/>
      <c r="L108" s="2"/>
      <c r="M108" s="2"/>
      <c r="N108" s="2"/>
      <c r="O108" s="2"/>
      <c r="P108" s="2"/>
      <c r="Q108" s="2"/>
    </row>
    <row r="109" spans="1:21" ht="45" customHeight="1" x14ac:dyDescent="0.25">
      <c r="A109" s="29" t="s">
        <v>43</v>
      </c>
      <c r="B109" s="30" t="s">
        <v>1</v>
      </c>
      <c r="C109" s="121" t="s">
        <v>42</v>
      </c>
      <c r="D109" s="121" t="s">
        <v>30</v>
      </c>
      <c r="E109" s="29" t="s">
        <v>41</v>
      </c>
      <c r="F109" s="2"/>
      <c r="G109" s="2"/>
      <c r="H109" s="2"/>
      <c r="I109" s="2"/>
      <c r="J109" s="2"/>
      <c r="K109" s="2"/>
      <c r="L109" s="2"/>
      <c r="M109" s="27"/>
      <c r="N109" s="27"/>
      <c r="O109" s="27"/>
      <c r="P109" s="27"/>
      <c r="Q109" s="2"/>
    </row>
    <row r="110" spans="1:21" x14ac:dyDescent="0.25">
      <c r="A110" s="28" t="s">
        <v>16</v>
      </c>
      <c r="B110" s="25">
        <f t="shared" ref="B110:B117" si="8">SUM(C110:F110)</f>
        <v>35</v>
      </c>
      <c r="C110" s="24">
        <v>21</v>
      </c>
      <c r="D110" s="24">
        <v>14</v>
      </c>
      <c r="E110" s="24">
        <v>0</v>
      </c>
      <c r="F110" s="2"/>
      <c r="G110" s="2"/>
      <c r="H110" s="2"/>
      <c r="I110" s="2"/>
      <c r="J110" s="2"/>
      <c r="K110" s="2"/>
      <c r="L110" s="2"/>
      <c r="M110" s="27"/>
      <c r="N110" s="27"/>
      <c r="O110" s="27"/>
      <c r="P110" s="27"/>
      <c r="Q110" s="2"/>
    </row>
    <row r="111" spans="1:21" x14ac:dyDescent="0.25">
      <c r="A111" s="26" t="s">
        <v>17</v>
      </c>
      <c r="B111" s="25">
        <f t="shared" si="8"/>
        <v>112</v>
      </c>
      <c r="C111" s="24">
        <v>68</v>
      </c>
      <c r="D111" s="24">
        <v>43</v>
      </c>
      <c r="E111" s="24">
        <v>1</v>
      </c>
      <c r="F111" s="2"/>
      <c r="G111" s="2"/>
      <c r="H111" s="2"/>
      <c r="I111" s="2"/>
      <c r="J111" s="2"/>
      <c r="K111" s="2"/>
      <c r="L111" s="2"/>
      <c r="M111" s="27"/>
      <c r="N111" s="27"/>
      <c r="O111" s="27"/>
      <c r="P111" s="27"/>
      <c r="Q111" s="2"/>
    </row>
    <row r="112" spans="1:21" ht="16.5" customHeight="1" x14ac:dyDescent="0.25">
      <c r="A112" s="26" t="s">
        <v>18</v>
      </c>
      <c r="B112" s="25">
        <f t="shared" si="8"/>
        <v>206</v>
      </c>
      <c r="C112" s="24">
        <v>143</v>
      </c>
      <c r="D112" s="24">
        <v>63</v>
      </c>
      <c r="E112" s="24">
        <v>0</v>
      </c>
      <c r="F112" s="2"/>
      <c r="G112" s="2"/>
      <c r="H112" s="2"/>
      <c r="I112" s="2"/>
      <c r="J112" s="2"/>
      <c r="K112" s="2"/>
      <c r="L112" s="2" t="s">
        <v>40</v>
      </c>
      <c r="M112" s="19"/>
      <c r="N112" s="19"/>
      <c r="O112" s="19"/>
      <c r="P112" s="19"/>
      <c r="Q112" s="2"/>
    </row>
    <row r="113" spans="1:17" ht="16.5" customHeight="1" x14ac:dyDescent="0.25">
      <c r="A113" s="26" t="s">
        <v>19</v>
      </c>
      <c r="B113" s="25">
        <f t="shared" si="8"/>
        <v>304</v>
      </c>
      <c r="C113" s="24">
        <v>222</v>
      </c>
      <c r="D113" s="24">
        <v>78</v>
      </c>
      <c r="E113" s="24">
        <v>4</v>
      </c>
      <c r="F113" s="2"/>
      <c r="G113" s="2"/>
      <c r="H113" s="2"/>
      <c r="I113" s="2"/>
      <c r="J113" s="2"/>
      <c r="K113" s="2"/>
      <c r="L113" s="2" t="s">
        <v>39</v>
      </c>
      <c r="M113" s="19"/>
      <c r="N113" s="19"/>
      <c r="O113" s="19"/>
      <c r="P113" s="19"/>
      <c r="Q113" s="2"/>
    </row>
    <row r="114" spans="1:17" ht="16.5" customHeight="1" x14ac:dyDescent="0.25">
      <c r="A114" s="26" t="s">
        <v>20</v>
      </c>
      <c r="B114" s="25">
        <f t="shared" si="8"/>
        <v>205</v>
      </c>
      <c r="C114" s="24">
        <v>161</v>
      </c>
      <c r="D114" s="24">
        <v>43</v>
      </c>
      <c r="E114" s="24">
        <v>1</v>
      </c>
      <c r="F114" s="2"/>
      <c r="G114" s="2"/>
      <c r="H114" s="2"/>
      <c r="I114" s="2"/>
      <c r="J114" s="2"/>
      <c r="K114" s="2"/>
      <c r="L114" s="2" t="s">
        <v>38</v>
      </c>
      <c r="M114" s="19"/>
      <c r="N114" s="19"/>
      <c r="O114" s="19"/>
      <c r="P114" s="19"/>
      <c r="Q114" s="2"/>
    </row>
    <row r="115" spans="1:17" ht="16.5" customHeight="1" x14ac:dyDescent="0.25">
      <c r="A115" s="26" t="s">
        <v>21</v>
      </c>
      <c r="B115" s="25">
        <f t="shared" si="8"/>
        <v>261</v>
      </c>
      <c r="C115" s="24">
        <v>200</v>
      </c>
      <c r="D115" s="24">
        <v>59</v>
      </c>
      <c r="E115" s="24">
        <v>2</v>
      </c>
      <c r="F115" s="2"/>
      <c r="G115" s="2"/>
      <c r="H115" s="2"/>
      <c r="I115" s="2"/>
      <c r="J115" s="2"/>
      <c r="K115" s="2"/>
      <c r="L115" s="2"/>
      <c r="M115" s="19"/>
      <c r="N115" s="19"/>
      <c r="O115" s="19"/>
      <c r="P115" s="19"/>
      <c r="Q115" s="2"/>
    </row>
    <row r="116" spans="1:17" ht="16.5" customHeight="1" x14ac:dyDescent="0.25">
      <c r="A116" s="26" t="s">
        <v>45</v>
      </c>
      <c r="B116" s="25">
        <f t="shared" si="8"/>
        <v>269</v>
      </c>
      <c r="C116" s="24">
        <v>198</v>
      </c>
      <c r="D116" s="24">
        <v>70</v>
      </c>
      <c r="E116" s="24">
        <v>1</v>
      </c>
      <c r="F116" s="2"/>
      <c r="G116" s="2"/>
      <c r="H116" s="2"/>
      <c r="I116" s="2"/>
      <c r="J116" s="2"/>
      <c r="K116" s="2"/>
      <c r="L116" s="2"/>
      <c r="M116" s="19"/>
      <c r="N116" s="19"/>
      <c r="O116" s="19"/>
      <c r="P116" s="19"/>
      <c r="Q116" s="2"/>
    </row>
    <row r="117" spans="1:17" x14ac:dyDescent="0.25">
      <c r="A117" s="26" t="s">
        <v>22</v>
      </c>
      <c r="B117" s="25">
        <f t="shared" si="8"/>
        <v>28</v>
      </c>
      <c r="C117" s="24">
        <v>19</v>
      </c>
      <c r="D117" s="24">
        <v>9</v>
      </c>
      <c r="E117" s="24">
        <v>0</v>
      </c>
      <c r="F117" s="2"/>
      <c r="G117" s="2"/>
      <c r="H117" s="2"/>
      <c r="I117" s="2"/>
      <c r="J117" s="2"/>
      <c r="K117" s="2"/>
      <c r="L117" s="2" t="s">
        <v>37</v>
      </c>
      <c r="M117" s="19"/>
      <c r="N117" s="19"/>
      <c r="O117" s="19"/>
      <c r="P117" s="19"/>
      <c r="Q117" s="2"/>
    </row>
    <row r="118" spans="1:17" x14ac:dyDescent="0.25">
      <c r="A118" s="23" t="s">
        <v>1</v>
      </c>
      <c r="B118" s="22">
        <f>SUM(B110:B117)</f>
        <v>1420</v>
      </c>
      <c r="C118" s="22">
        <f>SUM(C110:C117)</f>
        <v>1032</v>
      </c>
      <c r="D118" s="22">
        <f>SUM(D110:D117)</f>
        <v>379</v>
      </c>
      <c r="E118" s="22">
        <f>SUM(E110:E117)</f>
        <v>9</v>
      </c>
      <c r="F118" s="2"/>
      <c r="G118" s="2"/>
      <c r="H118" s="2"/>
      <c r="I118" s="2"/>
      <c r="J118" s="2"/>
      <c r="K118" s="16"/>
      <c r="L118" s="16"/>
      <c r="M118" s="19"/>
      <c r="N118" s="19"/>
      <c r="O118" s="19"/>
      <c r="P118" s="19"/>
      <c r="Q118" s="16"/>
    </row>
    <row r="119" spans="1:17" ht="13.5" customHeight="1" thickBot="1" x14ac:dyDescent="0.3">
      <c r="A119" s="21" t="s">
        <v>26</v>
      </c>
      <c r="B119" s="20">
        <f>B118/$B118</f>
        <v>1</v>
      </c>
      <c r="C119" s="20">
        <f>C118/$B118</f>
        <v>0.72676056338028172</v>
      </c>
      <c r="D119" s="20">
        <f>D118/$B118</f>
        <v>0.2669014084507042</v>
      </c>
      <c r="E119" s="20">
        <f>E118/$B118</f>
        <v>6.3380281690140847E-3</v>
      </c>
      <c r="F119" s="2"/>
      <c r="G119" s="2"/>
      <c r="H119" s="2"/>
      <c r="I119" s="2"/>
      <c r="J119" s="2"/>
      <c r="K119" s="2"/>
      <c r="L119" s="2"/>
      <c r="M119" s="2"/>
      <c r="N119" s="2"/>
      <c r="O119" s="2"/>
      <c r="P119" s="2"/>
      <c r="Q119" s="2"/>
    </row>
    <row r="120" spans="1:17" ht="3.75" customHeight="1" x14ac:dyDescent="0.25">
      <c r="A120" s="18"/>
      <c r="B120" s="18"/>
      <c r="C120" s="18"/>
      <c r="D120" s="18"/>
      <c r="E120" s="18"/>
      <c r="F120" s="17"/>
      <c r="G120" s="16"/>
      <c r="H120" s="16"/>
      <c r="I120" s="16"/>
      <c r="J120" s="16"/>
      <c r="K120" s="16"/>
      <c r="L120" s="16"/>
      <c r="M120" s="16"/>
      <c r="N120" s="16"/>
      <c r="O120" s="16"/>
      <c r="P120" s="16"/>
      <c r="Q120" s="16"/>
    </row>
    <row r="121" spans="1:17" ht="16.5" hidden="1" thickBot="1" x14ac:dyDescent="0.3">
      <c r="A121" s="15" t="s">
        <v>36</v>
      </c>
      <c r="B121" s="14"/>
      <c r="C121" s="14"/>
      <c r="D121" s="14"/>
      <c r="E121" s="13"/>
      <c r="F121" s="13"/>
      <c r="G121" s="13"/>
      <c r="H121" s="13"/>
      <c r="I121" s="13"/>
      <c r="J121" s="13"/>
      <c r="K121" s="13"/>
      <c r="L121" s="13"/>
      <c r="M121" s="13"/>
      <c r="N121" s="13"/>
      <c r="O121" s="13"/>
      <c r="P121" s="13"/>
      <c r="Q121" s="13"/>
    </row>
    <row r="122" spans="1:17" ht="3.75" hidden="1" customHeight="1" x14ac:dyDescent="0.25">
      <c r="A122" s="2"/>
      <c r="B122" s="2"/>
      <c r="C122" s="2"/>
      <c r="D122" s="2"/>
      <c r="E122" s="2"/>
      <c r="F122" s="2"/>
      <c r="G122" s="2"/>
      <c r="H122" s="2"/>
      <c r="I122" s="2"/>
      <c r="J122" s="2"/>
      <c r="K122" s="2"/>
      <c r="L122" s="2"/>
      <c r="M122" s="2"/>
      <c r="N122" s="2"/>
      <c r="O122" s="2"/>
      <c r="P122" s="2"/>
      <c r="Q122" s="2"/>
    </row>
    <row r="123" spans="1:17" ht="15" hidden="1" customHeight="1" x14ac:dyDescent="0.25">
      <c r="A123" s="122" t="s">
        <v>35</v>
      </c>
      <c r="B123" s="12" t="s">
        <v>1</v>
      </c>
      <c r="C123" s="12" t="s">
        <v>14</v>
      </c>
      <c r="D123" s="12" t="s">
        <v>15</v>
      </c>
      <c r="E123" s="12" t="s">
        <v>16</v>
      </c>
      <c r="F123" s="2"/>
    </row>
    <row r="124" spans="1:17" ht="15" hidden="1" customHeight="1" x14ac:dyDescent="0.25">
      <c r="A124" s="11" t="s">
        <v>34</v>
      </c>
      <c r="B124" s="9">
        <f>SUM(C124:E124)</f>
        <v>24241</v>
      </c>
      <c r="C124" s="8">
        <v>11093</v>
      </c>
      <c r="D124" s="8">
        <v>9442</v>
      </c>
      <c r="E124" s="8">
        <v>3706</v>
      </c>
      <c r="F124" s="2"/>
    </row>
    <row r="125" spans="1:17" ht="15" hidden="1" customHeight="1" x14ac:dyDescent="0.25">
      <c r="A125" s="10" t="s">
        <v>33</v>
      </c>
      <c r="B125" s="9">
        <f>SUM(C125:E125)</f>
        <v>283301</v>
      </c>
      <c r="C125" s="8">
        <v>127172</v>
      </c>
      <c r="D125" s="8">
        <v>117164</v>
      </c>
      <c r="E125" s="8">
        <v>38965</v>
      </c>
      <c r="F125" s="2"/>
    </row>
    <row r="126" spans="1:17" ht="15" hidden="1" customHeight="1" x14ac:dyDescent="0.25">
      <c r="A126" s="10" t="s">
        <v>32</v>
      </c>
      <c r="B126" s="9">
        <f>SUM(C126:E126)</f>
        <v>264468</v>
      </c>
      <c r="C126" s="8">
        <v>118021</v>
      </c>
      <c r="D126" s="8">
        <v>109838</v>
      </c>
      <c r="E126" s="8">
        <v>36609</v>
      </c>
      <c r="F126" s="2"/>
    </row>
    <row r="127" spans="1:17" ht="15" hidden="1" customHeight="1" x14ac:dyDescent="0.25">
      <c r="A127" s="7" t="s">
        <v>31</v>
      </c>
      <c r="B127" s="6">
        <f>SUM(C127:E127)</f>
        <v>378637</v>
      </c>
      <c r="C127" s="5">
        <v>174363</v>
      </c>
      <c r="D127" s="5">
        <v>151228</v>
      </c>
      <c r="E127" s="5">
        <v>53046</v>
      </c>
      <c r="F127" s="2"/>
    </row>
    <row r="128" spans="1:17" ht="15" hidden="1" customHeight="1" x14ac:dyDescent="0.25">
      <c r="A128" s="122" t="s">
        <v>1</v>
      </c>
      <c r="B128" s="4">
        <f>SUM(B124:B127)</f>
        <v>950647</v>
      </c>
      <c r="C128" s="4">
        <f>SUM(C124:C127)</f>
        <v>430649</v>
      </c>
      <c r="D128" s="4">
        <f>SUM(D124:D127)</f>
        <v>387672</v>
      </c>
      <c r="E128" s="4">
        <f>SUM(E124:E127)</f>
        <v>132326</v>
      </c>
      <c r="F128" s="3"/>
    </row>
    <row r="129" spans="1:17" ht="3.75" customHeight="1" x14ac:dyDescent="0.25">
      <c r="A129" s="2"/>
      <c r="B129" s="3"/>
      <c r="C129" s="3"/>
      <c r="D129" s="3"/>
      <c r="E129" s="3"/>
      <c r="F129" s="2"/>
      <c r="G129" s="2"/>
      <c r="H129" s="2"/>
      <c r="I129" s="2"/>
      <c r="J129" s="2"/>
      <c r="K129" s="2"/>
      <c r="L129" s="2"/>
      <c r="M129" s="2"/>
      <c r="N129" s="2"/>
      <c r="O129" s="2"/>
      <c r="P129" s="2"/>
      <c r="Q129" s="2"/>
    </row>
  </sheetData>
  <mergeCells count="17">
    <mergeCell ref="A77:J79"/>
    <mergeCell ref="O88:O89"/>
    <mergeCell ref="A88:A89"/>
    <mergeCell ref="B88:B89"/>
    <mergeCell ref="C88:C89"/>
    <mergeCell ref="D88:D89"/>
    <mergeCell ref="E88:E89"/>
    <mergeCell ref="A2:Q2"/>
    <mergeCell ref="A5:R5"/>
    <mergeCell ref="A6:R6"/>
    <mergeCell ref="A7:R7"/>
    <mergeCell ref="A8:R8"/>
    <mergeCell ref="M88:M89"/>
    <mergeCell ref="P88:P89"/>
    <mergeCell ref="Q88:Q89"/>
    <mergeCell ref="R88:R89"/>
    <mergeCell ref="F88:F89"/>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Casos CEM</vt:lpstr>
      <vt:lpstr>EIU</vt:lpstr>
      <vt:lpstr>'Casos CEM'!Área_de_impresión</vt:lpstr>
      <vt:lpstr>EIU!Área_de_impresión</vt:lpstr>
    </vt:vector>
  </TitlesOfParts>
  <Company>GP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AGUIRRESOFT</dc:creator>
  <cp:lastModifiedBy>user</cp:lastModifiedBy>
  <cp:lastPrinted>2020-08-11T15:36:40Z</cp:lastPrinted>
  <dcterms:created xsi:type="dcterms:W3CDTF">2020-08-10T14:14:51Z</dcterms:created>
  <dcterms:modified xsi:type="dcterms:W3CDTF">2020-11-11T23:10:19Z</dcterms:modified>
</cp:coreProperties>
</file>