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20" yWindow="-120" windowWidth="20730" windowHeight="11160" tabRatio="909"/>
  </bookViews>
  <sheets>
    <sheet name="Casos del CEM" sheetId="3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del CEM'!$A$1:$Q$158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3" i="30" l="1"/>
  <c r="B123" i="30"/>
  <c r="D122" i="30"/>
  <c r="D121" i="30"/>
  <c r="D120" i="30"/>
  <c r="D119" i="30"/>
  <c r="D118" i="30"/>
  <c r="D117" i="30"/>
  <c r="D116" i="30"/>
  <c r="D115" i="30"/>
  <c r="D114" i="30"/>
  <c r="D113" i="30"/>
  <c r="D112" i="30"/>
  <c r="D111" i="30"/>
  <c r="I111" i="30" s="1"/>
  <c r="Q69" i="30"/>
  <c r="P69" i="30"/>
  <c r="O69" i="30"/>
  <c r="M69" i="30"/>
  <c r="L69" i="30"/>
  <c r="K69" i="30"/>
  <c r="I69" i="30"/>
  <c r="I70" i="30" s="1"/>
  <c r="F69" i="30"/>
  <c r="E69" i="30"/>
  <c r="D69" i="30"/>
  <c r="C69" i="30"/>
  <c r="J49" i="30"/>
  <c r="N39" i="30" s="1"/>
  <c r="I49" i="30"/>
  <c r="H49" i="30"/>
  <c r="G49" i="30"/>
  <c r="F49" i="30"/>
  <c r="E49" i="30"/>
  <c r="N37" i="30" s="1"/>
  <c r="D49" i="30"/>
  <c r="C49" i="30"/>
  <c r="D28" i="30"/>
  <c r="C28" i="30"/>
  <c r="I20" i="30"/>
  <c r="H20" i="30"/>
  <c r="G20" i="30"/>
  <c r="N36" i="30" l="1"/>
  <c r="D123" i="30"/>
  <c r="I123" i="30" s="1"/>
  <c r="B49" i="30"/>
  <c r="E50" i="30" s="1"/>
  <c r="G83" i="30"/>
  <c r="B28" i="30"/>
  <c r="C29" i="30" s="1"/>
  <c r="F106" i="30"/>
  <c r="J20" i="30"/>
  <c r="N69" i="30"/>
  <c r="O70" i="30" s="1"/>
  <c r="J69" i="30"/>
  <c r="M70" i="30" s="1"/>
  <c r="F155" i="30"/>
  <c r="B69" i="30"/>
  <c r="D70" i="30" s="1"/>
  <c r="O95" i="30"/>
  <c r="C106" i="30"/>
  <c r="E70" i="30"/>
  <c r="E95" i="30"/>
  <c r="B70" i="30"/>
  <c r="D95" i="30"/>
  <c r="N38" i="30"/>
  <c r="B50" i="30" l="1"/>
  <c r="H50" i="30"/>
  <c r="N70" i="30"/>
  <c r="Q70" i="30"/>
  <c r="P70" i="30"/>
  <c r="I155" i="30"/>
  <c r="E155" i="30"/>
  <c r="G155" i="30"/>
  <c r="J83" i="30"/>
  <c r="K155" i="30"/>
  <c r="D155" i="30"/>
  <c r="B155" i="30"/>
  <c r="D83" i="30"/>
  <c r="J155" i="30"/>
  <c r="C155" i="30"/>
  <c r="L155" i="30"/>
  <c r="C83" i="30"/>
  <c r="C50" i="30"/>
  <c r="D106" i="30"/>
  <c r="G106" i="30"/>
  <c r="E106" i="30"/>
  <c r="H155" i="30"/>
  <c r="G50" i="30"/>
  <c r="B106" i="30"/>
  <c r="I106" i="30"/>
  <c r="I50" i="30"/>
  <c r="F50" i="30"/>
  <c r="J50" i="30"/>
  <c r="J106" i="30"/>
  <c r="H106" i="30"/>
  <c r="N95" i="30"/>
  <c r="M95" i="30" s="1"/>
  <c r="B83" i="30"/>
  <c r="F70" i="30"/>
  <c r="H83" i="30"/>
  <c r="C70" i="30"/>
  <c r="E83" i="30"/>
  <c r="I83" i="30"/>
  <c r="D29" i="30"/>
  <c r="D50" i="30"/>
  <c r="F83" i="30"/>
  <c r="K70" i="30"/>
  <c r="B29" i="30"/>
  <c r="L70" i="30"/>
  <c r="J70" i="30"/>
  <c r="C95" i="30"/>
  <c r="N49" i="30"/>
  <c r="O38" i="30" s="1"/>
  <c r="O49" i="30" l="1"/>
  <c r="O37" i="30"/>
  <c r="O36" i="30"/>
  <c r="O39" i="30"/>
</calcChain>
</file>

<file path=xl/sharedStrings.xml><?xml version="1.0" encoding="utf-8"?>
<sst xmlns="http://schemas.openxmlformats.org/spreadsheetml/2006/main" count="250" uniqueCount="145">
  <si>
    <t>Mes</t>
  </si>
  <si>
    <t>Otro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</si>
  <si>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</si>
  <si>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</si>
  <si>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</si>
  <si>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</si>
  <si>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</si>
  <si>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</si>
  <si>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</si>
  <si>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</si>
  <si>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</si>
  <si>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</si>
  <si>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</si>
  <si>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</si>
  <si>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</si>
  <si>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</si>
  <si>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</si>
  <si>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</si>
  <si>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</si>
  <si>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</si>
  <si>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</si>
  <si>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</si>
  <si>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</si>
  <si>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</si>
  <si>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</si>
  <si>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</si>
  <si>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Económica o patrimonial</t>
  </si>
  <si>
    <t>Psicológica</t>
  </si>
  <si>
    <t>Física</t>
  </si>
  <si>
    <t>Sexual</t>
  </si>
  <si>
    <t>Violación sexual</t>
  </si>
  <si>
    <t>Tipo de Violencia</t>
  </si>
  <si>
    <t>Lima</t>
  </si>
  <si>
    <t>Arequipa</t>
  </si>
  <si>
    <t>Cusco</t>
  </si>
  <si>
    <t>Ayacucho</t>
  </si>
  <si>
    <t>La Libertad</t>
  </si>
  <si>
    <t>Puno</t>
  </si>
  <si>
    <t>Set</t>
  </si>
  <si>
    <t xml:space="preserve">Mes </t>
  </si>
  <si>
    <t>0-17 años</t>
  </si>
  <si>
    <t>60 + años</t>
  </si>
  <si>
    <t>%</t>
  </si>
  <si>
    <t>Leve</t>
  </si>
  <si>
    <t>Moderado</t>
  </si>
  <si>
    <t>Variación %</t>
  </si>
  <si>
    <t>Enero</t>
  </si>
  <si>
    <t>Junio</t>
  </si>
  <si>
    <t>Julio</t>
  </si>
  <si>
    <t>Agosto</t>
  </si>
  <si>
    <t>Octubre</t>
  </si>
  <si>
    <t>Noviembre</t>
  </si>
  <si>
    <t>Si</t>
  </si>
  <si>
    <t>No</t>
  </si>
  <si>
    <t>Setiembre</t>
  </si>
  <si>
    <t>Departamento</t>
  </si>
  <si>
    <t>Callao</t>
  </si>
  <si>
    <t>Piura</t>
  </si>
  <si>
    <t>Ica</t>
  </si>
  <si>
    <t>Cajamarca</t>
  </si>
  <si>
    <t>Ancash</t>
  </si>
  <si>
    <t>San Martin</t>
  </si>
  <si>
    <t>Loreto</t>
  </si>
  <si>
    <t>Ucayali</t>
  </si>
  <si>
    <t>Tacna</t>
  </si>
  <si>
    <t>Amazonas</t>
  </si>
  <si>
    <t>Huancavelica</t>
  </si>
  <si>
    <t>Moquegua</t>
  </si>
  <si>
    <t>Pasco</t>
  </si>
  <si>
    <t>Tumbes</t>
  </si>
  <si>
    <t>Apurimac</t>
  </si>
  <si>
    <t>Lambayeque</t>
  </si>
  <si>
    <t>Junin</t>
  </si>
  <si>
    <t>Huanuco</t>
  </si>
  <si>
    <t>Económica</t>
  </si>
  <si>
    <t>Personas Adultas Mayores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</si>
  <si>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</si>
  <si>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Casos atendidos por grupos de edad de la persona usuaria según 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</si>
  <si>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</si>
  <si>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</si>
  <si>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</si>
  <si>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</si>
  <si>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</si>
  <si>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</si>
  <si>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</si>
  <si>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</si>
  <si>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Personas Adultas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</si>
  <si>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</si>
  <si>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Violencia
Económica o Patrimonial</t>
  </si>
  <si>
    <t>Violencia
Psicológica</t>
  </si>
  <si>
    <t>Violencia
Física</t>
  </si>
  <si>
    <t>Violencia
Sexual</t>
  </si>
  <si>
    <t>Comisaría</t>
  </si>
  <si>
    <t>Centro de Salud</t>
  </si>
  <si>
    <t>Efectos de alcohol</t>
  </si>
  <si>
    <t>DEL GRUPO FAMILIAR Y PERSONAS AFECTADAS POR VIOLENCIA SEXUAL EN LOS CENTROS EMERGENCIA MUJER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</si>
  <si>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</si>
  <si>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- Diciembre, 2020</t>
  </si>
  <si>
    <t>SECCIÓN I : CARACTERÍSTICAS DE LOS CASOS ATENDIDOS</t>
  </si>
  <si>
    <t>Casos atendidos por sexo según mes</t>
  </si>
  <si>
    <t>Casos atendidos por sexo según categoría del CEM</t>
  </si>
  <si>
    <t>Categoría del
CEM</t>
  </si>
  <si>
    <t>N° CEM</t>
  </si>
  <si>
    <t>Regular</t>
  </si>
  <si>
    <t>7 x 24</t>
  </si>
  <si>
    <t>Casos atendidos por tipo de violencia según mes</t>
  </si>
  <si>
    <t>CASOS ESPECIALES: Abandono, Violación sexual y 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</si>
  <si>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</si>
  <si>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Trata con fines de explotación sexual</t>
  </si>
  <si>
    <t>18-59 años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</si>
  <si>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</si>
  <si>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</si>
  <si>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</si>
  <si>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</si>
  <si>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</si>
  <si>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</si>
  <si>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</si>
  <si>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</si>
  <si>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</si>
  <si>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</si>
  <si>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</si>
  <si>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de población de acuerdo a sus costumbres y antepasados que se identifica la persona usuaria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</si>
  <si>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</si>
  <si>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</si>
  <si>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</si>
  <si>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</si>
  <si>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</si>
  <si>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</si>
  <si>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</si>
  <si>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Variación porcentual de los casos atendidos en los CEM del año 2020 en relación al año 2019 en cada mes</t>
  </si>
  <si>
    <t>Variación %
(2015 - 2016)</t>
  </si>
  <si>
    <t>Casos atendidos por nivel de riesgo, características del caso y acciones en la atención del caso realizadas por los CEM de los casos aperturados durante el año 2020, según departamento</t>
  </si>
  <si>
    <t>Total de Casos</t>
  </si>
  <si>
    <t>Valoración del riesgo para la integridad de la victima</t>
  </si>
  <si>
    <t>Víctima solicitó patrocinio legal del CEM</t>
  </si>
  <si>
    <t>Acciones en la atención del caso realizadas por el CEM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</si>
  <si>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</si>
  <si>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</si>
  <si>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</si>
  <si>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</si>
  <si>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</si>
  <si>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</si>
  <si>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Madre De Dios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</si>
  <si>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2020.</t>
    </r>
  </si>
  <si>
    <r>
      <t xml:space="preserve">Fuente: </t>
    </r>
    <r>
      <rPr>
        <sz val="10"/>
        <color theme="1"/>
        <rFont val="Arial"/>
        <family val="2"/>
      </rPr>
      <t>Registro de casos del CEM / SISEGC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</si>
</sst>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 Narrow"/>
      <family val="2"/>
    </font>
    <font>
      <b/>
      <sz val="12"/>
      <name val="Arial"/>
      <family val="2"/>
    </font>
    <font>
      <b/>
      <sz val="15"/>
      <color theme="1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sz val="12"/>
      <color rgb="FFFF808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u/>
      <vertAlign val="superscript"/>
      <sz val="15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343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</borders>
  <cellStyleXfs count="16">
    <xf numFmtId="0" fontId="0" fillId="0" borderId="0"/>
    <xf numFmtId="9" fontId="5" fillId="0" borderId="0" applyFont="0" applyFill="0" applyBorder="0" applyAlignment="0" applyProtection="0"/>
    <xf numFmtId="0" fontId="10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  <xf numFmtId="165" fontId="5" fillId="0" borderId="0" applyFont="0" applyFill="0" applyBorder="0" applyAlignment="0" applyProtection="0"/>
    <xf numFmtId="0" fontId="5" fillId="0" borderId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0" fontId="4" fillId="0" borderId="0"/>
  </cellStyleXfs>
  <cellXfs count="145">
    <xf numFmtId="0" fontId="0" fillId="0" borderId="0" xfId="0"/>
    <xf numFmtId="0" fontId="20" fillId="0" borderId="0" xfId="0" applyFont="1"/>
    <xf numFmtId="0" fontId="15" fillId="4" borderId="5" xfId="12" applyFont="1" applyFill="1" applyBorder="1" applyAlignment="1" applyProtection="1">
      <alignment vertical="center"/>
      <protection hidden="1"/>
    </xf>
    <xf numFmtId="0" fontId="4" fillId="3" borderId="0" xfId="12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3" applyFont="1" applyFill="1" applyAlignment="1">
      <alignment horizontal="centerContinuous" vertical="center"/>
    </xf>
    <xf numFmtId="0" fontId="4" fillId="3" borderId="0" xfId="12" applyFill="1" applyAlignment="1">
      <alignment horizontal="centerContinuous" vertical="center"/>
    </xf>
    <xf numFmtId="0" fontId="21" fillId="6" borderId="0" xfId="12" applyFont="1" applyFill="1" applyAlignment="1">
      <alignment horizontal="centerContinuous" vertical="center"/>
    </xf>
    <xf numFmtId="0" fontId="4" fillId="6" borderId="0" xfId="12" applyFill="1" applyAlignment="1">
      <alignment vertical="center"/>
    </xf>
    <xf numFmtId="0" fontId="11" fillId="6" borderId="0" xfId="12" applyFont="1" applyFill="1" applyAlignment="1">
      <alignment horizontal="centerContinuous" vertical="center"/>
    </xf>
    <xf numFmtId="0" fontId="14" fillId="6" borderId="0" xfId="12" applyFont="1" applyFill="1" applyAlignment="1">
      <alignment horizontal="centerContinuous" vertical="center"/>
    </xf>
    <xf numFmtId="0" fontId="24" fillId="3" borderId="5" xfId="12" applyFont="1" applyFill="1" applyBorder="1" applyAlignment="1">
      <alignment vertical="center"/>
    </xf>
    <xf numFmtId="0" fontId="24" fillId="3" borderId="0" xfId="12" applyFont="1" applyFill="1" applyAlignment="1">
      <alignment vertical="center"/>
    </xf>
    <xf numFmtId="0" fontId="29" fillId="3" borderId="0" xfId="12" applyFont="1" applyFill="1" applyAlignment="1">
      <alignment vertical="center"/>
    </xf>
    <xf numFmtId="0" fontId="3" fillId="3" borderId="0" xfId="12" applyFont="1" applyFill="1" applyAlignment="1">
      <alignment vertical="center"/>
    </xf>
    <xf numFmtId="0" fontId="12" fillId="4" borderId="0" xfId="12" applyFont="1" applyFill="1" applyAlignment="1">
      <alignment vertical="center" wrapText="1"/>
    </xf>
    <xf numFmtId="3" fontId="16" fillId="5" borderId="1" xfId="12" applyNumberFormat="1" applyFont="1" applyFill="1" applyBorder="1" applyAlignment="1">
      <alignment horizontal="center" vertical="center"/>
    </xf>
    <xf numFmtId="3" fontId="2" fillId="5" borderId="1" xfId="12" applyNumberFormat="1" applyFont="1" applyFill="1" applyBorder="1" applyAlignment="1">
      <alignment horizontal="center" vertical="center"/>
    </xf>
    <xf numFmtId="0" fontId="16" fillId="5" borderId="1" xfId="12" applyFont="1" applyFill="1" applyBorder="1" applyAlignment="1">
      <alignment horizontal="justify" vertical="center"/>
    </xf>
    <xf numFmtId="0" fontId="4" fillId="3" borderId="0" xfId="12" applyFill="1" applyAlignment="1">
      <alignment horizontal="center" vertical="center"/>
    </xf>
    <xf numFmtId="0" fontId="16" fillId="5" borderId="2" xfId="12" applyFont="1" applyFill="1" applyBorder="1" applyAlignment="1">
      <alignment horizontal="left" vertical="center"/>
    </xf>
    <xf numFmtId="0" fontId="12" fillId="4" borderId="6" xfId="12" applyFont="1" applyFill="1" applyBorder="1" applyAlignment="1">
      <alignment horizontal="left" vertical="center"/>
    </xf>
    <xf numFmtId="3" fontId="12" fillId="4" borderId="6" xfId="12" applyNumberFormat="1" applyFont="1" applyFill="1" applyBorder="1" applyAlignment="1">
      <alignment horizontal="center" vertical="center"/>
    </xf>
    <xf numFmtId="0" fontId="16" fillId="5" borderId="7" xfId="12" applyFont="1" applyFill="1" applyBorder="1" applyAlignment="1">
      <alignment horizontal="left" vertical="center"/>
    </xf>
    <xf numFmtId="9" fontId="16" fillId="5" borderId="7" xfId="5" applyFont="1" applyFill="1" applyBorder="1" applyAlignment="1">
      <alignment horizontal="center" vertical="center"/>
    </xf>
    <xf numFmtId="3" fontId="16" fillId="5" borderId="0" xfId="12" applyNumberFormat="1" applyFont="1" applyFill="1" applyAlignment="1">
      <alignment horizontal="center" vertical="center"/>
    </xf>
    <xf numFmtId="3" fontId="2" fillId="5" borderId="0" xfId="12" applyNumberFormat="1" applyFont="1" applyFill="1" applyAlignment="1">
      <alignment horizontal="center" vertical="center"/>
    </xf>
    <xf numFmtId="3" fontId="12" fillId="4" borderId="0" xfId="12" applyNumberFormat="1" applyFont="1" applyFill="1" applyAlignment="1">
      <alignment horizontal="center" vertical="center"/>
    </xf>
    <xf numFmtId="0" fontId="16" fillId="5" borderId="5" xfId="12" applyFont="1" applyFill="1" applyBorder="1" applyAlignment="1">
      <alignment vertical="center"/>
    </xf>
    <xf numFmtId="9" fontId="16" fillId="5" borderId="5" xfId="5" applyFont="1" applyFill="1" applyBorder="1" applyAlignment="1">
      <alignment horizontal="center" vertical="center"/>
    </xf>
    <xf numFmtId="164" fontId="16" fillId="5" borderId="5" xfId="5" applyNumberFormat="1" applyFont="1" applyFill="1" applyBorder="1" applyAlignment="1">
      <alignment horizontal="center" vertical="center"/>
    </xf>
    <xf numFmtId="0" fontId="16" fillId="2" borderId="0" xfId="12" applyFont="1" applyFill="1" applyAlignment="1">
      <alignment vertical="center"/>
    </xf>
    <xf numFmtId="164" fontId="16" fillId="2" borderId="0" xfId="5" applyNumberFormat="1" applyFont="1" applyFill="1" applyAlignment="1">
      <alignment horizontal="center" vertical="center"/>
    </xf>
    <xf numFmtId="0" fontId="4" fillId="2" borderId="0" xfId="12" applyFill="1" applyAlignment="1">
      <alignment vertical="center"/>
    </xf>
    <xf numFmtId="0" fontId="29" fillId="3" borderId="5" xfId="12" applyFont="1" applyFill="1" applyBorder="1" applyAlignment="1">
      <alignment vertical="center"/>
    </xf>
    <xf numFmtId="0" fontId="16" fillId="5" borderId="1" xfId="12" applyFont="1" applyFill="1" applyBorder="1" applyAlignment="1">
      <alignment horizontal="left" vertical="center"/>
    </xf>
    <xf numFmtId="3" fontId="4" fillId="2" borderId="0" xfId="12" applyNumberFormat="1" applyFill="1" applyAlignment="1">
      <alignment horizontal="center" vertical="center"/>
    </xf>
    <xf numFmtId="0" fontId="16" fillId="5" borderId="3" xfId="12" applyFont="1" applyFill="1" applyBorder="1" applyAlignment="1">
      <alignment horizontal="left" vertical="center"/>
    </xf>
    <xf numFmtId="3" fontId="16" fillId="5" borderId="3" xfId="12" applyNumberFormat="1" applyFont="1" applyFill="1" applyBorder="1" applyAlignment="1">
      <alignment horizontal="center" vertical="center"/>
    </xf>
    <xf numFmtId="3" fontId="2" fillId="5" borderId="3" xfId="12" applyNumberFormat="1" applyFont="1" applyFill="1" applyBorder="1" applyAlignment="1">
      <alignment horizontal="center" vertical="center"/>
    </xf>
    <xf numFmtId="9" fontId="4" fillId="3" borderId="0" xfId="5" applyFill="1" applyAlignment="1">
      <alignment horizontal="center" vertical="center"/>
    </xf>
    <xf numFmtId="9" fontId="3" fillId="3" borderId="0" xfId="5" applyFont="1" applyFill="1" applyAlignment="1">
      <alignment horizontal="center" vertical="center"/>
    </xf>
    <xf numFmtId="0" fontId="12" fillId="2" borderId="0" xfId="12" applyFont="1" applyFill="1" applyAlignment="1">
      <alignment horizontal="left" vertical="center"/>
    </xf>
    <xf numFmtId="0" fontId="22" fillId="3" borderId="5" xfId="12" applyFont="1" applyFill="1" applyBorder="1" applyAlignment="1">
      <alignment vertical="center"/>
    </xf>
    <xf numFmtId="0" fontId="22" fillId="3" borderId="0" xfId="12" applyFont="1" applyFill="1" applyAlignment="1">
      <alignment vertical="center"/>
    </xf>
    <xf numFmtId="0" fontId="1" fillId="3" borderId="0" xfId="12" applyFont="1" applyFill="1" applyAlignment="1">
      <alignment horizontal="left" vertical="center"/>
    </xf>
    <xf numFmtId="3" fontId="1" fillId="3" borderId="0" xfId="12" applyNumberFormat="1" applyFont="1" applyFill="1" applyAlignment="1">
      <alignment horizontal="center" vertical="center"/>
    </xf>
    <xf numFmtId="9" fontId="1" fillId="3" borderId="0" xfId="5" applyFont="1" applyFill="1" applyAlignment="1">
      <alignment horizontal="center" vertical="center"/>
    </xf>
    <xf numFmtId="0" fontId="21" fillId="3" borderId="0" xfId="12" applyFont="1" applyFill="1" applyAlignment="1">
      <alignment vertical="center"/>
    </xf>
    <xf numFmtId="0" fontId="21" fillId="3" borderId="0" xfId="12" applyFont="1" applyFill="1" applyAlignment="1">
      <alignment horizontal="center" vertical="center"/>
    </xf>
    <xf numFmtId="3" fontId="16" fillId="5" borderId="2" xfId="12" applyNumberFormat="1" applyFont="1" applyFill="1" applyBorder="1" applyAlignment="1">
      <alignment horizontal="center" vertical="center"/>
    </xf>
    <xf numFmtId="0" fontId="4" fillId="3" borderId="0" xfId="12" applyFill="1" applyAlignment="1">
      <alignment horizontal="left" vertical="center"/>
    </xf>
    <xf numFmtId="0" fontId="1" fillId="3" borderId="0" xfId="12" applyFont="1" applyFill="1" applyAlignment="1">
      <alignment horizontal="center" vertical="center"/>
    </xf>
    <xf numFmtId="9" fontId="1" fillId="3" borderId="0" xfId="12" applyNumberFormat="1" applyFont="1" applyFill="1" applyAlignment="1">
      <alignment horizontal="center" vertical="center"/>
    </xf>
    <xf numFmtId="0" fontId="16" fillId="5" borderId="8" xfId="12" applyFont="1" applyFill="1" applyBorder="1" applyAlignment="1">
      <alignment horizontal="left" vertical="center"/>
    </xf>
    <xf numFmtId="3" fontId="16" fillId="5" borderId="8" xfId="12" applyNumberFormat="1" applyFont="1" applyFill="1" applyBorder="1" applyAlignment="1">
      <alignment horizontal="center" vertical="center"/>
    </xf>
    <xf numFmtId="3" fontId="2" fillId="5" borderId="8" xfId="12" applyNumberFormat="1" applyFont="1" applyFill="1" applyBorder="1" applyAlignment="1">
      <alignment horizontal="center" vertical="center"/>
    </xf>
    <xf numFmtId="0" fontId="16" fillId="5" borderId="9" xfId="12" applyFont="1" applyFill="1" applyBorder="1" applyAlignment="1">
      <alignment horizontal="left" vertical="center"/>
    </xf>
    <xf numFmtId="3" fontId="16" fillId="5" borderId="9" xfId="12" applyNumberFormat="1" applyFont="1" applyFill="1" applyBorder="1" applyAlignment="1">
      <alignment horizontal="center" vertical="center"/>
    </xf>
    <xf numFmtId="3" fontId="2" fillId="5" borderId="9" xfId="12" applyNumberFormat="1" applyFont="1" applyFill="1" applyBorder="1" applyAlignment="1">
      <alignment horizontal="center" vertical="center"/>
    </xf>
    <xf numFmtId="3" fontId="16" fillId="5" borderId="10" xfId="12" applyNumberFormat="1" applyFont="1" applyFill="1" applyBorder="1" applyAlignment="1">
      <alignment horizontal="center" vertical="center"/>
    </xf>
    <xf numFmtId="164" fontId="1" fillId="3" borderId="0" xfId="5" applyNumberFormat="1" applyFont="1" applyFill="1" applyAlignment="1">
      <alignment horizontal="center" vertical="center"/>
    </xf>
    <xf numFmtId="0" fontId="30" fillId="3" borderId="0" xfId="12" applyFont="1" applyFill="1" applyAlignment="1">
      <alignment vertical="center"/>
    </xf>
    <xf numFmtId="3" fontId="4" fillId="3" borderId="0" xfId="12" applyNumberFormat="1" applyFill="1" applyAlignment="1">
      <alignment vertical="center"/>
    </xf>
    <xf numFmtId="0" fontId="1" fillId="3" borderId="0" xfId="12" applyFont="1" applyFill="1" applyAlignment="1">
      <alignment vertical="center"/>
    </xf>
    <xf numFmtId="0" fontId="11" fillId="3" borderId="5" xfId="12" applyFont="1" applyFill="1" applyBorder="1" applyAlignment="1">
      <alignment vertical="center"/>
    </xf>
    <xf numFmtId="0" fontId="17" fillId="3" borderId="0" xfId="12" applyFont="1" applyFill="1" applyAlignment="1">
      <alignment horizontal="center" vertical="center"/>
    </xf>
    <xf numFmtId="0" fontId="2" fillId="3" borderId="0" xfId="12" applyFont="1" applyFill="1" applyAlignment="1">
      <alignment vertical="center"/>
    </xf>
    <xf numFmtId="3" fontId="2" fillId="3" borderId="0" xfId="12" applyNumberFormat="1" applyFont="1" applyFill="1" applyAlignment="1">
      <alignment horizontal="left" vertical="center"/>
    </xf>
    <xf numFmtId="0" fontId="16" fillId="5" borderId="2" xfId="12" applyFont="1" applyFill="1" applyBorder="1" applyAlignment="1">
      <alignment horizontal="justify" vertical="center"/>
    </xf>
    <xf numFmtId="0" fontId="4" fillId="3" borderId="5" xfId="12" applyFill="1" applyBorder="1" applyAlignment="1">
      <alignment vertical="center"/>
    </xf>
    <xf numFmtId="0" fontId="31" fillId="3" borderId="0" xfId="12" applyFont="1" applyFill="1" applyAlignment="1">
      <alignment horizontal="center" vertical="center" wrapText="1"/>
    </xf>
    <xf numFmtId="0" fontId="14" fillId="4" borderId="0" xfId="12" applyFont="1" applyFill="1" applyAlignment="1">
      <alignment horizontal="center" vertical="center" wrapText="1"/>
    </xf>
    <xf numFmtId="0" fontId="12" fillId="4" borderId="0" xfId="12" applyFont="1" applyFill="1" applyAlignment="1">
      <alignment horizontal="center" vertical="center" wrapText="1"/>
    </xf>
    <xf numFmtId="0" fontId="12" fillId="4" borderId="0" xfId="12" applyFont="1" applyFill="1" applyAlignment="1">
      <alignment horizontal="center" vertical="center"/>
    </xf>
    <xf numFmtId="0" fontId="12" fillId="4" borderId="0" xfId="12" applyFont="1" applyFill="1" applyAlignment="1">
      <alignment horizontal="left" vertical="center"/>
    </xf>
    <xf numFmtId="3" fontId="4" fillId="3" borderId="0" xfId="12" applyNumberFormat="1" applyFill="1" applyAlignment="1">
      <alignment horizontal="center" vertical="center"/>
    </xf>
    <xf numFmtId="0" fontId="13" fillId="5" borderId="1" xfId="12" applyFont="1" applyFill="1" applyBorder="1" applyAlignment="1">
      <alignment horizontal="left" vertical="center"/>
    </xf>
    <xf numFmtId="0" fontId="13" fillId="5" borderId="2" xfId="12" applyFont="1" applyFill="1" applyBorder="1" applyAlignment="1">
      <alignment horizontal="left" vertical="center"/>
    </xf>
    <xf numFmtId="0" fontId="13" fillId="5" borderId="3" xfId="12" applyFont="1" applyFill="1" applyBorder="1" applyAlignment="1">
      <alignment horizontal="left" vertical="center"/>
    </xf>
    <xf numFmtId="9" fontId="16" fillId="5" borderId="1" xfId="1" applyFont="1" applyFill="1" applyBorder="1" applyAlignment="1">
      <alignment horizontal="center" vertical="center"/>
    </xf>
    <xf numFmtId="0" fontId="23" fillId="4" borderId="4" xfId="12" applyFont="1" applyFill="1" applyBorder="1" applyAlignment="1">
      <alignment horizontal="center" vertical="center" wrapText="1"/>
    </xf>
    <xf numFmtId="0" fontId="23" fillId="4" borderId="11" xfId="12" applyFont="1" applyFill="1" applyBorder="1" applyAlignment="1">
      <alignment horizontal="center" vertical="center" wrapText="1"/>
    </xf>
    <xf numFmtId="3" fontId="16" fillId="5" borderId="12" xfId="12" applyNumberFormat="1" applyFont="1" applyFill="1" applyBorder="1" applyAlignment="1">
      <alignment horizontal="center" vertical="center"/>
    </xf>
    <xf numFmtId="3" fontId="2" fillId="5" borderId="12" xfId="12" applyNumberFormat="1" applyFont="1" applyFill="1" applyBorder="1" applyAlignment="1">
      <alignment horizontal="center" vertical="center"/>
    </xf>
    <xf numFmtId="0" fontId="16" fillId="5" borderId="2" xfId="12" applyFont="1" applyFill="1" applyBorder="1" applyAlignment="1">
      <alignment horizontal="center" vertical="center"/>
    </xf>
    <xf numFmtId="3" fontId="16" fillId="5" borderId="13" xfId="12" applyNumberFormat="1" applyFont="1" applyFill="1" applyBorder="1" applyAlignment="1">
      <alignment horizontal="center" vertical="center"/>
    </xf>
    <xf numFmtId="3" fontId="16" fillId="5" borderId="14" xfId="12" applyNumberFormat="1" applyFont="1" applyFill="1" applyBorder="1" applyAlignment="1">
      <alignment horizontal="center" vertical="center"/>
    </xf>
    <xf numFmtId="3" fontId="2" fillId="5" borderId="13" xfId="12" applyNumberFormat="1" applyFont="1" applyFill="1" applyBorder="1" applyAlignment="1">
      <alignment horizontal="center" vertical="center"/>
    </xf>
    <xf numFmtId="0" fontId="12" fillId="4" borderId="0" xfId="12" applyFont="1" applyFill="1" applyAlignment="1">
      <alignment horizontal="justify" vertical="center"/>
    </xf>
    <xf numFmtId="0" fontId="16" fillId="5" borderId="5" xfId="12" applyFont="1" applyFill="1" applyBorder="1" applyAlignment="1">
      <alignment horizontal="left" vertical="center"/>
    </xf>
    <xf numFmtId="0" fontId="16" fillId="5" borderId="1" xfId="12" applyFont="1" applyFill="1" applyBorder="1" applyAlignment="1">
      <alignment horizontal="left" vertical="center" wrapText="1"/>
    </xf>
    <xf numFmtId="3" fontId="16" fillId="5" borderId="1" xfId="12" applyNumberFormat="1" applyFont="1" applyFill="1" applyBorder="1" applyAlignment="1">
      <alignment horizontal="center" vertical="center" wrapText="1"/>
    </xf>
    <xf numFmtId="0" fontId="16" fillId="5" borderId="3" xfId="12" applyFont="1" applyFill="1" applyBorder="1" applyAlignment="1">
      <alignment horizontal="justify" vertical="center"/>
    </xf>
    <xf numFmtId="0" fontId="24" fillId="3" borderId="0" xfId="12" applyFont="1" applyFill="1" applyAlignment="1">
      <alignment vertical="center" wrapText="1"/>
    </xf>
    <xf numFmtId="9" fontId="16" fillId="5" borderId="5" xfId="1" applyFont="1" applyFill="1" applyBorder="1" applyAlignment="1">
      <alignment horizontal="center" vertical="center"/>
    </xf>
    <xf numFmtId="0" fontId="7" fillId="3" borderId="0" xfId="12" applyFont="1" applyFill="1" applyAlignment="1">
      <alignment vertical="center"/>
    </xf>
    <xf numFmtId="0" fontId="4" fillId="2" borderId="0" xfId="15" applyFill="1" applyAlignment="1">
      <alignment vertical="center"/>
    </xf>
    <xf numFmtId="0" fontId="12" fillId="4" borderId="15" xfId="12" applyFont="1" applyFill="1" applyBorder="1" applyAlignment="1">
      <alignment horizontal="justify" vertical="center"/>
    </xf>
    <xf numFmtId="3" fontId="12" fillId="4" borderId="16" xfId="12" applyNumberFormat="1" applyFont="1" applyFill="1" applyBorder="1" applyAlignment="1">
      <alignment horizontal="center" vertical="center"/>
    </xf>
    <xf numFmtId="10" fontId="16" fillId="5" borderId="5" xfId="5" applyNumberFormat="1" applyFont="1" applyFill="1" applyBorder="1" applyAlignment="1">
      <alignment horizontal="center" vertical="center"/>
    </xf>
    <xf numFmtId="0" fontId="12" fillId="4" borderId="0" xfId="12" applyFont="1" applyFill="1" applyAlignment="1">
      <alignment horizontal="right" vertical="center" wrapText="1"/>
    </xf>
    <xf numFmtId="0" fontId="34" fillId="3" borderId="0" xfId="12" applyFont="1" applyFill="1" applyAlignment="1">
      <alignment vertical="center"/>
    </xf>
    <xf numFmtId="164" fontId="16" fillId="5" borderId="1" xfId="5" applyNumberFormat="1" applyFont="1" applyFill="1" applyBorder="1" applyAlignment="1">
      <alignment horizontal="right" vertical="center"/>
    </xf>
    <xf numFmtId="3" fontId="34" fillId="3" borderId="0" xfId="12" applyNumberFormat="1" applyFont="1" applyFill="1" applyAlignment="1">
      <alignment vertical="center"/>
    </xf>
    <xf numFmtId="164" fontId="21" fillId="3" borderId="0" xfId="5" applyNumberFormat="1" applyFont="1" applyFill="1" applyAlignment="1">
      <alignment vertical="center"/>
    </xf>
    <xf numFmtId="3" fontId="2" fillId="5" borderId="2" xfId="12" applyNumberFormat="1" applyFont="1" applyFill="1" applyBorder="1" applyAlignment="1">
      <alignment horizontal="center" vertical="center"/>
    </xf>
    <xf numFmtId="0" fontId="16" fillId="5" borderId="0" xfId="12" applyFont="1" applyFill="1" applyBorder="1" applyAlignment="1">
      <alignment horizontal="left" vertical="center"/>
    </xf>
    <xf numFmtId="3" fontId="2" fillId="5" borderId="0" xfId="12" applyNumberFormat="1" applyFont="1" applyFill="1" applyBorder="1" applyAlignment="1">
      <alignment horizontal="center" vertical="center"/>
    </xf>
    <xf numFmtId="164" fontId="12" fillId="4" borderId="0" xfId="5" applyNumberFormat="1" applyFont="1" applyFill="1" applyAlignment="1">
      <alignment horizontal="right" vertical="center"/>
    </xf>
    <xf numFmtId="0" fontId="21" fillId="3" borderId="0" xfId="12" applyFont="1" applyFill="1" applyAlignment="1">
      <alignment vertical="center" wrapText="1"/>
    </xf>
    <xf numFmtId="0" fontId="24" fillId="3" borderId="5" xfId="12" applyFont="1" applyFill="1" applyBorder="1" applyAlignment="1">
      <alignment horizontal="left" vertical="center"/>
    </xf>
    <xf numFmtId="0" fontId="12" fillId="2" borderId="0" xfId="12" applyFont="1" applyFill="1" applyAlignment="1">
      <alignment vertical="center" wrapText="1"/>
    </xf>
    <xf numFmtId="0" fontId="14" fillId="4" borderId="18" xfId="12" applyFont="1" applyFill="1" applyBorder="1" applyAlignment="1">
      <alignment horizontal="center" vertical="center" wrapText="1"/>
    </xf>
    <xf numFmtId="0" fontId="14" fillId="4" borderId="19" xfId="12" applyFont="1" applyFill="1" applyBorder="1" applyAlignment="1">
      <alignment horizontal="center" vertical="center" wrapText="1"/>
    </xf>
    <xf numFmtId="0" fontId="12" fillId="4" borderId="18" xfId="12" applyFont="1" applyFill="1" applyBorder="1" applyAlignment="1">
      <alignment horizontal="center" vertical="center" wrapText="1"/>
    </xf>
    <xf numFmtId="0" fontId="12" fillId="4" borderId="19" xfId="12" applyFont="1" applyFill="1" applyBorder="1" applyAlignment="1">
      <alignment horizontal="center" vertical="center" wrapText="1"/>
    </xf>
    <xf numFmtId="0" fontId="9" fillId="4" borderId="18" xfId="12" applyFont="1" applyFill="1" applyBorder="1" applyAlignment="1">
      <alignment horizontal="center" vertical="center" wrapText="1"/>
    </xf>
    <xf numFmtId="0" fontId="9" fillId="2" borderId="0" xfId="12" applyFont="1" applyFill="1" applyAlignment="1">
      <alignment vertical="center" wrapText="1"/>
    </xf>
    <xf numFmtId="3" fontId="2" fillId="5" borderId="20" xfId="12" applyNumberFormat="1" applyFont="1" applyFill="1" applyBorder="1" applyAlignment="1">
      <alignment vertical="center"/>
    </xf>
    <xf numFmtId="3" fontId="16" fillId="5" borderId="20" xfId="12" applyNumberFormat="1" applyFont="1" applyFill="1" applyBorder="1" applyAlignment="1">
      <alignment horizontal="center" vertical="center"/>
    </xf>
    <xf numFmtId="3" fontId="2" fillId="5" borderId="20" xfId="12" applyNumberFormat="1" applyFont="1" applyFill="1" applyBorder="1" applyAlignment="1">
      <alignment horizontal="center" vertical="center"/>
    </xf>
    <xf numFmtId="3" fontId="16" fillId="2" borderId="0" xfId="12" applyNumberFormat="1" applyFont="1" applyFill="1" applyAlignment="1">
      <alignment vertical="center"/>
    </xf>
    <xf numFmtId="3" fontId="2" fillId="5" borderId="21" xfId="12" applyNumberFormat="1" applyFont="1" applyFill="1" applyBorder="1" applyAlignment="1">
      <alignment vertical="center"/>
    </xf>
    <xf numFmtId="3" fontId="16" fillId="5" borderId="21" xfId="12" applyNumberFormat="1" applyFont="1" applyFill="1" applyBorder="1" applyAlignment="1">
      <alignment horizontal="center" vertical="center"/>
    </xf>
    <xf numFmtId="3" fontId="2" fillId="5" borderId="22" xfId="12" applyNumberFormat="1" applyFont="1" applyFill="1" applyBorder="1" applyAlignment="1">
      <alignment horizontal="center" vertical="center"/>
    </xf>
    <xf numFmtId="164" fontId="16" fillId="5" borderId="1" xfId="1" applyNumberFormat="1" applyFont="1" applyFill="1" applyBorder="1" applyAlignment="1">
      <alignment horizontal="center" vertical="center"/>
    </xf>
    <xf numFmtId="164" fontId="16" fillId="2" borderId="0" xfId="12" applyNumberFormat="1" applyFont="1" applyFill="1" applyAlignment="1">
      <alignment horizontal="center" vertical="center"/>
    </xf>
    <xf numFmtId="3" fontId="16" fillId="2" borderId="0" xfId="12" applyNumberFormat="1" applyFont="1" applyFill="1" applyAlignment="1">
      <alignment horizontal="center" vertical="center"/>
    </xf>
    <xf numFmtId="3" fontId="0" fillId="3" borderId="0" xfId="0" applyNumberFormat="1" applyFill="1" applyAlignment="1">
      <alignment vertical="center"/>
    </xf>
    <xf numFmtId="0" fontId="8" fillId="3" borderId="0" xfId="12" applyFont="1" applyFill="1" applyAlignment="1">
      <alignment horizontal="left" vertical="center" wrapText="1"/>
    </xf>
    <xf numFmtId="0" fontId="12" fillId="4" borderId="0" xfId="12" applyFont="1" applyFill="1" applyAlignment="1">
      <alignment horizontal="center" vertical="center"/>
    </xf>
    <xf numFmtId="0" fontId="16" fillId="5" borderId="5" xfId="12" applyFont="1" applyFill="1" applyBorder="1" applyAlignment="1">
      <alignment horizontal="center" vertical="center"/>
    </xf>
    <xf numFmtId="0" fontId="12" fillId="4" borderId="0" xfId="12" applyFont="1" applyFill="1" applyAlignment="1">
      <alignment horizontal="center" vertical="center" wrapText="1"/>
    </xf>
    <xf numFmtId="0" fontId="12" fillId="4" borderId="17" xfId="12" applyFont="1" applyFill="1" applyBorder="1" applyAlignment="1">
      <alignment horizontal="center" vertical="center" wrapText="1"/>
    </xf>
    <xf numFmtId="0" fontId="16" fillId="5" borderId="1" xfId="12" applyFont="1" applyFill="1" applyBorder="1" applyAlignment="1">
      <alignment horizontal="left" vertical="center" wrapText="1"/>
    </xf>
    <xf numFmtId="0" fontId="16" fillId="5" borderId="0" xfId="12" applyFont="1" applyFill="1" applyAlignment="1">
      <alignment horizontal="left" vertical="center"/>
    </xf>
    <xf numFmtId="0" fontId="12" fillId="4" borderId="0" xfId="12" applyFont="1" applyFill="1" applyAlignment="1">
      <alignment horizontal="left" vertical="center"/>
    </xf>
    <xf numFmtId="0" fontId="14" fillId="4" borderId="0" xfId="12" applyFont="1" applyFill="1" applyAlignment="1">
      <alignment horizontal="center" vertical="center" wrapText="1"/>
    </xf>
    <xf numFmtId="0" fontId="4" fillId="3" borderId="0" xfId="12" applyFill="1" applyAlignment="1">
      <alignment horizontal="justify" vertical="center" wrapText="1"/>
    </xf>
    <xf numFmtId="0" fontId="24" fillId="3" borderId="5" xfId="12" applyFont="1" applyFill="1" applyBorder="1" applyAlignment="1">
      <alignment horizontal="left" vertical="center" wrapText="1"/>
    </xf>
    <xf numFmtId="0" fontId="25" fillId="3" borderId="0" xfId="12" applyFont="1" applyFill="1" applyAlignment="1">
      <alignment horizontal="center" vertical="center" wrapText="1"/>
    </xf>
    <xf numFmtId="0" fontId="26" fillId="6" borderId="0" xfId="12" applyFont="1" applyFill="1" applyAlignment="1">
      <alignment horizontal="center" vertical="center"/>
    </xf>
    <xf numFmtId="0" fontId="28" fillId="6" borderId="0" xfId="12" applyFont="1" applyFill="1" applyAlignment="1">
      <alignment horizontal="center" vertical="center"/>
    </xf>
    <xf numFmtId="0" fontId="15" fillId="6" borderId="0" xfId="12" applyFont="1" applyFill="1" applyAlignment="1">
      <alignment horizontal="center" vertical="center"/>
    </xf>
  </cellXfs>
  <cellStyles count="16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5"/>
    <cellStyle name="Normal_Directorio CEMs - agos - 2009 - UGTAI" xfId="13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4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0053798677376"/>
          <c:y val="1.066015944210841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75-4E31-B636-0EE8B67C0B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CEM'!$N$36:$N$39</c:f>
              <c:numCache>
                <c:formatCode>#,##0</c:formatCode>
                <c:ptCount val="4"/>
                <c:pt idx="0">
                  <c:v>19483</c:v>
                </c:pt>
                <c:pt idx="1">
                  <c:v>16178</c:v>
                </c:pt>
                <c:pt idx="2">
                  <c:v>70888</c:v>
                </c:pt>
                <c:pt idx="3">
                  <c:v>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75-4E31-B636-0EE8B67C0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129684992"/>
        <c:axId val="129686528"/>
      </c:barChart>
      <c:catAx>
        <c:axId val="129684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129686528"/>
        <c:crosses val="autoZero"/>
        <c:auto val="0"/>
        <c:lblAlgn val="ctr"/>
        <c:lblOffset val="100"/>
        <c:noMultiLvlLbl val="0"/>
      </c:catAx>
      <c:valAx>
        <c:axId val="12968652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9684992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v>Psicológica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4589</c:v>
              </c:pt>
              <c:pt idx="1">
                <c:v>2556</c:v>
              </c:pt>
              <c:pt idx="2">
                <c:v>17182</c:v>
              </c:pt>
              <c:pt idx="3">
                <c:v>2320</c:v>
              </c:pt>
            </c:numLit>
          </c:val>
          <c:extLst>
            <c:ext xmlns:c16="http://schemas.microsoft.com/office/drawing/2014/chart" uri="{C3380CC4-5D6E-409C-BE32-E72D297353CC}">
              <c16:uniqueId val="{00000000-3BB1-4C2F-8DE4-A9E9B995EB76}"/>
            </c:ext>
          </c:extLst>
        </c:ser>
        <c:ser>
          <c:idx val="1"/>
          <c:order val="1"/>
          <c:tx>
            <c:v>Física</c:v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2702</c:v>
              </c:pt>
              <c:pt idx="1">
                <c:v>2113</c:v>
              </c:pt>
              <c:pt idx="2">
                <c:v>15550</c:v>
              </c:pt>
              <c:pt idx="3">
                <c:v>1068</c:v>
              </c:pt>
            </c:numLit>
          </c:val>
          <c:extLst>
            <c:ext xmlns:c16="http://schemas.microsoft.com/office/drawing/2014/chart" uri="{C3380CC4-5D6E-409C-BE32-E72D297353CC}">
              <c16:uniqueId val="{00000001-3BB1-4C2F-8DE4-A9E9B995EB76}"/>
            </c:ext>
          </c:extLst>
        </c:ser>
        <c:ser>
          <c:idx val="2"/>
          <c:order val="2"/>
          <c:tx>
            <c:v>Sexual</c:v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1520</c:v>
              </c:pt>
              <c:pt idx="1">
                <c:v>2375</c:v>
              </c:pt>
              <c:pt idx="2">
                <c:v>1819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2-3BB1-4C2F-8DE4-A9E9B995EB76}"/>
            </c:ext>
          </c:extLst>
        </c:ser>
        <c:ser>
          <c:idx val="3"/>
          <c:order val="3"/>
          <c:tx>
            <c:v>Económica o patrimonial</c:v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54</c:v>
              </c:pt>
              <c:pt idx="1">
                <c:v>23</c:v>
              </c:pt>
              <c:pt idx="2">
                <c:v>109</c:v>
              </c:pt>
              <c:pt idx="3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3-3BB1-4C2F-8DE4-A9E9B995E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01824"/>
        <c:axId val="129103360"/>
      </c:barChart>
      <c:catAx>
        <c:axId val="129101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129103360"/>
        <c:crosses val="autoZero"/>
        <c:auto val="1"/>
        <c:lblAlgn val="ctr"/>
        <c:lblOffset val="100"/>
        <c:noMultiLvlLbl val="0"/>
      </c:catAx>
      <c:valAx>
        <c:axId val="1291033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910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261884295585168"/>
          <c:y val="4.63901982460321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67321395556886"/>
          <c:y val="0.24254214372015423"/>
          <c:w val="0.49258192181319038"/>
          <c:h val="0.72946049056816753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64-459A-9460-123F477975E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64-459A-9460-123F477975E2}"/>
              </c:ext>
            </c:extLst>
          </c:dPt>
          <c:dLbls>
            <c:dLbl>
              <c:idx val="0"/>
              <c:layout>
                <c:manualLayout>
                  <c:x val="0.15549920055890615"/>
                  <c:y val="-8.7042484865713643E-2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34FCB5FD-4C5B-419E-B6B2-1F442964542E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85.5%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047279986"/>
                      <c:h val="0.1334452709193751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64-459A-9460-123F477975E2}"/>
                </c:ext>
              </c:extLst>
            </c:dLbl>
            <c:dLbl>
              <c:idx val="1"/>
              <c:layout>
                <c:manualLayout>
                  <c:x val="-0.12873785920537922"/>
                  <c:y val="0.14622426066854183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5B1D85B0-3A09-48EF-950E-EC47F271CAB9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14.5%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64-459A-9460-123F477975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</c:v>
              </c:pt>
              <c:pt idx="1">
                <c:v>Hombre</c:v>
              </c:pt>
            </c:strLit>
          </c:cat>
          <c:val>
            <c:numLit>
              <c:formatCode>General</c:formatCode>
              <c:ptCount val="2"/>
              <c:pt idx="0">
                <c:v>46394</c:v>
              </c:pt>
              <c:pt idx="1">
                <c:v>7731</c:v>
              </c:pt>
            </c:numLit>
          </c:val>
          <c:extLst>
            <c:ext xmlns:c16="http://schemas.microsoft.com/office/drawing/2014/chart" uri="{C3380CC4-5D6E-409C-BE32-E72D297353CC}">
              <c16:uniqueId val="{00000004-1864-459A-9460-123F47797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200305</xdr:colOff>
      <xdr:row>34</xdr:row>
      <xdr:rowOff>0</xdr:rowOff>
    </xdr:from>
    <xdr:to>
      <xdr:col>16</xdr:col>
      <xdr:colOff>396875</xdr:colOff>
      <xdr:row>50</xdr:row>
      <xdr:rowOff>31750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82785</xdr:colOff>
      <xdr:row>75</xdr:row>
      <xdr:rowOff>19174</xdr:rowOff>
    </xdr:from>
    <xdr:to>
      <xdr:col>16</xdr:col>
      <xdr:colOff>609161</xdr:colOff>
      <xdr:row>83</xdr:row>
      <xdr:rowOff>173869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23811</xdr:colOff>
      <xdr:row>15</xdr:row>
      <xdr:rowOff>154782</xdr:rowOff>
    </xdr:from>
    <xdr:to>
      <xdr:col>16</xdr:col>
      <xdr:colOff>785812</xdr:colOff>
      <xdr:row>30</xdr:row>
      <xdr:rowOff>1559719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31</xdr:row>
      <xdr:rowOff>95250</xdr:rowOff>
    </xdr:from>
    <xdr:to>
      <xdr:col>16</xdr:col>
      <xdr:colOff>530648</xdr:colOff>
      <xdr:row>33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9858375"/>
          <a:ext cx="14418098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9</xdr:col>
      <xdr:colOff>680677</xdr:colOff>
      <xdr:row>27</xdr:row>
      <xdr:rowOff>67251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860271" y="5698907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164790</xdr:colOff>
      <xdr:row>25</xdr:row>
      <xdr:rowOff>19941</xdr:rowOff>
    </xdr:from>
    <xdr:ext cx="823429" cy="113206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356915" y="5270597"/>
          <a:ext cx="823429" cy="1132069"/>
        </a:xfrm>
        <a:prstGeom prst="rect">
          <a:avLst/>
        </a:prstGeom>
      </xdr:spPr>
    </xdr:pic>
    <xdr:clientData/>
  </xdr:oneCellAnchor>
  <xdr:twoCellAnchor>
    <xdr:from>
      <xdr:col>0</xdr:col>
      <xdr:colOff>53788</xdr:colOff>
      <xdr:row>71</xdr:row>
      <xdr:rowOff>121866</xdr:rowOff>
    </xdr:from>
    <xdr:to>
      <xdr:col>16</xdr:col>
      <xdr:colOff>598714</xdr:colOff>
      <xdr:row>73</xdr:row>
      <xdr:rowOff>250031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788" y="18343191"/>
          <a:ext cx="14432376" cy="61394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1 706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Arequipa 446 casos, La Libertad 429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Cusco 368 casos, Junín 339 casos, Huanuco 276 casos, San Martín 262 casos, Ancash 250 casos, Piura 220 casos, Puno 201 casos, Ayacucho 185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47625</xdr:colOff>
      <xdr:row>0</xdr:row>
      <xdr:rowOff>11906</xdr:rowOff>
    </xdr:from>
    <xdr:ext cx="4941094" cy="642938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906"/>
          <a:ext cx="4941094" cy="64293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0.35564</cdr:x>
      <cdr:y>0.81748</cdr:y>
    </cdr:from>
    <cdr:to>
      <cdr:x>0.47306</cdr:x>
      <cdr:y>0.926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9862" y="2683104"/>
          <a:ext cx="607458" cy="356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7 %</a:t>
          </a:r>
        </a:p>
      </cdr:txBody>
    </cdr:sp>
  </cdr:relSizeAnchor>
  <cdr:relSizeAnchor xmlns:cdr="http://schemas.openxmlformats.org/drawingml/2006/chartDrawing">
    <cdr:from>
      <cdr:x>0.88074</cdr:x>
      <cdr:y>0.57395</cdr:y>
    </cdr:from>
    <cdr:to>
      <cdr:x>0.98101</cdr:x>
      <cdr:y>0.69732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49394" y="1776725"/>
          <a:ext cx="517939" cy="381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62 %</a:t>
          </a:r>
        </a:p>
      </cdr:txBody>
    </cdr:sp>
  </cdr:relSizeAnchor>
  <cdr:relSizeAnchor xmlns:cdr="http://schemas.openxmlformats.org/drawingml/2006/chartDrawing">
    <cdr:from>
      <cdr:x>0.44326</cdr:x>
      <cdr:y>0.32792</cdr:y>
    </cdr:from>
    <cdr:to>
      <cdr:x>0.58546</cdr:x>
      <cdr:y>0.4392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293169" y="1076275"/>
          <a:ext cx="735654" cy="365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14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0.47364</cdr:x>
      <cdr:y>0.08285</cdr:y>
    </cdr:from>
    <cdr:to>
      <cdr:x>0.59517</cdr:x>
      <cdr:y>0.19129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50299" y="271926"/>
          <a:ext cx="628721" cy="355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159"/>
  <sheetViews>
    <sheetView showGridLines="0" tabSelected="1" view="pageBreakPreview" zoomScale="80" zoomScaleNormal="70" zoomScaleSheetLayoutView="80" workbookViewId="0">
      <selection activeCell="G115" sqref="G115"/>
    </sheetView>
  </sheetViews>
  <sheetFormatPr baseColWidth="10" defaultRowHeight="15" x14ac:dyDescent="0.25"/>
  <cols>
    <col min="1" max="1" width="15.7109375" customWidth="1"/>
    <col min="2" max="2" width="14.28515625" customWidth="1"/>
    <col min="3" max="3" width="13.7109375" customWidth="1"/>
    <col min="4" max="4" width="13.5703125" customWidth="1"/>
    <col min="5" max="5" width="12.42578125" customWidth="1"/>
    <col min="6" max="7" width="14.5703125" customWidth="1"/>
    <col min="8" max="8" width="12.85546875" customWidth="1"/>
    <col min="9" max="9" width="10.7109375" customWidth="1"/>
    <col min="10" max="10" width="11.28515625" customWidth="1"/>
    <col min="11" max="11" width="14.42578125" customWidth="1"/>
    <col min="12" max="12" width="12.140625" customWidth="1"/>
    <col min="13" max="13" width="13.42578125" customWidth="1"/>
    <col min="14" max="14" width="13.140625" customWidth="1"/>
    <col min="15" max="16" width="10.7109375" customWidth="1"/>
    <col min="17" max="17" width="13.28515625" customWidth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5.5" customHeight="1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17" ht="21.75" x14ac:dyDescent="0.25">
      <c r="A5" s="142" t="s">
        <v>76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</row>
    <row r="6" spans="1:17" ht="21.75" x14ac:dyDescent="0.25">
      <c r="A6" s="142" t="s">
        <v>95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</row>
    <row r="7" spans="1:17" ht="22.5" x14ac:dyDescent="0.25">
      <c r="A7" s="143" t="s">
        <v>96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</row>
    <row r="8" spans="1:17" ht="18" x14ac:dyDescent="0.25">
      <c r="A8" s="144" t="s">
        <v>97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</row>
    <row r="9" spans="1:17" ht="3.75" customHeight="1" x14ac:dyDescent="0.25">
      <c r="A9" s="9"/>
      <c r="B9" s="10"/>
      <c r="C9" s="10"/>
      <c r="D9" s="10"/>
      <c r="E9" s="10"/>
      <c r="F9" s="10"/>
      <c r="G9" s="10"/>
      <c r="H9" s="10"/>
      <c r="I9" s="7"/>
      <c r="J9" s="7"/>
      <c r="K9" s="10"/>
      <c r="L9" s="10"/>
      <c r="M9" s="10"/>
      <c r="N9" s="10"/>
      <c r="O9" s="10"/>
      <c r="P9" s="10"/>
      <c r="Q9" s="8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8.75" thickBot="1" x14ac:dyDescent="0.3">
      <c r="A11" s="2" t="s">
        <v>98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6.5" thickBot="1" x14ac:dyDescent="0.3">
      <c r="A13" s="11" t="s">
        <v>99</v>
      </c>
      <c r="B13" s="11"/>
      <c r="C13" s="11"/>
      <c r="D13" s="11"/>
      <c r="E13" s="12"/>
      <c r="F13" s="11" t="s">
        <v>100</v>
      </c>
      <c r="G13" s="11"/>
      <c r="H13" s="11"/>
      <c r="I13" s="11"/>
      <c r="J13" s="11"/>
      <c r="K13" s="12"/>
      <c r="L13" s="12"/>
      <c r="M13" s="12"/>
      <c r="N13" s="12"/>
      <c r="O13" s="12"/>
      <c r="P13" s="12"/>
      <c r="Q13" s="13"/>
    </row>
    <row r="14" spans="1:17" x14ac:dyDescent="0.25">
      <c r="A14" s="1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25.5" x14ac:dyDescent="0.25">
      <c r="A15" s="75" t="s">
        <v>39</v>
      </c>
      <c r="B15" s="74" t="s">
        <v>15</v>
      </c>
      <c r="C15" s="74" t="s">
        <v>4</v>
      </c>
      <c r="D15" s="74" t="s">
        <v>5</v>
      </c>
      <c r="E15" s="3"/>
      <c r="F15" s="72" t="s">
        <v>101</v>
      </c>
      <c r="G15" s="73" t="s">
        <v>102</v>
      </c>
      <c r="H15" s="74" t="s">
        <v>4</v>
      </c>
      <c r="I15" s="74" t="s">
        <v>5</v>
      </c>
      <c r="J15" s="74" t="s">
        <v>15</v>
      </c>
      <c r="K15" s="3"/>
      <c r="L15" s="3"/>
      <c r="M15" s="3"/>
      <c r="N15" s="3"/>
      <c r="O15" s="3"/>
      <c r="P15" s="3"/>
      <c r="Q15" s="3"/>
    </row>
    <row r="16" spans="1:17" x14ac:dyDescent="0.25">
      <c r="A16" s="35" t="s">
        <v>2</v>
      </c>
      <c r="B16" s="16">
        <v>18466</v>
      </c>
      <c r="C16" s="17">
        <v>15856</v>
      </c>
      <c r="D16" s="17">
        <v>2610</v>
      </c>
      <c r="E16" s="76"/>
      <c r="F16" s="77" t="s">
        <v>103</v>
      </c>
      <c r="G16" s="16">
        <v>240</v>
      </c>
      <c r="H16" s="17">
        <v>37320</v>
      </c>
      <c r="I16" s="17">
        <v>6297</v>
      </c>
      <c r="J16" s="16">
        <v>43617</v>
      </c>
      <c r="K16" s="19"/>
      <c r="L16" s="19"/>
      <c r="M16" s="19"/>
      <c r="N16" s="19"/>
      <c r="O16" s="19"/>
      <c r="P16" s="19"/>
      <c r="Q16" s="19"/>
    </row>
    <row r="17" spans="1:17" x14ac:dyDescent="0.25">
      <c r="A17" s="20" t="s">
        <v>3</v>
      </c>
      <c r="B17" s="16">
        <v>17181</v>
      </c>
      <c r="C17" s="17">
        <v>14693</v>
      </c>
      <c r="D17" s="17">
        <v>2488</v>
      </c>
      <c r="E17" s="76"/>
      <c r="F17" s="78" t="s">
        <v>104</v>
      </c>
      <c r="G17" s="16">
        <v>5</v>
      </c>
      <c r="H17" s="17">
        <v>4958</v>
      </c>
      <c r="I17" s="17">
        <v>1217</v>
      </c>
      <c r="J17" s="16">
        <v>6175</v>
      </c>
      <c r="K17" s="19"/>
      <c r="L17" s="19"/>
      <c r="M17" s="19"/>
      <c r="N17" s="19"/>
      <c r="O17" s="19"/>
      <c r="P17" s="19"/>
      <c r="Q17" s="19"/>
    </row>
    <row r="18" spans="1:17" x14ac:dyDescent="0.25">
      <c r="A18" s="20" t="s">
        <v>6</v>
      </c>
      <c r="B18" s="16">
        <v>9357</v>
      </c>
      <c r="C18" s="17">
        <v>8094</v>
      </c>
      <c r="D18" s="17">
        <v>1263</v>
      </c>
      <c r="E18" s="76"/>
      <c r="F18" s="78" t="s">
        <v>92</v>
      </c>
      <c r="G18" s="16">
        <v>170</v>
      </c>
      <c r="H18" s="17">
        <v>55424</v>
      </c>
      <c r="I18" s="17">
        <v>9034</v>
      </c>
      <c r="J18" s="16">
        <v>64458</v>
      </c>
      <c r="K18" s="19"/>
      <c r="L18" s="19"/>
      <c r="M18" s="19"/>
      <c r="N18" s="19"/>
      <c r="O18" s="19"/>
      <c r="P18" s="19"/>
      <c r="Q18" s="19"/>
    </row>
    <row r="19" spans="1:17" x14ac:dyDescent="0.25">
      <c r="A19" s="20" t="s">
        <v>7</v>
      </c>
      <c r="B19" s="16">
        <v>0</v>
      </c>
      <c r="C19" s="17">
        <v>0</v>
      </c>
      <c r="D19" s="17">
        <v>0</v>
      </c>
      <c r="E19" s="76"/>
      <c r="F19" s="79" t="s">
        <v>93</v>
      </c>
      <c r="G19" s="38">
        <v>1</v>
      </c>
      <c r="H19" s="39">
        <v>224</v>
      </c>
      <c r="I19" s="39">
        <v>21</v>
      </c>
      <c r="J19" s="38">
        <v>245</v>
      </c>
      <c r="K19" s="19"/>
      <c r="L19" s="19"/>
      <c r="M19" s="19"/>
      <c r="N19" s="19"/>
      <c r="O19" s="19"/>
      <c r="P19" s="19"/>
      <c r="Q19" s="19"/>
    </row>
    <row r="20" spans="1:17" x14ac:dyDescent="0.25">
      <c r="A20" s="20" t="s">
        <v>8</v>
      </c>
      <c r="B20" s="16">
        <v>0</v>
      </c>
      <c r="C20" s="17">
        <v>0</v>
      </c>
      <c r="D20" s="17">
        <v>0</v>
      </c>
      <c r="E20" s="76"/>
      <c r="F20" s="75" t="s">
        <v>15</v>
      </c>
      <c r="G20" s="27">
        <f>SUM(G16:G19)</f>
        <v>416</v>
      </c>
      <c r="H20" s="27">
        <f>SUM(H16:H19)</f>
        <v>97926</v>
      </c>
      <c r="I20" s="27">
        <f>SUM(I16:I19)</f>
        <v>16569</v>
      </c>
      <c r="J20" s="27">
        <f>SUM(J16:J19)</f>
        <v>114495</v>
      </c>
      <c r="K20" s="19"/>
      <c r="L20" s="19"/>
      <c r="M20" s="19"/>
      <c r="N20" s="19"/>
      <c r="O20" s="19"/>
      <c r="P20" s="19"/>
      <c r="Q20" s="19"/>
    </row>
    <row r="21" spans="1:17" x14ac:dyDescent="0.25">
      <c r="A21" s="20" t="s">
        <v>9</v>
      </c>
      <c r="B21" s="16">
        <v>0</v>
      </c>
      <c r="C21" s="17">
        <v>0</v>
      </c>
      <c r="D21" s="17">
        <v>0</v>
      </c>
      <c r="E21" s="76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x14ac:dyDescent="0.25">
      <c r="A22" s="20" t="s">
        <v>10</v>
      </c>
      <c r="B22" s="16">
        <v>5658</v>
      </c>
      <c r="C22" s="17">
        <v>4862</v>
      </c>
      <c r="D22" s="17">
        <v>796</v>
      </c>
      <c r="E22" s="7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x14ac:dyDescent="0.25">
      <c r="A23" s="20" t="s">
        <v>11</v>
      </c>
      <c r="B23" s="16">
        <v>4899</v>
      </c>
      <c r="C23" s="17">
        <v>4101</v>
      </c>
      <c r="D23" s="17">
        <v>798</v>
      </c>
      <c r="E23" s="7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x14ac:dyDescent="0.25">
      <c r="A24" s="20" t="s">
        <v>38</v>
      </c>
      <c r="B24" s="16">
        <v>7582</v>
      </c>
      <c r="C24" s="17">
        <v>6360</v>
      </c>
      <c r="D24" s="17">
        <v>1222</v>
      </c>
      <c r="E24" s="76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x14ac:dyDescent="0.25">
      <c r="A25" s="20" t="s">
        <v>12</v>
      </c>
      <c r="B25" s="16">
        <v>17539</v>
      </c>
      <c r="C25" s="17">
        <v>14951</v>
      </c>
      <c r="D25" s="17">
        <v>2588</v>
      </c>
      <c r="E25" s="76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x14ac:dyDescent="0.25">
      <c r="A26" s="20" t="s">
        <v>13</v>
      </c>
      <c r="B26" s="16">
        <v>17681</v>
      </c>
      <c r="C26" s="17">
        <v>15152</v>
      </c>
      <c r="D26" s="17">
        <v>2529</v>
      </c>
      <c r="E26" s="76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ht="15" customHeight="1" x14ac:dyDescent="0.25">
      <c r="A27" s="20" t="s">
        <v>14</v>
      </c>
      <c r="B27" s="16">
        <v>16132</v>
      </c>
      <c r="C27" s="17">
        <v>13857</v>
      </c>
      <c r="D27" s="17">
        <v>2275</v>
      </c>
      <c r="E27" s="76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x14ac:dyDescent="0.25">
      <c r="A28" s="75" t="s">
        <v>15</v>
      </c>
      <c r="B28" s="27">
        <f>SUM(B16:B27)</f>
        <v>114495</v>
      </c>
      <c r="C28" s="27">
        <f>SUM(C16:C27)</f>
        <v>97926</v>
      </c>
      <c r="D28" s="27">
        <f>SUM(D16:D27)</f>
        <v>16569</v>
      </c>
      <c r="E28" s="19"/>
      <c r="F28" s="4"/>
      <c r="G28" s="4"/>
      <c r="H28" s="4"/>
      <c r="I28" s="4"/>
      <c r="J28" s="4"/>
      <c r="K28" s="19"/>
      <c r="L28" s="19"/>
      <c r="M28" s="19"/>
      <c r="N28" s="19"/>
      <c r="O28" s="19"/>
      <c r="P28" s="19"/>
      <c r="Q28" s="19"/>
    </row>
    <row r="29" spans="1:17" ht="15.75" thickBot="1" x14ac:dyDescent="0.3">
      <c r="A29" s="28" t="s">
        <v>42</v>
      </c>
      <c r="B29" s="29">
        <f>B28/$B28</f>
        <v>1</v>
      </c>
      <c r="C29" s="30">
        <f>C28/$B28</f>
        <v>0.85528625704179218</v>
      </c>
      <c r="D29" s="30">
        <f>D28/$B28</f>
        <v>0.14471374295820777</v>
      </c>
      <c r="E29" s="3"/>
      <c r="F29" s="4"/>
      <c r="G29" s="4"/>
      <c r="H29" s="4"/>
      <c r="I29" s="4"/>
      <c r="J29" s="4"/>
      <c r="K29" s="3"/>
      <c r="L29" s="3"/>
      <c r="M29" s="3"/>
      <c r="N29" s="3"/>
      <c r="O29" s="3"/>
      <c r="P29" s="3"/>
      <c r="Q29" s="3"/>
    </row>
    <row r="30" spans="1:17" x14ac:dyDescent="0.25">
      <c r="A30" s="31"/>
      <c r="B30" s="32"/>
      <c r="C30" s="32"/>
      <c r="D30" s="32"/>
      <c r="E30" s="33"/>
      <c r="F30" s="4"/>
      <c r="G30" s="4"/>
      <c r="H30" s="4"/>
      <c r="I30" s="4"/>
      <c r="J30" s="4"/>
      <c r="K30" s="33"/>
      <c r="L30" s="3"/>
      <c r="M30" s="3"/>
      <c r="N30" s="3"/>
      <c r="O30" s="3"/>
      <c r="P30" s="3"/>
      <c r="Q30" s="3"/>
    </row>
    <row r="31" spans="1:17" ht="148.5" customHeight="1" x14ac:dyDescent="0.25">
      <c r="A31" s="31"/>
      <c r="B31" s="32"/>
      <c r="C31" s="32"/>
      <c r="D31" s="32"/>
      <c r="E31" s="33"/>
      <c r="F31" s="3"/>
      <c r="G31" s="3"/>
      <c r="H31" s="3"/>
      <c r="I31" s="3"/>
      <c r="J31" s="3"/>
      <c r="K31" s="33"/>
      <c r="L31" s="3"/>
      <c r="M31" s="3"/>
      <c r="N31" s="3"/>
      <c r="O31" s="3"/>
      <c r="P31" s="3"/>
      <c r="Q31" s="3"/>
    </row>
    <row r="32" spans="1:17" ht="27" customHeight="1" x14ac:dyDescent="0.25">
      <c r="A32" s="14"/>
      <c r="B32" s="41"/>
      <c r="C32" s="41"/>
      <c r="D32" s="41"/>
      <c r="E32" s="41"/>
      <c r="F32" s="3"/>
      <c r="G32" s="42"/>
      <c r="H32" s="42"/>
      <c r="I32" s="3"/>
      <c r="J32" s="3"/>
      <c r="K32" s="3"/>
      <c r="L32" s="3"/>
      <c r="M32" s="3"/>
      <c r="N32" s="3"/>
      <c r="O32" s="3"/>
      <c r="P32" s="40"/>
      <c r="Q32" s="3"/>
    </row>
    <row r="33" spans="1:17" x14ac:dyDescent="0.25">
      <c r="A33" s="14"/>
      <c r="B33" s="41"/>
      <c r="C33" s="41"/>
      <c r="D33" s="41"/>
      <c r="E33" s="41"/>
      <c r="F33" s="3"/>
      <c r="G33" s="42"/>
      <c r="H33" s="42"/>
      <c r="I33" s="3"/>
      <c r="J33" s="3"/>
      <c r="K33" s="3"/>
      <c r="L33" s="3"/>
      <c r="M33" s="3"/>
      <c r="N33" s="3"/>
      <c r="O33" s="3"/>
      <c r="P33" s="40"/>
      <c r="Q33" s="3"/>
    </row>
    <row r="34" spans="1:17" ht="16.5" thickBot="1" x14ac:dyDescent="0.3">
      <c r="A34" s="43" t="s">
        <v>77</v>
      </c>
      <c r="B34" s="43"/>
      <c r="C34" s="43"/>
      <c r="D34" s="43"/>
      <c r="E34" s="43"/>
      <c r="F34" s="43"/>
      <c r="G34" s="43"/>
      <c r="H34" s="43"/>
      <c r="I34" s="43"/>
      <c r="J34" s="43"/>
      <c r="K34" s="44"/>
      <c r="L34" s="44"/>
      <c r="M34" s="44"/>
      <c r="N34" s="44"/>
      <c r="O34" s="44"/>
      <c r="P34" s="44"/>
      <c r="Q34" s="13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30" x14ac:dyDescent="0.25">
      <c r="A36" s="15" t="s">
        <v>0</v>
      </c>
      <c r="B36" s="74" t="s">
        <v>15</v>
      </c>
      <c r="C36" s="73" t="s">
        <v>78</v>
      </c>
      <c r="D36" s="73" t="s">
        <v>79</v>
      </c>
      <c r="E36" s="73" t="s">
        <v>80</v>
      </c>
      <c r="F36" s="73" t="s">
        <v>81</v>
      </c>
      <c r="G36" s="73" t="s">
        <v>82</v>
      </c>
      <c r="H36" s="73" t="s">
        <v>83</v>
      </c>
      <c r="I36" s="73" t="s">
        <v>84</v>
      </c>
      <c r="J36" s="73" t="s">
        <v>85</v>
      </c>
      <c r="K36" s="3"/>
      <c r="L36" s="3"/>
      <c r="M36" s="45" t="s">
        <v>24</v>
      </c>
      <c r="N36" s="46">
        <f>C49+D49</f>
        <v>19483</v>
      </c>
      <c r="O36" s="47">
        <f>N36/N$49</f>
        <v>0.17016463601030613</v>
      </c>
      <c r="P36" s="48"/>
      <c r="Q36" s="3"/>
    </row>
    <row r="37" spans="1:17" x14ac:dyDescent="0.25">
      <c r="A37" s="35" t="s">
        <v>2</v>
      </c>
      <c r="B37" s="16">
        <v>18466</v>
      </c>
      <c r="C37" s="17">
        <v>962</v>
      </c>
      <c r="D37" s="17">
        <v>1992</v>
      </c>
      <c r="E37" s="17">
        <v>2230</v>
      </c>
      <c r="F37" s="17">
        <v>2934</v>
      </c>
      <c r="G37" s="17">
        <v>4159</v>
      </c>
      <c r="H37" s="17">
        <v>3064</v>
      </c>
      <c r="I37" s="17">
        <v>1928</v>
      </c>
      <c r="J37" s="17">
        <v>1197</v>
      </c>
      <c r="K37" s="19"/>
      <c r="L37" s="19"/>
      <c r="M37" s="45" t="s">
        <v>25</v>
      </c>
      <c r="N37" s="46">
        <f>E49</f>
        <v>16178</v>
      </c>
      <c r="O37" s="47">
        <f>N37/N$49</f>
        <v>0.14129874667016026</v>
      </c>
      <c r="P37" s="49"/>
      <c r="Q37" s="19"/>
    </row>
    <row r="38" spans="1:17" x14ac:dyDescent="0.25">
      <c r="A38" s="20" t="s">
        <v>3</v>
      </c>
      <c r="B38" s="50">
        <v>17181</v>
      </c>
      <c r="C38" s="17">
        <v>902</v>
      </c>
      <c r="D38" s="17">
        <v>2006</v>
      </c>
      <c r="E38" s="17">
        <v>2197</v>
      </c>
      <c r="F38" s="17">
        <v>2716</v>
      </c>
      <c r="G38" s="17">
        <v>3716</v>
      </c>
      <c r="H38" s="17">
        <v>2858</v>
      </c>
      <c r="I38" s="17">
        <v>1695</v>
      </c>
      <c r="J38" s="17">
        <v>1091</v>
      </c>
      <c r="K38" s="19"/>
      <c r="L38" s="19"/>
      <c r="M38" s="45" t="s">
        <v>86</v>
      </c>
      <c r="N38" s="46">
        <f>F49+G49+H49+I49</f>
        <v>70888</v>
      </c>
      <c r="O38" s="47">
        <f>N38/N$49</f>
        <v>0.61913620682125858</v>
      </c>
      <c r="P38" s="49"/>
      <c r="Q38" s="19"/>
    </row>
    <row r="39" spans="1:17" x14ac:dyDescent="0.25">
      <c r="A39" s="20" t="s">
        <v>6</v>
      </c>
      <c r="B39" s="50">
        <v>9357</v>
      </c>
      <c r="C39" s="17">
        <v>509</v>
      </c>
      <c r="D39" s="17">
        <v>987</v>
      </c>
      <c r="E39" s="17">
        <v>1213</v>
      </c>
      <c r="F39" s="17">
        <v>1422</v>
      </c>
      <c r="G39" s="17">
        <v>2080</v>
      </c>
      <c r="H39" s="17">
        <v>1600</v>
      </c>
      <c r="I39" s="17">
        <v>972</v>
      </c>
      <c r="J39" s="17">
        <v>574</v>
      </c>
      <c r="K39" s="19"/>
      <c r="L39" s="19"/>
      <c r="M39" s="45" t="s">
        <v>75</v>
      </c>
      <c r="N39" s="46">
        <f>J49</f>
        <v>7946</v>
      </c>
      <c r="O39" s="47">
        <f>N39/N$49</f>
        <v>6.9400410498275028E-2</v>
      </c>
      <c r="P39" s="49"/>
      <c r="Q39" s="19"/>
    </row>
    <row r="40" spans="1:17" x14ac:dyDescent="0.25">
      <c r="A40" s="20" t="s">
        <v>7</v>
      </c>
      <c r="B40" s="50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9"/>
      <c r="L40" s="19"/>
      <c r="M40" s="4"/>
      <c r="N40" s="4"/>
      <c r="O40" s="4"/>
      <c r="P40" s="49"/>
      <c r="Q40" s="19"/>
    </row>
    <row r="41" spans="1:17" x14ac:dyDescent="0.25">
      <c r="A41" s="20" t="s">
        <v>8</v>
      </c>
      <c r="B41" s="50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51"/>
      <c r="L41" s="51"/>
      <c r="M41" s="52"/>
      <c r="N41" s="52"/>
      <c r="O41" s="53"/>
      <c r="P41" s="49"/>
      <c r="Q41" s="19"/>
    </row>
    <row r="42" spans="1:17" x14ac:dyDescent="0.25">
      <c r="A42" s="20" t="s">
        <v>9</v>
      </c>
      <c r="B42" s="50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51"/>
      <c r="L42" s="51"/>
      <c r="M42" s="45"/>
      <c r="N42" s="52"/>
      <c r="O42" s="53"/>
      <c r="P42" s="47"/>
      <c r="Q42" s="19"/>
    </row>
    <row r="43" spans="1:17" x14ac:dyDescent="0.25">
      <c r="A43" s="20" t="s">
        <v>10</v>
      </c>
      <c r="B43" s="50">
        <v>5658</v>
      </c>
      <c r="C43" s="17">
        <v>278</v>
      </c>
      <c r="D43" s="17">
        <v>571</v>
      </c>
      <c r="E43" s="17">
        <v>883</v>
      </c>
      <c r="F43" s="17">
        <v>850</v>
      </c>
      <c r="G43" s="17">
        <v>1191</v>
      </c>
      <c r="H43" s="17">
        <v>953</v>
      </c>
      <c r="I43" s="17">
        <v>573</v>
      </c>
      <c r="J43" s="17">
        <v>359</v>
      </c>
      <c r="K43" s="51"/>
      <c r="L43" s="51"/>
      <c r="M43" s="45"/>
      <c r="N43" s="52"/>
      <c r="O43" s="53"/>
      <c r="P43" s="47"/>
      <c r="Q43" s="19"/>
    </row>
    <row r="44" spans="1:17" x14ac:dyDescent="0.25">
      <c r="A44" s="54" t="s">
        <v>11</v>
      </c>
      <c r="B44" s="55">
        <v>4899</v>
      </c>
      <c r="C44" s="56">
        <v>317</v>
      </c>
      <c r="D44" s="56">
        <v>614</v>
      </c>
      <c r="E44" s="56">
        <v>737</v>
      </c>
      <c r="F44" s="56">
        <v>722</v>
      </c>
      <c r="G44" s="56">
        <v>938</v>
      </c>
      <c r="H44" s="56">
        <v>701</v>
      </c>
      <c r="I44" s="56">
        <v>476</v>
      </c>
      <c r="J44" s="56">
        <v>394</v>
      </c>
      <c r="K44" s="51"/>
      <c r="L44" s="51"/>
      <c r="M44" s="45"/>
      <c r="N44" s="52"/>
      <c r="O44" s="53"/>
      <c r="P44" s="47"/>
      <c r="Q44" s="19"/>
    </row>
    <row r="45" spans="1:17" x14ac:dyDescent="0.25">
      <c r="A45" s="57" t="s">
        <v>38</v>
      </c>
      <c r="B45" s="58">
        <v>7582</v>
      </c>
      <c r="C45" s="59">
        <v>547</v>
      </c>
      <c r="D45" s="59">
        <v>957</v>
      </c>
      <c r="E45" s="59">
        <v>1182</v>
      </c>
      <c r="F45" s="59">
        <v>1044</v>
      </c>
      <c r="G45" s="59">
        <v>1451</v>
      </c>
      <c r="H45" s="59">
        <v>1120</v>
      </c>
      <c r="I45" s="59">
        <v>738</v>
      </c>
      <c r="J45" s="59">
        <v>543</v>
      </c>
      <c r="K45" s="19"/>
      <c r="L45" s="19"/>
      <c r="M45" s="45"/>
      <c r="N45" s="52"/>
      <c r="O45" s="53"/>
      <c r="P45" s="47"/>
      <c r="Q45" s="19"/>
    </row>
    <row r="46" spans="1:17" x14ac:dyDescent="0.25">
      <c r="A46" s="57" t="s">
        <v>12</v>
      </c>
      <c r="B46" s="58">
        <v>17539</v>
      </c>
      <c r="C46" s="59">
        <v>1037</v>
      </c>
      <c r="D46" s="59">
        <v>2066</v>
      </c>
      <c r="E46" s="59">
        <v>2661</v>
      </c>
      <c r="F46" s="59">
        <v>2441</v>
      </c>
      <c r="G46" s="59">
        <v>3420</v>
      </c>
      <c r="H46" s="59">
        <v>2759</v>
      </c>
      <c r="I46" s="59">
        <v>1815</v>
      </c>
      <c r="J46" s="59">
        <v>1340</v>
      </c>
      <c r="K46" s="19"/>
      <c r="L46" s="19"/>
      <c r="M46" s="45"/>
      <c r="N46" s="52"/>
      <c r="O46" s="53"/>
      <c r="P46" s="47"/>
      <c r="Q46" s="19"/>
    </row>
    <row r="47" spans="1:17" x14ac:dyDescent="0.25">
      <c r="A47" s="57" t="s">
        <v>13</v>
      </c>
      <c r="B47" s="58">
        <v>17681</v>
      </c>
      <c r="C47" s="59">
        <v>1019</v>
      </c>
      <c r="D47" s="59">
        <v>2044</v>
      </c>
      <c r="E47" s="59">
        <v>2675</v>
      </c>
      <c r="F47" s="59">
        <v>2505</v>
      </c>
      <c r="G47" s="59">
        <v>3507</v>
      </c>
      <c r="H47" s="59">
        <v>2739</v>
      </c>
      <c r="I47" s="59">
        <v>1889</v>
      </c>
      <c r="J47" s="59">
        <v>1303</v>
      </c>
      <c r="K47" s="19"/>
      <c r="L47" s="19"/>
      <c r="M47" s="45"/>
      <c r="N47" s="52"/>
      <c r="O47" s="53"/>
      <c r="P47" s="47"/>
      <c r="Q47" s="19"/>
    </row>
    <row r="48" spans="1:17" ht="15" customHeight="1" x14ac:dyDescent="0.25">
      <c r="A48" s="37" t="s">
        <v>14</v>
      </c>
      <c r="B48" s="60">
        <v>16132</v>
      </c>
      <c r="C48" s="39">
        <v>867</v>
      </c>
      <c r="D48" s="39">
        <v>1808</v>
      </c>
      <c r="E48" s="39">
        <v>2400</v>
      </c>
      <c r="F48" s="39">
        <v>2279</v>
      </c>
      <c r="G48" s="39">
        <v>3318</v>
      </c>
      <c r="H48" s="39">
        <v>2611</v>
      </c>
      <c r="I48" s="39">
        <v>1704</v>
      </c>
      <c r="J48" s="39">
        <v>1145</v>
      </c>
      <c r="K48" s="19"/>
      <c r="L48" s="19"/>
      <c r="M48" s="45"/>
      <c r="N48" s="52"/>
      <c r="O48" s="53"/>
      <c r="P48" s="47"/>
      <c r="Q48" s="19"/>
    </row>
    <row r="49" spans="1:17" x14ac:dyDescent="0.25">
      <c r="A49" s="75" t="s">
        <v>15</v>
      </c>
      <c r="B49" s="27">
        <f t="shared" ref="B49:J49" si="0">SUM(B37:B48)</f>
        <v>114495</v>
      </c>
      <c r="C49" s="27">
        <f t="shared" si="0"/>
        <v>6438</v>
      </c>
      <c r="D49" s="27">
        <f t="shared" si="0"/>
        <v>13045</v>
      </c>
      <c r="E49" s="27">
        <f t="shared" si="0"/>
        <v>16178</v>
      </c>
      <c r="F49" s="27">
        <f t="shared" si="0"/>
        <v>16913</v>
      </c>
      <c r="G49" s="27">
        <f t="shared" si="0"/>
        <v>23780</v>
      </c>
      <c r="H49" s="27">
        <f t="shared" si="0"/>
        <v>18405</v>
      </c>
      <c r="I49" s="27">
        <f t="shared" si="0"/>
        <v>11790</v>
      </c>
      <c r="J49" s="27">
        <f t="shared" si="0"/>
        <v>7946</v>
      </c>
      <c r="K49" s="19"/>
      <c r="L49" s="19"/>
      <c r="M49" s="52" t="s">
        <v>15</v>
      </c>
      <c r="N49" s="46">
        <f>SUM(N36:N48)</f>
        <v>114495</v>
      </c>
      <c r="O49" s="61">
        <f>N49/N$49</f>
        <v>1</v>
      </c>
      <c r="P49" s="52"/>
      <c r="Q49" s="19"/>
    </row>
    <row r="50" spans="1:17" ht="15.75" thickBot="1" x14ac:dyDescent="0.3">
      <c r="A50" s="28" t="s">
        <v>42</v>
      </c>
      <c r="B50" s="29">
        <f t="shared" ref="B50:J50" si="1">B49/$B49</f>
        <v>1</v>
      </c>
      <c r="C50" s="29">
        <f t="shared" si="1"/>
        <v>5.6229529673784882E-2</v>
      </c>
      <c r="D50" s="29">
        <f t="shared" si="1"/>
        <v>0.11393510633652125</v>
      </c>
      <c r="E50" s="29">
        <f t="shared" si="1"/>
        <v>0.14129874667016026</v>
      </c>
      <c r="F50" s="29">
        <f t="shared" si="1"/>
        <v>0.14771824097122144</v>
      </c>
      <c r="G50" s="29">
        <f t="shared" si="1"/>
        <v>0.20769465915542162</v>
      </c>
      <c r="H50" s="29">
        <f t="shared" si="1"/>
        <v>0.16074937770208306</v>
      </c>
      <c r="I50" s="29">
        <f t="shared" si="1"/>
        <v>0.10297392899253242</v>
      </c>
      <c r="J50" s="29">
        <f t="shared" si="1"/>
        <v>6.9400410498275028E-2</v>
      </c>
      <c r="K50" s="19"/>
      <c r="L50" s="19"/>
      <c r="M50" s="4"/>
      <c r="N50" s="4"/>
      <c r="O50" s="4"/>
      <c r="P50" s="52"/>
      <c r="Q50" s="19"/>
    </row>
    <row r="51" spans="1:17" x14ac:dyDescent="0.25">
      <c r="A51" s="62" t="s">
        <v>87</v>
      </c>
      <c r="B51" s="63"/>
      <c r="C51" s="3"/>
      <c r="D51" s="3"/>
      <c r="E51" s="3"/>
      <c r="F51" s="63"/>
      <c r="G51" s="63"/>
      <c r="H51" s="63"/>
      <c r="I51" s="63"/>
      <c r="J51" s="3"/>
      <c r="K51" s="3"/>
      <c r="L51" s="64"/>
      <c r="M51" s="4"/>
      <c r="N51" s="4"/>
      <c r="O51" s="4"/>
      <c r="P51" s="64"/>
      <c r="Q51" s="19"/>
    </row>
    <row r="52" spans="1:17" x14ac:dyDescent="0.25">
      <c r="A52" s="62"/>
      <c r="B52" s="63"/>
      <c r="C52" s="3"/>
      <c r="D52" s="3"/>
      <c r="E52" s="3"/>
      <c r="F52" s="63"/>
      <c r="G52" s="63"/>
      <c r="H52" s="63"/>
      <c r="I52" s="63"/>
      <c r="J52" s="3"/>
      <c r="K52" s="3"/>
      <c r="L52" s="64"/>
      <c r="M52" s="4"/>
      <c r="N52" s="4"/>
      <c r="O52" s="4"/>
      <c r="P52" s="64"/>
      <c r="Q52" s="19"/>
    </row>
    <row r="53" spans="1:17" ht="16.5" thickBot="1" x14ac:dyDescent="0.3">
      <c r="A53" s="43" t="s">
        <v>105</v>
      </c>
      <c r="B53" s="34"/>
      <c r="C53" s="34"/>
      <c r="D53" s="34"/>
      <c r="E53" s="34"/>
      <c r="F53" s="34"/>
      <c r="G53" s="3"/>
      <c r="H53" s="11" t="s">
        <v>106</v>
      </c>
      <c r="I53" s="34"/>
      <c r="J53" s="34"/>
      <c r="K53" s="34"/>
      <c r="L53" s="65"/>
      <c r="M53" s="65"/>
      <c r="N53" s="65"/>
      <c r="O53" s="65"/>
      <c r="P53" s="65"/>
      <c r="Q53" s="11"/>
    </row>
    <row r="54" spans="1:17" ht="18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3"/>
    </row>
    <row r="55" spans="1:17" x14ac:dyDescent="0.25">
      <c r="A55" s="137" t="s">
        <v>39</v>
      </c>
      <c r="B55" s="131" t="s">
        <v>15</v>
      </c>
      <c r="C55" s="138" t="s">
        <v>88</v>
      </c>
      <c r="D55" s="133" t="s">
        <v>89</v>
      </c>
      <c r="E55" s="133" t="s">
        <v>90</v>
      </c>
      <c r="F55" s="133" t="s">
        <v>91</v>
      </c>
      <c r="G55" s="67"/>
      <c r="H55" s="137" t="s">
        <v>39</v>
      </c>
      <c r="I55" s="138" t="s">
        <v>107</v>
      </c>
      <c r="J55" s="138" t="s">
        <v>15</v>
      </c>
      <c r="K55" s="133" t="s">
        <v>30</v>
      </c>
      <c r="L55" s="133"/>
      <c r="M55" s="133"/>
      <c r="N55" s="133" t="s">
        <v>15</v>
      </c>
      <c r="O55" s="133" t="s">
        <v>108</v>
      </c>
      <c r="P55" s="133"/>
      <c r="Q55" s="133"/>
    </row>
    <row r="56" spans="1:17" ht="38.25" customHeight="1" x14ac:dyDescent="0.25">
      <c r="A56" s="137"/>
      <c r="B56" s="131"/>
      <c r="C56" s="138"/>
      <c r="D56" s="131"/>
      <c r="E56" s="131"/>
      <c r="F56" s="131"/>
      <c r="G56" s="67"/>
      <c r="H56" s="137"/>
      <c r="I56" s="138"/>
      <c r="J56" s="138"/>
      <c r="K56" s="81" t="s">
        <v>40</v>
      </c>
      <c r="L56" s="81" t="s">
        <v>109</v>
      </c>
      <c r="M56" s="81" t="s">
        <v>41</v>
      </c>
      <c r="N56" s="133"/>
      <c r="O56" s="82" t="s">
        <v>40</v>
      </c>
      <c r="P56" s="82" t="s">
        <v>109</v>
      </c>
      <c r="Q56" s="82" t="s">
        <v>41</v>
      </c>
    </row>
    <row r="57" spans="1:17" x14ac:dyDescent="0.25">
      <c r="A57" s="18" t="s">
        <v>2</v>
      </c>
      <c r="B57" s="16">
        <v>18466</v>
      </c>
      <c r="C57" s="17">
        <v>93</v>
      </c>
      <c r="D57" s="17">
        <v>9371</v>
      </c>
      <c r="E57" s="17">
        <v>7293</v>
      </c>
      <c r="F57" s="17">
        <v>1709</v>
      </c>
      <c r="G57" s="68"/>
      <c r="H57" s="18" t="s">
        <v>2</v>
      </c>
      <c r="I57" s="83">
        <v>252</v>
      </c>
      <c r="J57" s="16">
        <v>754</v>
      </c>
      <c r="K57" s="84">
        <v>463</v>
      </c>
      <c r="L57" s="84">
        <v>282</v>
      </c>
      <c r="M57" s="84">
        <v>9</v>
      </c>
      <c r="N57" s="16">
        <v>3</v>
      </c>
      <c r="O57" s="84">
        <v>1</v>
      </c>
      <c r="P57" s="84">
        <v>2</v>
      </c>
      <c r="Q57" s="84">
        <v>0</v>
      </c>
    </row>
    <row r="58" spans="1:17" x14ac:dyDescent="0.25">
      <c r="A58" s="20" t="s">
        <v>3</v>
      </c>
      <c r="B58" s="50">
        <v>17181</v>
      </c>
      <c r="C58" s="17">
        <v>99</v>
      </c>
      <c r="D58" s="17">
        <v>8504</v>
      </c>
      <c r="E58" s="17">
        <v>6827</v>
      </c>
      <c r="F58" s="17">
        <v>1751</v>
      </c>
      <c r="G58" s="68"/>
      <c r="H58" s="20" t="s">
        <v>3</v>
      </c>
      <c r="I58" s="83">
        <v>302</v>
      </c>
      <c r="J58" s="50">
        <v>721</v>
      </c>
      <c r="K58" s="84">
        <v>463</v>
      </c>
      <c r="L58" s="84">
        <v>247</v>
      </c>
      <c r="M58" s="84">
        <v>11</v>
      </c>
      <c r="N58" s="50">
        <v>2</v>
      </c>
      <c r="O58" s="84">
        <v>1</v>
      </c>
      <c r="P58" s="84">
        <v>1</v>
      </c>
      <c r="Q58" s="84">
        <v>0</v>
      </c>
    </row>
    <row r="59" spans="1:17" x14ac:dyDescent="0.25">
      <c r="A59" s="69" t="s">
        <v>6</v>
      </c>
      <c r="B59" s="50">
        <v>9357</v>
      </c>
      <c r="C59" s="17">
        <v>46</v>
      </c>
      <c r="D59" s="17">
        <v>4691</v>
      </c>
      <c r="E59" s="17">
        <v>3652</v>
      </c>
      <c r="F59" s="17">
        <v>968</v>
      </c>
      <c r="G59" s="68"/>
      <c r="H59" s="69" t="s">
        <v>6</v>
      </c>
      <c r="I59" s="83">
        <v>136</v>
      </c>
      <c r="J59" s="50">
        <v>417</v>
      </c>
      <c r="K59" s="84">
        <v>256</v>
      </c>
      <c r="L59" s="84">
        <v>154</v>
      </c>
      <c r="M59" s="84">
        <v>7</v>
      </c>
      <c r="N59" s="50">
        <v>3</v>
      </c>
      <c r="O59" s="84">
        <v>3</v>
      </c>
      <c r="P59" s="84">
        <v>0</v>
      </c>
      <c r="Q59" s="84">
        <v>0</v>
      </c>
    </row>
    <row r="60" spans="1:17" x14ac:dyDescent="0.25">
      <c r="A60" s="20" t="s">
        <v>7</v>
      </c>
      <c r="B60" s="50">
        <v>0</v>
      </c>
      <c r="C60" s="17">
        <v>0</v>
      </c>
      <c r="D60" s="17">
        <v>0</v>
      </c>
      <c r="E60" s="17">
        <v>0</v>
      </c>
      <c r="F60" s="17">
        <v>0</v>
      </c>
      <c r="G60" s="68"/>
      <c r="H60" s="20" t="s">
        <v>7</v>
      </c>
      <c r="I60" s="83">
        <v>0</v>
      </c>
      <c r="J60" s="50">
        <v>0</v>
      </c>
      <c r="K60" s="84">
        <v>0</v>
      </c>
      <c r="L60" s="84">
        <v>0</v>
      </c>
      <c r="M60" s="84">
        <v>0</v>
      </c>
      <c r="N60" s="50">
        <v>0</v>
      </c>
      <c r="O60" s="84">
        <v>0</v>
      </c>
      <c r="P60" s="84">
        <v>0</v>
      </c>
      <c r="Q60" s="84">
        <v>0</v>
      </c>
    </row>
    <row r="61" spans="1:17" x14ac:dyDescent="0.25">
      <c r="A61" s="69" t="s">
        <v>8</v>
      </c>
      <c r="B61" s="50">
        <v>0</v>
      </c>
      <c r="C61" s="17">
        <v>0</v>
      </c>
      <c r="D61" s="17">
        <v>0</v>
      </c>
      <c r="E61" s="17">
        <v>0</v>
      </c>
      <c r="F61" s="17">
        <v>0</v>
      </c>
      <c r="G61" s="68"/>
      <c r="H61" s="69" t="s">
        <v>8</v>
      </c>
      <c r="I61" s="83">
        <v>0</v>
      </c>
      <c r="J61" s="50">
        <v>0</v>
      </c>
      <c r="K61" s="84">
        <v>0</v>
      </c>
      <c r="L61" s="84">
        <v>0</v>
      </c>
      <c r="M61" s="84">
        <v>0</v>
      </c>
      <c r="N61" s="85">
        <v>0</v>
      </c>
      <c r="O61" s="84">
        <v>0</v>
      </c>
      <c r="P61" s="84">
        <v>0</v>
      </c>
      <c r="Q61" s="84">
        <v>0</v>
      </c>
    </row>
    <row r="62" spans="1:17" x14ac:dyDescent="0.25">
      <c r="A62" s="20" t="s">
        <v>9</v>
      </c>
      <c r="B62" s="50">
        <v>0</v>
      </c>
      <c r="C62" s="17">
        <v>0</v>
      </c>
      <c r="D62" s="17">
        <v>0</v>
      </c>
      <c r="E62" s="17">
        <v>0</v>
      </c>
      <c r="F62" s="17">
        <v>0</v>
      </c>
      <c r="G62" s="68"/>
      <c r="H62" s="20" t="s">
        <v>9</v>
      </c>
      <c r="I62" s="83">
        <v>0</v>
      </c>
      <c r="J62" s="50">
        <v>0</v>
      </c>
      <c r="K62" s="84">
        <v>0</v>
      </c>
      <c r="L62" s="84">
        <v>0</v>
      </c>
      <c r="M62" s="84">
        <v>0</v>
      </c>
      <c r="N62" s="50">
        <v>0</v>
      </c>
      <c r="O62" s="84">
        <v>0</v>
      </c>
      <c r="P62" s="84">
        <v>0</v>
      </c>
      <c r="Q62" s="84">
        <v>0</v>
      </c>
    </row>
    <row r="63" spans="1:17" x14ac:dyDescent="0.25">
      <c r="A63" s="69" t="s">
        <v>10</v>
      </c>
      <c r="B63" s="50">
        <v>5658</v>
      </c>
      <c r="C63" s="17">
        <v>19</v>
      </c>
      <c r="D63" s="17">
        <v>2583</v>
      </c>
      <c r="E63" s="17">
        <v>2308</v>
      </c>
      <c r="F63" s="17">
        <v>748</v>
      </c>
      <c r="G63" s="68"/>
      <c r="H63" s="20" t="s">
        <v>10</v>
      </c>
      <c r="I63" s="83">
        <v>98</v>
      </c>
      <c r="J63" s="50">
        <v>378</v>
      </c>
      <c r="K63" s="84">
        <v>289</v>
      </c>
      <c r="L63" s="84">
        <v>87</v>
      </c>
      <c r="M63" s="84">
        <v>2</v>
      </c>
      <c r="N63" s="50">
        <v>2</v>
      </c>
      <c r="O63" s="84">
        <v>2</v>
      </c>
      <c r="P63" s="84">
        <v>0</v>
      </c>
      <c r="Q63" s="84">
        <v>0</v>
      </c>
    </row>
    <row r="64" spans="1:17" x14ac:dyDescent="0.25">
      <c r="A64" s="20" t="s">
        <v>11</v>
      </c>
      <c r="B64" s="50">
        <v>4899</v>
      </c>
      <c r="C64" s="17">
        <v>23</v>
      </c>
      <c r="D64" s="17">
        <v>2202</v>
      </c>
      <c r="E64" s="17">
        <v>1928</v>
      </c>
      <c r="F64" s="17">
        <v>746</v>
      </c>
      <c r="G64" s="68"/>
      <c r="H64" s="20" t="s">
        <v>11</v>
      </c>
      <c r="I64" s="83">
        <v>120</v>
      </c>
      <c r="J64" s="50">
        <v>360</v>
      </c>
      <c r="K64" s="84">
        <v>235</v>
      </c>
      <c r="L64" s="84">
        <v>119</v>
      </c>
      <c r="M64" s="84">
        <v>6</v>
      </c>
      <c r="N64" s="50">
        <v>2</v>
      </c>
      <c r="O64" s="84">
        <v>2</v>
      </c>
      <c r="P64" s="84">
        <v>0</v>
      </c>
      <c r="Q64" s="84">
        <v>0</v>
      </c>
    </row>
    <row r="65" spans="1:17" x14ac:dyDescent="0.25">
      <c r="A65" s="69" t="s">
        <v>38</v>
      </c>
      <c r="B65" s="50">
        <v>7582</v>
      </c>
      <c r="C65" s="17">
        <v>34</v>
      </c>
      <c r="D65" s="17">
        <v>3710</v>
      </c>
      <c r="E65" s="17">
        <v>2711</v>
      </c>
      <c r="F65" s="17">
        <v>1127</v>
      </c>
      <c r="G65" s="68"/>
      <c r="H65" s="20" t="s">
        <v>38</v>
      </c>
      <c r="I65" s="83">
        <v>111</v>
      </c>
      <c r="J65" s="50">
        <v>506</v>
      </c>
      <c r="K65" s="84">
        <v>360</v>
      </c>
      <c r="L65" s="84">
        <v>143</v>
      </c>
      <c r="M65" s="84">
        <v>3</v>
      </c>
      <c r="N65" s="50">
        <v>4</v>
      </c>
      <c r="O65" s="84">
        <v>1</v>
      </c>
      <c r="P65" s="84">
        <v>3</v>
      </c>
      <c r="Q65" s="84">
        <v>0</v>
      </c>
    </row>
    <row r="66" spans="1:17" x14ac:dyDescent="0.25">
      <c r="A66" s="69" t="s">
        <v>12</v>
      </c>
      <c r="B66" s="50">
        <v>17539</v>
      </c>
      <c r="C66" s="17">
        <v>73</v>
      </c>
      <c r="D66" s="17">
        <v>8593</v>
      </c>
      <c r="E66" s="17">
        <v>6431</v>
      </c>
      <c r="F66" s="17">
        <v>2442</v>
      </c>
      <c r="G66" s="67"/>
      <c r="H66" s="20" t="s">
        <v>12</v>
      </c>
      <c r="I66" s="83">
        <v>306</v>
      </c>
      <c r="J66" s="50">
        <v>1140</v>
      </c>
      <c r="K66" s="84">
        <v>768</v>
      </c>
      <c r="L66" s="84">
        <v>361</v>
      </c>
      <c r="M66" s="84">
        <v>11</v>
      </c>
      <c r="N66" s="50">
        <v>3</v>
      </c>
      <c r="O66" s="84">
        <v>1</v>
      </c>
      <c r="P66" s="84">
        <v>2</v>
      </c>
      <c r="Q66" s="84">
        <v>0</v>
      </c>
    </row>
    <row r="67" spans="1:17" x14ac:dyDescent="0.25">
      <c r="A67" s="69" t="s">
        <v>13</v>
      </c>
      <c r="B67" s="50">
        <v>17681</v>
      </c>
      <c r="C67" s="17">
        <v>80</v>
      </c>
      <c r="D67" s="17">
        <v>8620</v>
      </c>
      <c r="E67" s="17">
        <v>6674</v>
      </c>
      <c r="F67" s="17">
        <v>2307</v>
      </c>
      <c r="G67" s="67"/>
      <c r="H67" s="20" t="s">
        <v>13</v>
      </c>
      <c r="I67" s="83">
        <v>233</v>
      </c>
      <c r="J67" s="50">
        <v>1060</v>
      </c>
      <c r="K67" s="84">
        <v>714</v>
      </c>
      <c r="L67" s="84">
        <v>340</v>
      </c>
      <c r="M67" s="84">
        <v>6</v>
      </c>
      <c r="N67" s="50">
        <v>5</v>
      </c>
      <c r="O67" s="84">
        <v>4</v>
      </c>
      <c r="P67" s="84">
        <v>1</v>
      </c>
      <c r="Q67" s="84">
        <v>0</v>
      </c>
    </row>
    <row r="68" spans="1:17" ht="15" customHeight="1" x14ac:dyDescent="0.25">
      <c r="A68" s="69" t="s">
        <v>14</v>
      </c>
      <c r="B68" s="50">
        <v>16132</v>
      </c>
      <c r="C68" s="17">
        <v>65</v>
      </c>
      <c r="D68" s="17">
        <v>7721</v>
      </c>
      <c r="E68" s="17">
        <v>6301</v>
      </c>
      <c r="F68" s="17">
        <v>2045</v>
      </c>
      <c r="G68" s="67"/>
      <c r="H68" s="37" t="s">
        <v>14</v>
      </c>
      <c r="I68" s="86">
        <v>229</v>
      </c>
      <c r="J68" s="87">
        <v>987</v>
      </c>
      <c r="K68" s="88">
        <v>690</v>
      </c>
      <c r="L68" s="88">
        <v>292</v>
      </c>
      <c r="M68" s="88">
        <v>5</v>
      </c>
      <c r="N68" s="87">
        <v>7</v>
      </c>
      <c r="O68" s="88">
        <v>5</v>
      </c>
      <c r="P68" s="88">
        <v>2</v>
      </c>
      <c r="Q68" s="88">
        <v>0</v>
      </c>
    </row>
    <row r="69" spans="1:17" x14ac:dyDescent="0.25">
      <c r="A69" s="21" t="s">
        <v>15</v>
      </c>
      <c r="B69" s="22">
        <f>SUM(B57:B68)</f>
        <v>114495</v>
      </c>
      <c r="C69" s="22">
        <f>SUM(C57:C68)</f>
        <v>532</v>
      </c>
      <c r="D69" s="22">
        <f>SUM(D57:D68)</f>
        <v>55995</v>
      </c>
      <c r="E69" s="22">
        <f>SUM(E57:E68)</f>
        <v>44125</v>
      </c>
      <c r="F69" s="22">
        <f>SUM(F57:F68)</f>
        <v>13843</v>
      </c>
      <c r="G69" s="67"/>
      <c r="H69" s="89" t="s">
        <v>15</v>
      </c>
      <c r="I69" s="27">
        <f t="shared" ref="I69:Q69" si="2">SUM(I57:I68)</f>
        <v>1787</v>
      </c>
      <c r="J69" s="27">
        <f t="shared" si="2"/>
        <v>6323</v>
      </c>
      <c r="K69" s="27">
        <f t="shared" si="2"/>
        <v>4238</v>
      </c>
      <c r="L69" s="27">
        <f t="shared" si="2"/>
        <v>2025</v>
      </c>
      <c r="M69" s="27">
        <f t="shared" si="2"/>
        <v>60</v>
      </c>
      <c r="N69" s="27">
        <f t="shared" si="2"/>
        <v>31</v>
      </c>
      <c r="O69" s="27">
        <f t="shared" si="2"/>
        <v>20</v>
      </c>
      <c r="P69" s="27">
        <f t="shared" si="2"/>
        <v>11</v>
      </c>
      <c r="Q69" s="27">
        <f t="shared" si="2"/>
        <v>0</v>
      </c>
    </row>
    <row r="70" spans="1:17" ht="15.75" thickBot="1" x14ac:dyDescent="0.3">
      <c r="A70" s="23" t="s">
        <v>42</v>
      </c>
      <c r="B70" s="24">
        <f>B69/$B69</f>
        <v>1</v>
      </c>
      <c r="C70" s="24">
        <f>C69/$B69</f>
        <v>4.6464911131490457E-3</v>
      </c>
      <c r="D70" s="24">
        <f>D69/$B69</f>
        <v>0.48906065767064066</v>
      </c>
      <c r="E70" s="24">
        <f>E69/$B69</f>
        <v>0.38538800820996549</v>
      </c>
      <c r="F70" s="24">
        <f>F69/$B69</f>
        <v>0.12090484300624481</v>
      </c>
      <c r="G70" s="67"/>
      <c r="H70" s="90" t="s">
        <v>42</v>
      </c>
      <c r="I70" s="29">
        <f>I69/I69</f>
        <v>1</v>
      </c>
      <c r="J70" s="29">
        <f>J69/$J$69</f>
        <v>1</v>
      </c>
      <c r="K70" s="30">
        <f>K69/$J$69</f>
        <v>0.67025146291317417</v>
      </c>
      <c r="L70" s="30">
        <f>L69/$J$69</f>
        <v>0.32025937055195319</v>
      </c>
      <c r="M70" s="30">
        <f>M69/$J$69</f>
        <v>9.4891665348726863E-3</v>
      </c>
      <c r="N70" s="29">
        <f>N69/$N$69</f>
        <v>1</v>
      </c>
      <c r="O70" s="30">
        <f>O69/$N$69</f>
        <v>0.64516129032258063</v>
      </c>
      <c r="P70" s="30">
        <f>P69/$N$69</f>
        <v>0.35483870967741937</v>
      </c>
      <c r="Q70" s="30">
        <f>Q69/$N$69</f>
        <v>0</v>
      </c>
    </row>
    <row r="71" spans="1:17" ht="23.25" customHeight="1" x14ac:dyDescent="0.25">
      <c r="A71" s="3"/>
      <c r="B71" s="3"/>
      <c r="C71" s="63"/>
      <c r="D71" s="63"/>
      <c r="E71" s="63"/>
      <c r="F71" s="3"/>
      <c r="G71" s="3"/>
      <c r="H71" s="139" t="s">
        <v>110</v>
      </c>
      <c r="I71" s="139"/>
      <c r="J71" s="139"/>
      <c r="K71" s="139"/>
      <c r="L71" s="139"/>
      <c r="M71" s="139"/>
      <c r="N71" s="139"/>
      <c r="O71" s="139"/>
      <c r="P71" s="139"/>
      <c r="Q71" s="139"/>
    </row>
    <row r="72" spans="1:17" x14ac:dyDescent="0.25">
      <c r="A72" s="3"/>
      <c r="B72" s="3"/>
      <c r="C72" s="63"/>
      <c r="D72" s="63"/>
      <c r="E72" s="6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23.25" customHeight="1" x14ac:dyDescent="0.25">
      <c r="A73" s="3"/>
      <c r="B73" s="3"/>
      <c r="C73" s="63"/>
      <c r="D73" s="63"/>
      <c r="E73" s="6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25.5" customHeight="1" x14ac:dyDescent="0.25">
      <c r="A74" s="3"/>
      <c r="B74" s="3"/>
      <c r="C74" s="63"/>
      <c r="D74" s="63"/>
      <c r="E74" s="6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6.5" thickBot="1" x14ac:dyDescent="0.3">
      <c r="A75" s="43" t="s">
        <v>111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70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38.25" x14ac:dyDescent="0.25">
      <c r="A77" s="15" t="s">
        <v>31</v>
      </c>
      <c r="B77" s="74" t="s">
        <v>15</v>
      </c>
      <c r="C77" s="73" t="s">
        <v>17</v>
      </c>
      <c r="D77" s="73" t="s">
        <v>18</v>
      </c>
      <c r="E77" s="73" t="s">
        <v>19</v>
      </c>
      <c r="F77" s="73" t="s">
        <v>20</v>
      </c>
      <c r="G77" s="73" t="s">
        <v>21</v>
      </c>
      <c r="H77" s="73" t="s">
        <v>22</v>
      </c>
      <c r="I77" s="73" t="s">
        <v>23</v>
      </c>
      <c r="J77" s="73" t="s">
        <v>16</v>
      </c>
      <c r="K77" s="3"/>
      <c r="L77" s="3"/>
      <c r="M77" s="71" t="s">
        <v>24</v>
      </c>
      <c r="N77" s="71" t="s">
        <v>25</v>
      </c>
      <c r="O77" s="71" t="s">
        <v>86</v>
      </c>
      <c r="P77" s="71" t="s">
        <v>75</v>
      </c>
      <c r="Q77" s="3"/>
    </row>
    <row r="78" spans="1:17" x14ac:dyDescent="0.25">
      <c r="A78" s="91" t="s">
        <v>74</v>
      </c>
      <c r="B78" s="92">
        <v>532</v>
      </c>
      <c r="C78" s="17">
        <v>54</v>
      </c>
      <c r="D78" s="17">
        <v>53</v>
      </c>
      <c r="E78" s="17">
        <v>50</v>
      </c>
      <c r="F78" s="17">
        <v>39</v>
      </c>
      <c r="G78" s="17">
        <v>78</v>
      </c>
      <c r="H78" s="17">
        <v>63</v>
      </c>
      <c r="I78" s="17">
        <v>45</v>
      </c>
      <c r="J78" s="17">
        <v>150</v>
      </c>
      <c r="K78" s="3"/>
      <c r="L78" s="3"/>
      <c r="M78" s="71"/>
      <c r="N78" s="71"/>
      <c r="O78" s="71"/>
      <c r="P78" s="71"/>
      <c r="Q78" s="3"/>
    </row>
    <row r="79" spans="1:17" x14ac:dyDescent="0.25">
      <c r="A79" s="18" t="s">
        <v>27</v>
      </c>
      <c r="B79" s="50">
        <v>55995</v>
      </c>
      <c r="C79" s="17">
        <v>3466</v>
      </c>
      <c r="D79" s="17">
        <v>6397</v>
      </c>
      <c r="E79" s="17">
        <v>5584</v>
      </c>
      <c r="F79" s="17">
        <v>6120</v>
      </c>
      <c r="G79" s="17">
        <v>11328</v>
      </c>
      <c r="H79" s="17">
        <v>10300</v>
      </c>
      <c r="I79" s="17">
        <v>7519</v>
      </c>
      <c r="J79" s="17">
        <v>5281</v>
      </c>
      <c r="K79" s="3"/>
      <c r="L79" s="3" t="s">
        <v>27</v>
      </c>
      <c r="M79" s="36">
        <v>5334</v>
      </c>
      <c r="N79" s="36">
        <v>2918</v>
      </c>
      <c r="O79" s="36">
        <v>19420</v>
      </c>
      <c r="P79" s="36">
        <v>2686</v>
      </c>
      <c r="Q79" s="3"/>
    </row>
    <row r="80" spans="1:17" x14ac:dyDescent="0.25">
      <c r="A80" s="69" t="s">
        <v>28</v>
      </c>
      <c r="B80" s="50">
        <v>44125</v>
      </c>
      <c r="C80" s="17">
        <v>2205</v>
      </c>
      <c r="D80" s="17">
        <v>3733</v>
      </c>
      <c r="E80" s="17">
        <v>4537</v>
      </c>
      <c r="F80" s="17">
        <v>8644</v>
      </c>
      <c r="G80" s="17">
        <v>11202</v>
      </c>
      <c r="H80" s="17">
        <v>7431</v>
      </c>
      <c r="I80" s="17">
        <v>3973</v>
      </c>
      <c r="J80" s="17">
        <v>2400</v>
      </c>
      <c r="K80" s="3"/>
      <c r="L80" s="3" t="s">
        <v>28</v>
      </c>
      <c r="M80" s="36">
        <v>3140</v>
      </c>
      <c r="N80" s="36">
        <v>2427</v>
      </c>
      <c r="O80" s="36">
        <v>17345</v>
      </c>
      <c r="P80" s="36">
        <v>1230</v>
      </c>
      <c r="Q80" s="3"/>
    </row>
    <row r="81" spans="1:17" x14ac:dyDescent="0.25">
      <c r="A81" s="93" t="s">
        <v>29</v>
      </c>
      <c r="B81" s="38">
        <v>13843</v>
      </c>
      <c r="C81" s="26">
        <v>713</v>
      </c>
      <c r="D81" s="26">
        <v>2862</v>
      </c>
      <c r="E81" s="26">
        <v>6007</v>
      </c>
      <c r="F81" s="26">
        <v>2110</v>
      </c>
      <c r="G81" s="26">
        <v>1172</v>
      </c>
      <c r="H81" s="26">
        <v>611</v>
      </c>
      <c r="I81" s="26">
        <v>253</v>
      </c>
      <c r="J81" s="26">
        <v>115</v>
      </c>
      <c r="K81" s="3"/>
      <c r="L81" s="3" t="s">
        <v>29</v>
      </c>
      <c r="M81" s="36">
        <v>1833</v>
      </c>
      <c r="N81" s="36">
        <v>2873</v>
      </c>
      <c r="O81" s="36">
        <v>2128</v>
      </c>
      <c r="P81" s="36">
        <v>59</v>
      </c>
      <c r="Q81" s="3"/>
    </row>
    <row r="82" spans="1:17" x14ac:dyDescent="0.25">
      <c r="A82" s="75" t="s">
        <v>15</v>
      </c>
      <c r="B82" s="27">
        <v>114495</v>
      </c>
      <c r="C82" s="27">
        <v>6438</v>
      </c>
      <c r="D82" s="27">
        <v>13045</v>
      </c>
      <c r="E82" s="27">
        <v>16178</v>
      </c>
      <c r="F82" s="27">
        <v>16913</v>
      </c>
      <c r="G82" s="27">
        <v>23780</v>
      </c>
      <c r="H82" s="27">
        <v>18405</v>
      </c>
      <c r="I82" s="27">
        <v>11790</v>
      </c>
      <c r="J82" s="27">
        <v>7946</v>
      </c>
      <c r="K82" s="3"/>
      <c r="L82" s="3" t="s">
        <v>26</v>
      </c>
      <c r="M82" s="36">
        <v>62</v>
      </c>
      <c r="N82" s="36">
        <v>31</v>
      </c>
      <c r="O82" s="36">
        <v>118</v>
      </c>
      <c r="P82" s="36">
        <v>101</v>
      </c>
      <c r="Q82" s="3"/>
    </row>
    <row r="83" spans="1:17" ht="15.75" thickBot="1" x14ac:dyDescent="0.3">
      <c r="A83" s="28" t="s">
        <v>42</v>
      </c>
      <c r="B83" s="29">
        <f t="shared" ref="B83:J83" si="3">B82/$B82</f>
        <v>1</v>
      </c>
      <c r="C83" s="29">
        <f t="shared" si="3"/>
        <v>5.6229529673784882E-2</v>
      </c>
      <c r="D83" s="29">
        <f t="shared" si="3"/>
        <v>0.11393510633652125</v>
      </c>
      <c r="E83" s="29">
        <f t="shared" si="3"/>
        <v>0.14129874667016026</v>
      </c>
      <c r="F83" s="29">
        <f t="shared" si="3"/>
        <v>0.14771824097122144</v>
      </c>
      <c r="G83" s="29">
        <f t="shared" si="3"/>
        <v>0.20769465915542162</v>
      </c>
      <c r="H83" s="29">
        <f t="shared" si="3"/>
        <v>0.16074937770208306</v>
      </c>
      <c r="I83" s="29">
        <f t="shared" si="3"/>
        <v>0.10297392899253242</v>
      </c>
      <c r="J83" s="29">
        <f t="shared" si="3"/>
        <v>6.9400410498275028E-2</v>
      </c>
      <c r="K83" s="33"/>
      <c r="L83" s="33"/>
      <c r="M83" s="36">
        <v>10369</v>
      </c>
      <c r="N83" s="36">
        <v>8249</v>
      </c>
      <c r="O83" s="36">
        <v>39011</v>
      </c>
      <c r="P83" s="36">
        <v>4076</v>
      </c>
      <c r="Q83" s="3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6.5" thickBot="1" x14ac:dyDescent="0.3">
      <c r="A87" s="140" t="s">
        <v>112</v>
      </c>
      <c r="B87" s="140"/>
      <c r="C87" s="140"/>
      <c r="D87" s="140"/>
      <c r="E87" s="140"/>
      <c r="F87" s="94"/>
      <c r="G87" s="94"/>
      <c r="H87" s="94"/>
      <c r="I87" s="94"/>
      <c r="J87" s="12"/>
      <c r="K87" s="140" t="s">
        <v>113</v>
      </c>
      <c r="L87" s="140"/>
      <c r="M87" s="140"/>
      <c r="N87" s="140"/>
      <c r="O87" s="140"/>
      <c r="P87" s="94"/>
      <c r="Q87" s="94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30" x14ac:dyDescent="0.25">
      <c r="A89" s="133" t="s">
        <v>114</v>
      </c>
      <c r="B89" s="133"/>
      <c r="C89" s="73" t="s">
        <v>115</v>
      </c>
      <c r="D89" s="73" t="s">
        <v>4</v>
      </c>
      <c r="E89" s="73" t="s">
        <v>5</v>
      </c>
      <c r="F89" s="3"/>
      <c r="G89" s="3"/>
      <c r="H89" s="3"/>
      <c r="I89" s="3"/>
      <c r="J89" s="3"/>
      <c r="K89" s="133" t="s">
        <v>114</v>
      </c>
      <c r="L89" s="133"/>
      <c r="M89" s="73" t="s">
        <v>115</v>
      </c>
      <c r="N89" s="73" t="s">
        <v>4</v>
      </c>
      <c r="O89" s="73" t="s">
        <v>5</v>
      </c>
      <c r="P89" s="3"/>
      <c r="Q89" s="3"/>
    </row>
    <row r="90" spans="1:17" x14ac:dyDescent="0.25">
      <c r="A90" s="135" t="s">
        <v>116</v>
      </c>
      <c r="B90" s="135"/>
      <c r="C90" s="16">
        <v>83712</v>
      </c>
      <c r="D90" s="17">
        <v>13479</v>
      </c>
      <c r="E90" s="17">
        <v>70233</v>
      </c>
      <c r="F90" s="3"/>
      <c r="G90" s="3"/>
      <c r="H90" s="3"/>
      <c r="I90" s="3"/>
      <c r="J90" s="3"/>
      <c r="K90" s="135" t="s">
        <v>116</v>
      </c>
      <c r="L90" s="135"/>
      <c r="M90" s="16">
        <v>111477</v>
      </c>
      <c r="N90" s="17">
        <v>95109</v>
      </c>
      <c r="O90" s="17">
        <v>16368</v>
      </c>
      <c r="P90" s="3"/>
      <c r="Q90" s="3"/>
    </row>
    <row r="91" spans="1:17" x14ac:dyDescent="0.25">
      <c r="A91" s="135" t="s">
        <v>117</v>
      </c>
      <c r="B91" s="135"/>
      <c r="C91" s="16">
        <v>28946</v>
      </c>
      <c r="D91" s="17">
        <v>1178</v>
      </c>
      <c r="E91" s="17">
        <v>27768</v>
      </c>
      <c r="G91" s="3"/>
      <c r="H91" s="3"/>
      <c r="I91" s="3"/>
      <c r="J91" s="3"/>
      <c r="K91" s="135" t="s">
        <v>94</v>
      </c>
      <c r="L91" s="135"/>
      <c r="M91" s="16">
        <v>2814</v>
      </c>
      <c r="N91" s="17">
        <v>2630</v>
      </c>
      <c r="O91" s="17">
        <v>184</v>
      </c>
      <c r="Q91" s="3"/>
    </row>
    <row r="92" spans="1:17" x14ac:dyDescent="0.25">
      <c r="A92" s="135" t="s">
        <v>118</v>
      </c>
      <c r="B92" s="135"/>
      <c r="C92" s="16">
        <v>886</v>
      </c>
      <c r="D92" s="17">
        <v>32</v>
      </c>
      <c r="E92" s="17">
        <v>854</v>
      </c>
      <c r="G92" s="3"/>
      <c r="H92" s="3"/>
      <c r="I92" s="3"/>
      <c r="J92" s="3"/>
      <c r="K92" s="135" t="s">
        <v>118</v>
      </c>
      <c r="L92" s="135"/>
      <c r="M92" s="16">
        <v>121</v>
      </c>
      <c r="N92" s="17">
        <v>111</v>
      </c>
      <c r="O92" s="17">
        <v>10</v>
      </c>
      <c r="Q92" s="3"/>
    </row>
    <row r="93" spans="1:17" x14ac:dyDescent="0.25">
      <c r="A93" s="136" t="s">
        <v>119</v>
      </c>
      <c r="B93" s="136"/>
      <c r="C93" s="25">
        <v>951</v>
      </c>
      <c r="D93" s="26">
        <v>43</v>
      </c>
      <c r="E93" s="26">
        <v>908</v>
      </c>
      <c r="G93" s="3"/>
      <c r="H93" s="3"/>
      <c r="I93" s="3"/>
      <c r="J93" s="3"/>
      <c r="K93" s="136" t="s">
        <v>119</v>
      </c>
      <c r="L93" s="136"/>
      <c r="M93" s="25">
        <v>83</v>
      </c>
      <c r="N93" s="26">
        <v>76</v>
      </c>
      <c r="O93" s="26">
        <v>7</v>
      </c>
      <c r="P93" s="3"/>
      <c r="Q93" s="3"/>
    </row>
    <row r="94" spans="1:17" x14ac:dyDescent="0.25">
      <c r="A94" s="131" t="s">
        <v>15</v>
      </c>
      <c r="B94" s="131"/>
      <c r="C94" s="27">
        <v>114495</v>
      </c>
      <c r="D94" s="27">
        <v>14732</v>
      </c>
      <c r="E94" s="27">
        <v>99763</v>
      </c>
      <c r="F94" s="3"/>
      <c r="G94" s="3"/>
      <c r="H94" s="3"/>
      <c r="I94" s="3"/>
      <c r="J94" s="3"/>
      <c r="K94" s="131" t="s">
        <v>15</v>
      </c>
      <c r="L94" s="131"/>
      <c r="M94" s="27">
        <v>114495</v>
      </c>
      <c r="N94" s="27">
        <v>97926</v>
      </c>
      <c r="O94" s="27">
        <v>16569</v>
      </c>
      <c r="P94" s="3"/>
      <c r="Q94" s="3"/>
    </row>
    <row r="95" spans="1:17" ht="15.75" thickBot="1" x14ac:dyDescent="0.3">
      <c r="A95" s="132" t="s">
        <v>42</v>
      </c>
      <c r="B95" s="132"/>
      <c r="C95" s="95">
        <f t="shared" ref="C95" si="4">SUM(D95:E95)</f>
        <v>1</v>
      </c>
      <c r="D95" s="95">
        <f>+D94/$C$94</f>
        <v>0.12866937420848071</v>
      </c>
      <c r="E95" s="95">
        <f>+E94/$C$94</f>
        <v>0.87133062579151932</v>
      </c>
      <c r="F95" s="33"/>
      <c r="G95" s="33"/>
      <c r="H95" s="33"/>
      <c r="I95" s="33"/>
      <c r="J95" s="33"/>
      <c r="K95" s="132" t="s">
        <v>42</v>
      </c>
      <c r="L95" s="132"/>
      <c r="M95" s="95">
        <f t="shared" ref="M95" si="5">SUM(N95:O95)</f>
        <v>1</v>
      </c>
      <c r="N95" s="95">
        <f>+N94/$M$94</f>
        <v>0.85528625704179218</v>
      </c>
      <c r="O95" s="95">
        <f>+O94/$M$94</f>
        <v>0.14471374295820777</v>
      </c>
      <c r="P95" s="33"/>
      <c r="Q95" s="33"/>
    </row>
    <row r="96" spans="1:17" x14ac:dyDescent="0.25">
      <c r="A96" s="96" t="s">
        <v>120</v>
      </c>
      <c r="B96" s="3"/>
      <c r="C96" s="3"/>
      <c r="D96" s="3"/>
      <c r="E96" s="3"/>
      <c r="F96" s="3"/>
      <c r="G96" s="3"/>
      <c r="H96" s="3"/>
      <c r="I96" s="3"/>
      <c r="J96" s="3"/>
      <c r="K96" s="96" t="s">
        <v>120</v>
      </c>
      <c r="L96" s="3"/>
      <c r="M96" s="3"/>
      <c r="N96" s="3"/>
      <c r="O96" s="3"/>
      <c r="P96" s="3"/>
      <c r="Q96" s="3"/>
    </row>
    <row r="97" spans="1:17" x14ac:dyDescent="0.25">
      <c r="A97" s="96"/>
      <c r="B97" s="3"/>
      <c r="C97" s="3"/>
      <c r="D97" s="3"/>
      <c r="E97" s="3"/>
      <c r="F97" s="3"/>
      <c r="G97" s="3"/>
      <c r="H97" s="3"/>
      <c r="I97" s="3"/>
      <c r="J97" s="3"/>
      <c r="K97" s="96"/>
      <c r="L97" s="3"/>
      <c r="M97" s="3"/>
      <c r="N97" s="3"/>
      <c r="O97" s="3"/>
      <c r="P97" s="3"/>
      <c r="Q97" s="3"/>
    </row>
    <row r="98" spans="1:17" ht="16.5" thickBot="1" x14ac:dyDescent="0.3">
      <c r="A98" s="43" t="s">
        <v>121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11"/>
    </row>
    <row r="99" spans="1:1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69.75" customHeight="1" x14ac:dyDescent="0.25">
      <c r="A100" s="73" t="s">
        <v>31</v>
      </c>
      <c r="B100" s="74" t="s">
        <v>15</v>
      </c>
      <c r="C100" s="73" t="s">
        <v>122</v>
      </c>
      <c r="D100" s="73" t="s">
        <v>123</v>
      </c>
      <c r="E100" s="73" t="s">
        <v>124</v>
      </c>
      <c r="F100" s="73" t="s">
        <v>125</v>
      </c>
      <c r="G100" s="72" t="s">
        <v>126</v>
      </c>
      <c r="H100" s="73" t="s">
        <v>127</v>
      </c>
      <c r="I100" s="73" t="s">
        <v>128</v>
      </c>
      <c r="J100" s="73" t="s">
        <v>1</v>
      </c>
      <c r="K100" s="3"/>
      <c r="L100" s="3"/>
      <c r="M100" s="3"/>
      <c r="N100" s="3"/>
      <c r="O100" s="3"/>
      <c r="P100" s="3"/>
      <c r="Q100" s="97"/>
    </row>
    <row r="101" spans="1:17" x14ac:dyDescent="0.25">
      <c r="A101" s="91" t="s">
        <v>74</v>
      </c>
      <c r="B101" s="16">
        <v>532</v>
      </c>
      <c r="C101" s="17">
        <v>75</v>
      </c>
      <c r="D101" s="17">
        <v>16</v>
      </c>
      <c r="E101" s="17">
        <v>6</v>
      </c>
      <c r="F101" s="17">
        <v>0</v>
      </c>
      <c r="G101" s="17">
        <v>0</v>
      </c>
      <c r="H101" s="17">
        <v>7</v>
      </c>
      <c r="I101" s="17">
        <v>428</v>
      </c>
      <c r="J101" s="17">
        <v>0</v>
      </c>
      <c r="K101" s="3"/>
      <c r="L101" s="3"/>
      <c r="M101" s="3"/>
      <c r="N101" s="3"/>
      <c r="O101" s="3"/>
      <c r="P101" s="3"/>
      <c r="Q101" s="97"/>
    </row>
    <row r="102" spans="1:17" x14ac:dyDescent="0.25">
      <c r="A102" s="18" t="s">
        <v>27</v>
      </c>
      <c r="B102" s="16">
        <v>55995</v>
      </c>
      <c r="C102" s="17">
        <v>6810</v>
      </c>
      <c r="D102" s="17">
        <v>849</v>
      </c>
      <c r="E102" s="17">
        <v>127</v>
      </c>
      <c r="F102" s="17">
        <v>186</v>
      </c>
      <c r="G102" s="17">
        <v>0</v>
      </c>
      <c r="H102" s="17">
        <v>657</v>
      </c>
      <c r="I102" s="17">
        <v>47319</v>
      </c>
      <c r="J102" s="17">
        <v>47</v>
      </c>
      <c r="K102" s="3"/>
      <c r="L102" s="3"/>
      <c r="M102" s="3"/>
      <c r="N102" s="3"/>
      <c r="O102" s="3"/>
      <c r="P102" s="3"/>
      <c r="Q102" s="97"/>
    </row>
    <row r="103" spans="1:17" x14ac:dyDescent="0.25">
      <c r="A103" s="69" t="s">
        <v>28</v>
      </c>
      <c r="B103" s="16">
        <v>44125</v>
      </c>
      <c r="C103" s="17">
        <v>5721</v>
      </c>
      <c r="D103" s="17">
        <v>975</v>
      </c>
      <c r="E103" s="17">
        <v>160</v>
      </c>
      <c r="F103" s="17">
        <v>151</v>
      </c>
      <c r="G103" s="17">
        <v>1</v>
      </c>
      <c r="H103" s="17">
        <v>476</v>
      </c>
      <c r="I103" s="17">
        <v>36602</v>
      </c>
      <c r="J103" s="17">
        <v>39</v>
      </c>
      <c r="K103" s="3"/>
      <c r="L103" s="3"/>
      <c r="M103" s="3"/>
      <c r="N103" s="3"/>
      <c r="O103" s="3"/>
      <c r="P103" s="3"/>
      <c r="Q103" s="97"/>
    </row>
    <row r="104" spans="1:17" x14ac:dyDescent="0.25">
      <c r="A104" s="93" t="s">
        <v>29</v>
      </c>
      <c r="B104" s="25">
        <v>13843</v>
      </c>
      <c r="C104" s="26">
        <v>1178</v>
      </c>
      <c r="D104" s="26">
        <v>123</v>
      </c>
      <c r="E104" s="26">
        <v>89</v>
      </c>
      <c r="F104" s="26">
        <v>33</v>
      </c>
      <c r="G104" s="26">
        <v>3</v>
      </c>
      <c r="H104" s="26">
        <v>152</v>
      </c>
      <c r="I104" s="26">
        <v>12255</v>
      </c>
      <c r="J104" s="26">
        <v>10</v>
      </c>
      <c r="K104" s="3"/>
      <c r="L104" s="3"/>
      <c r="M104" s="3"/>
      <c r="N104" s="3"/>
      <c r="O104" s="3"/>
      <c r="P104" s="3"/>
      <c r="Q104" s="97"/>
    </row>
    <row r="105" spans="1:17" x14ac:dyDescent="0.25">
      <c r="A105" s="98" t="s">
        <v>15</v>
      </c>
      <c r="B105" s="99">
        <v>114495</v>
      </c>
      <c r="C105" s="99">
        <v>13784</v>
      </c>
      <c r="D105" s="99">
        <v>1963</v>
      </c>
      <c r="E105" s="99">
        <v>382</v>
      </c>
      <c r="F105" s="99">
        <v>370</v>
      </c>
      <c r="G105" s="99">
        <v>4</v>
      </c>
      <c r="H105" s="99">
        <v>1292</v>
      </c>
      <c r="I105" s="99">
        <v>96604</v>
      </c>
      <c r="J105" s="99">
        <v>96</v>
      </c>
      <c r="K105" s="3"/>
      <c r="L105" s="3"/>
      <c r="M105" s="3"/>
      <c r="N105" s="3"/>
      <c r="O105" s="3"/>
      <c r="P105" s="3"/>
      <c r="Q105" s="97"/>
    </row>
    <row r="106" spans="1:17" ht="15.75" thickBot="1" x14ac:dyDescent="0.3">
      <c r="A106" s="28" t="s">
        <v>42</v>
      </c>
      <c r="B106" s="100">
        <f>B105/$B105</f>
        <v>1</v>
      </c>
      <c r="C106" s="100">
        <f t="shared" ref="C106:J106" si="6">C105/$B$105</f>
        <v>0.12038953666098956</v>
      </c>
      <c r="D106" s="30">
        <f t="shared" si="6"/>
        <v>1.7144853487051838E-2</v>
      </c>
      <c r="E106" s="100">
        <f t="shared" si="6"/>
        <v>3.3363902353814577E-3</v>
      </c>
      <c r="F106" s="100">
        <f t="shared" si="6"/>
        <v>3.2315821651600508E-3</v>
      </c>
      <c r="G106" s="100">
        <f t="shared" si="6"/>
        <v>3.4936023407135685E-5</v>
      </c>
      <c r="H106" s="100">
        <f t="shared" si="6"/>
        <v>1.1284335560504826E-2</v>
      </c>
      <c r="I106" s="100">
        <f t="shared" si="6"/>
        <v>0.84373990130573384</v>
      </c>
      <c r="J106" s="30">
        <f t="shared" si="6"/>
        <v>8.3846456177125639E-4</v>
      </c>
      <c r="K106" s="3"/>
      <c r="L106" s="3"/>
      <c r="M106" s="3"/>
      <c r="N106" s="3"/>
      <c r="O106" s="3"/>
      <c r="P106" s="3"/>
      <c r="Q106" s="97"/>
    </row>
    <row r="107" spans="1:17" x14ac:dyDescent="0.25">
      <c r="A107" s="9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6.5" thickBot="1" x14ac:dyDescent="0.3">
      <c r="A108" s="11" t="s">
        <v>129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1:17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73" t="s">
        <v>39</v>
      </c>
      <c r="B110" s="73">
        <v>2019</v>
      </c>
      <c r="C110" s="73">
        <v>2020</v>
      </c>
      <c r="D110" s="101" t="s">
        <v>45</v>
      </c>
      <c r="E110" s="3"/>
      <c r="F110" s="3"/>
      <c r="G110" s="48"/>
      <c r="H110" s="3"/>
      <c r="I110" s="3"/>
      <c r="J110" s="3"/>
      <c r="K110" s="102"/>
      <c r="L110" s="3"/>
      <c r="M110" s="3"/>
      <c r="N110" s="3"/>
      <c r="O110" s="3"/>
      <c r="P110" s="3"/>
      <c r="Q110" s="3"/>
    </row>
    <row r="111" spans="1:17" x14ac:dyDescent="0.25">
      <c r="A111" s="35" t="s">
        <v>2</v>
      </c>
      <c r="B111" s="17">
        <v>14491</v>
      </c>
      <c r="C111" s="17">
        <v>18466</v>
      </c>
      <c r="D111" s="103">
        <f t="shared" ref="D111:D122" si="7">C111/B111-1</f>
        <v>0.27430819129114625</v>
      </c>
      <c r="E111" s="3"/>
      <c r="F111" s="3"/>
      <c r="G111" s="104"/>
      <c r="H111" s="48" t="s">
        <v>46</v>
      </c>
      <c r="I111" s="105">
        <f>D111</f>
        <v>0.27430819129114625</v>
      </c>
      <c r="J111" s="3"/>
      <c r="K111" s="102"/>
      <c r="L111" s="3"/>
      <c r="M111" s="3"/>
      <c r="N111" s="3"/>
      <c r="O111" s="3"/>
      <c r="P111" s="3"/>
      <c r="Q111" s="3"/>
    </row>
    <row r="112" spans="1:17" x14ac:dyDescent="0.25">
      <c r="A112" s="20" t="s">
        <v>3</v>
      </c>
      <c r="B112" s="106">
        <v>12941</v>
      </c>
      <c r="C112" s="106">
        <v>17181</v>
      </c>
      <c r="D112" s="103">
        <f t="shared" si="7"/>
        <v>0.32764083146588363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20" t="s">
        <v>6</v>
      </c>
      <c r="B113" s="106">
        <v>14420</v>
      </c>
      <c r="C113" s="106">
        <v>9357</v>
      </c>
      <c r="D113" s="103">
        <f t="shared" si="7"/>
        <v>-0.35110957004160892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20" t="s">
        <v>7</v>
      </c>
      <c r="B114" s="106">
        <v>14419</v>
      </c>
      <c r="C114" s="106">
        <v>0</v>
      </c>
      <c r="D114" s="103">
        <f t="shared" si="7"/>
        <v>-1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20" t="s">
        <v>8</v>
      </c>
      <c r="B115" s="106">
        <v>15259</v>
      </c>
      <c r="C115" s="106">
        <v>0</v>
      </c>
      <c r="D115" s="103">
        <f t="shared" si="7"/>
        <v>-1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20" t="s">
        <v>9</v>
      </c>
      <c r="B116" s="106">
        <v>14804</v>
      </c>
      <c r="C116" s="106">
        <v>0</v>
      </c>
      <c r="D116" s="103">
        <f t="shared" si="7"/>
        <v>-1</v>
      </c>
      <c r="E116" s="3"/>
      <c r="F116" s="3"/>
      <c r="G116" s="104"/>
      <c r="H116" s="48" t="s">
        <v>47</v>
      </c>
      <c r="I116" s="105"/>
      <c r="J116" s="3"/>
      <c r="K116" s="102"/>
      <c r="L116" s="102"/>
      <c r="M116" s="102"/>
      <c r="N116" s="3"/>
      <c r="O116" s="3"/>
      <c r="P116" s="3"/>
      <c r="Q116" s="3"/>
    </row>
    <row r="117" spans="1:17" x14ac:dyDescent="0.25">
      <c r="A117" s="20" t="s">
        <v>10</v>
      </c>
      <c r="B117" s="106">
        <v>15334</v>
      </c>
      <c r="C117" s="106">
        <v>5658</v>
      </c>
      <c r="D117" s="103">
        <f t="shared" si="7"/>
        <v>-0.63101604278074874</v>
      </c>
      <c r="E117" s="3"/>
      <c r="F117" s="3"/>
      <c r="G117" s="104"/>
      <c r="H117" s="48" t="s">
        <v>48</v>
      </c>
      <c r="I117" s="105"/>
      <c r="J117" s="3"/>
      <c r="K117" s="102"/>
      <c r="L117" s="102"/>
      <c r="M117" s="102"/>
      <c r="N117" s="3"/>
      <c r="O117" s="3"/>
      <c r="P117" s="3"/>
      <c r="Q117" s="3"/>
    </row>
    <row r="118" spans="1:17" x14ac:dyDescent="0.25">
      <c r="A118" s="20" t="s">
        <v>11</v>
      </c>
      <c r="B118" s="106">
        <v>15245</v>
      </c>
      <c r="C118" s="106">
        <v>4899</v>
      </c>
      <c r="D118" s="103">
        <f t="shared" si="7"/>
        <v>-0.67864873729091513</v>
      </c>
      <c r="E118" s="3"/>
      <c r="F118" s="3"/>
      <c r="G118" s="104"/>
      <c r="H118" s="48" t="s">
        <v>49</v>
      </c>
      <c r="I118" s="105"/>
      <c r="J118" s="3"/>
      <c r="K118" s="102"/>
      <c r="L118" s="102"/>
      <c r="M118" s="102"/>
      <c r="N118" s="3"/>
      <c r="O118" s="3"/>
      <c r="P118" s="3"/>
      <c r="Q118" s="3"/>
    </row>
    <row r="119" spans="1:17" x14ac:dyDescent="0.25">
      <c r="A119" s="20" t="s">
        <v>38</v>
      </c>
      <c r="B119" s="106">
        <v>16210</v>
      </c>
      <c r="C119" s="106">
        <v>7582</v>
      </c>
      <c r="D119" s="103">
        <f t="shared" si="7"/>
        <v>-0.53226403454657611</v>
      </c>
      <c r="E119" s="3"/>
      <c r="F119" s="3"/>
      <c r="G119" s="48"/>
      <c r="H119" s="48" t="s">
        <v>54</v>
      </c>
      <c r="I119" s="105"/>
      <c r="J119" s="3"/>
      <c r="K119" s="102"/>
      <c r="L119" s="102"/>
      <c r="M119" s="102"/>
      <c r="N119" s="3"/>
      <c r="O119" s="3"/>
      <c r="P119" s="3"/>
      <c r="Q119" s="3"/>
    </row>
    <row r="120" spans="1:17" x14ac:dyDescent="0.25">
      <c r="A120" s="20" t="s">
        <v>12</v>
      </c>
      <c r="B120" s="106">
        <v>16289</v>
      </c>
      <c r="C120" s="106">
        <v>17539</v>
      </c>
      <c r="D120" s="103">
        <f t="shared" si="7"/>
        <v>7.6738903554546045E-2</v>
      </c>
      <c r="E120" s="3"/>
      <c r="F120" s="3"/>
      <c r="G120" s="48"/>
      <c r="H120" s="48" t="s">
        <v>50</v>
      </c>
      <c r="I120" s="105"/>
      <c r="J120" s="3"/>
      <c r="K120" s="102"/>
      <c r="L120" s="102"/>
      <c r="M120" s="102"/>
      <c r="N120" s="3"/>
      <c r="O120" s="3"/>
      <c r="P120" s="3"/>
      <c r="Q120" s="3"/>
    </row>
    <row r="121" spans="1:17" x14ac:dyDescent="0.25">
      <c r="A121" s="20" t="s">
        <v>13</v>
      </c>
      <c r="B121" s="106">
        <v>16240</v>
      </c>
      <c r="C121" s="106">
        <v>17681</v>
      </c>
      <c r="D121" s="103">
        <f t="shared" si="7"/>
        <v>8.8731527093595997E-2</v>
      </c>
      <c r="E121" s="3"/>
      <c r="F121" s="3"/>
      <c r="G121" s="48"/>
      <c r="H121" s="48" t="s">
        <v>51</v>
      </c>
      <c r="I121" s="105"/>
      <c r="J121" s="3"/>
      <c r="K121" s="102"/>
      <c r="L121" s="3"/>
      <c r="M121" s="3"/>
      <c r="N121" s="3"/>
      <c r="O121" s="3"/>
      <c r="P121" s="3"/>
      <c r="Q121" s="3"/>
    </row>
    <row r="122" spans="1:17" x14ac:dyDescent="0.25">
      <c r="A122" s="107" t="s">
        <v>14</v>
      </c>
      <c r="B122" s="108">
        <v>16233</v>
      </c>
      <c r="C122" s="108">
        <v>16132</v>
      </c>
      <c r="D122" s="103">
        <f t="shared" si="7"/>
        <v>-6.221893673381329E-3</v>
      </c>
      <c r="E122" s="3"/>
      <c r="F122" s="3"/>
      <c r="G122" s="48"/>
      <c r="H122" s="48"/>
      <c r="I122" s="105"/>
      <c r="J122" s="3"/>
      <c r="K122" s="102"/>
      <c r="L122" s="3"/>
      <c r="M122" s="3"/>
      <c r="N122" s="3"/>
      <c r="O122" s="3"/>
      <c r="P122" s="3"/>
      <c r="Q122" s="3"/>
    </row>
    <row r="123" spans="1:17" ht="16.149999999999999" customHeight="1" x14ac:dyDescent="0.25">
      <c r="A123" s="75" t="s">
        <v>15</v>
      </c>
      <c r="B123" s="27">
        <f>SUM(B111:B122)</f>
        <v>181885</v>
      </c>
      <c r="C123" s="27">
        <f>SUM(C111:C122)</f>
        <v>114495</v>
      </c>
      <c r="D123" s="109">
        <f>C123/B123-1</f>
        <v>-0.37050883800203427</v>
      </c>
      <c r="E123" s="3"/>
      <c r="F123" s="3"/>
      <c r="G123" s="48"/>
      <c r="H123" s="110" t="s">
        <v>130</v>
      </c>
      <c r="I123" s="105">
        <f>D123</f>
        <v>-0.37050883800203427</v>
      </c>
      <c r="J123" s="3"/>
      <c r="K123" s="102"/>
      <c r="L123" s="3"/>
      <c r="M123" s="3"/>
      <c r="N123" s="3"/>
      <c r="O123" s="3"/>
      <c r="P123" s="3"/>
      <c r="Q123" s="3"/>
    </row>
    <row r="124" spans="1:17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27.75" customHeight="1" thickBot="1" x14ac:dyDescent="0.3">
      <c r="A125" s="11" t="s">
        <v>131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1"/>
    </row>
    <row r="126" spans="1:17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73.5" customHeight="1" thickBot="1" x14ac:dyDescent="0.3">
      <c r="A127" s="133" t="s">
        <v>55</v>
      </c>
      <c r="B127" s="133" t="s">
        <v>132</v>
      </c>
      <c r="C127" s="133" t="s">
        <v>133</v>
      </c>
      <c r="D127" s="133"/>
      <c r="E127" s="134"/>
      <c r="F127" s="133" t="s">
        <v>134</v>
      </c>
      <c r="G127" s="134"/>
      <c r="H127" s="133" t="s">
        <v>135</v>
      </c>
      <c r="I127" s="133"/>
      <c r="J127" s="133"/>
      <c r="K127" s="133"/>
      <c r="L127" s="133"/>
      <c r="M127" s="112"/>
      <c r="N127" s="112"/>
      <c r="O127" s="33"/>
    </row>
    <row r="128" spans="1:17" ht="54.75" customHeight="1" thickTop="1" x14ac:dyDescent="0.25">
      <c r="A128" s="133"/>
      <c r="B128" s="133"/>
      <c r="C128" s="113" t="s">
        <v>43</v>
      </c>
      <c r="D128" s="113" t="s">
        <v>44</v>
      </c>
      <c r="E128" s="114" t="s">
        <v>136</v>
      </c>
      <c r="F128" s="115" t="s">
        <v>53</v>
      </c>
      <c r="G128" s="116" t="s">
        <v>52</v>
      </c>
      <c r="H128" s="117" t="s">
        <v>137</v>
      </c>
      <c r="I128" s="117" t="s">
        <v>138</v>
      </c>
      <c r="J128" s="117" t="s">
        <v>139</v>
      </c>
      <c r="K128" s="117" t="s">
        <v>140</v>
      </c>
      <c r="L128" s="117" t="s">
        <v>141</v>
      </c>
      <c r="M128" s="33"/>
      <c r="N128" s="118"/>
      <c r="O128" s="33"/>
    </row>
    <row r="129" spans="1:15" x14ac:dyDescent="0.25">
      <c r="A129" s="119" t="s">
        <v>65</v>
      </c>
      <c r="B129" s="120">
        <v>1454</v>
      </c>
      <c r="C129" s="17">
        <v>201</v>
      </c>
      <c r="D129" s="17">
        <v>642</v>
      </c>
      <c r="E129" s="121">
        <v>611</v>
      </c>
      <c r="F129" s="17">
        <v>24</v>
      </c>
      <c r="G129" s="121">
        <v>1430</v>
      </c>
      <c r="H129" s="17">
        <v>1287</v>
      </c>
      <c r="I129" s="17">
        <v>820</v>
      </c>
      <c r="J129" s="17">
        <v>161</v>
      </c>
      <c r="K129" s="17">
        <v>16</v>
      </c>
      <c r="L129" s="17">
        <v>4</v>
      </c>
      <c r="M129" s="122"/>
      <c r="N129" s="122"/>
      <c r="O129" s="33"/>
    </row>
    <row r="130" spans="1:15" x14ac:dyDescent="0.25">
      <c r="A130" s="119" t="s">
        <v>60</v>
      </c>
      <c r="B130" s="120">
        <v>5119</v>
      </c>
      <c r="C130" s="17">
        <v>1049</v>
      </c>
      <c r="D130" s="17">
        <v>2328</v>
      </c>
      <c r="E130" s="121">
        <v>1742</v>
      </c>
      <c r="F130" s="17">
        <v>258</v>
      </c>
      <c r="G130" s="121">
        <v>4860</v>
      </c>
      <c r="H130" s="17">
        <v>4265</v>
      </c>
      <c r="I130" s="17">
        <v>2698</v>
      </c>
      <c r="J130" s="17">
        <v>639</v>
      </c>
      <c r="K130" s="17">
        <v>20</v>
      </c>
      <c r="L130" s="17">
        <v>23</v>
      </c>
      <c r="M130" s="122"/>
      <c r="N130" s="122"/>
      <c r="O130" s="33"/>
    </row>
    <row r="131" spans="1:15" x14ac:dyDescent="0.25">
      <c r="A131" s="119" t="s">
        <v>70</v>
      </c>
      <c r="B131" s="120">
        <v>2841</v>
      </c>
      <c r="C131" s="17">
        <v>809</v>
      </c>
      <c r="D131" s="17">
        <v>1560</v>
      </c>
      <c r="E131" s="121">
        <v>472</v>
      </c>
      <c r="F131" s="17">
        <v>38</v>
      </c>
      <c r="G131" s="121">
        <v>2803</v>
      </c>
      <c r="H131" s="17">
        <v>2477</v>
      </c>
      <c r="I131" s="17">
        <v>1667</v>
      </c>
      <c r="J131" s="17">
        <v>363</v>
      </c>
      <c r="K131" s="17">
        <v>30</v>
      </c>
      <c r="L131" s="17">
        <v>71</v>
      </c>
      <c r="M131" s="122"/>
      <c r="N131" s="122"/>
      <c r="O131" s="33"/>
    </row>
    <row r="132" spans="1:15" x14ac:dyDescent="0.25">
      <c r="A132" s="119" t="s">
        <v>33</v>
      </c>
      <c r="B132" s="120">
        <v>11229</v>
      </c>
      <c r="C132" s="17">
        <v>3424</v>
      </c>
      <c r="D132" s="17">
        <v>6176</v>
      </c>
      <c r="E132" s="121">
        <v>1629</v>
      </c>
      <c r="F132" s="17">
        <v>454</v>
      </c>
      <c r="G132" s="121">
        <v>10775</v>
      </c>
      <c r="H132" s="17">
        <v>9938</v>
      </c>
      <c r="I132" s="17">
        <v>6581</v>
      </c>
      <c r="J132" s="17">
        <v>1685</v>
      </c>
      <c r="K132" s="17">
        <v>156</v>
      </c>
      <c r="L132" s="17">
        <v>23</v>
      </c>
      <c r="M132" s="122"/>
      <c r="N132" s="122"/>
      <c r="O132" s="33"/>
    </row>
    <row r="133" spans="1:15" x14ac:dyDescent="0.25">
      <c r="A133" s="119" t="s">
        <v>35</v>
      </c>
      <c r="B133" s="120">
        <v>3962</v>
      </c>
      <c r="C133" s="17">
        <v>1182</v>
      </c>
      <c r="D133" s="17">
        <v>2077</v>
      </c>
      <c r="E133" s="121">
        <v>703</v>
      </c>
      <c r="F133" s="17">
        <v>120</v>
      </c>
      <c r="G133" s="121">
        <v>3842</v>
      </c>
      <c r="H133" s="17">
        <v>3049</v>
      </c>
      <c r="I133" s="17">
        <v>2556</v>
      </c>
      <c r="J133" s="17">
        <v>894</v>
      </c>
      <c r="K133" s="17">
        <v>36</v>
      </c>
      <c r="L133" s="17">
        <v>21</v>
      </c>
      <c r="M133" s="122"/>
      <c r="N133" s="122"/>
      <c r="O133" s="33"/>
    </row>
    <row r="134" spans="1:15" x14ac:dyDescent="0.25">
      <c r="A134" s="119" t="s">
        <v>59</v>
      </c>
      <c r="B134" s="120">
        <v>2763</v>
      </c>
      <c r="C134" s="17">
        <v>947</v>
      </c>
      <c r="D134" s="17">
        <v>1252</v>
      </c>
      <c r="E134" s="121">
        <v>564</v>
      </c>
      <c r="F134" s="17">
        <v>215</v>
      </c>
      <c r="G134" s="121">
        <v>2548</v>
      </c>
      <c r="H134" s="17">
        <v>2189</v>
      </c>
      <c r="I134" s="17">
        <v>1612</v>
      </c>
      <c r="J134" s="17">
        <v>299</v>
      </c>
      <c r="K134" s="17">
        <v>8</v>
      </c>
      <c r="L134" s="17">
        <v>16</v>
      </c>
      <c r="M134" s="122"/>
      <c r="N134" s="122"/>
      <c r="O134" s="33"/>
    </row>
    <row r="135" spans="1:15" x14ac:dyDescent="0.25">
      <c r="A135" s="119" t="s">
        <v>56</v>
      </c>
      <c r="B135" s="120">
        <v>2804</v>
      </c>
      <c r="C135" s="17">
        <v>803</v>
      </c>
      <c r="D135" s="17">
        <v>1576</v>
      </c>
      <c r="E135" s="121">
        <v>425</v>
      </c>
      <c r="F135" s="17">
        <v>125</v>
      </c>
      <c r="G135" s="121">
        <v>2679</v>
      </c>
      <c r="H135" s="17">
        <v>2217</v>
      </c>
      <c r="I135" s="17">
        <v>1482</v>
      </c>
      <c r="J135" s="17">
        <v>433</v>
      </c>
      <c r="K135" s="17">
        <v>18</v>
      </c>
      <c r="L135" s="17">
        <v>11</v>
      </c>
      <c r="M135" s="122"/>
      <c r="N135" s="122"/>
      <c r="O135" s="33"/>
    </row>
    <row r="136" spans="1:15" x14ac:dyDescent="0.25">
      <c r="A136" s="119" t="s">
        <v>34</v>
      </c>
      <c r="B136" s="120">
        <v>8335</v>
      </c>
      <c r="C136" s="17">
        <v>2897</v>
      </c>
      <c r="D136" s="17">
        <v>4217</v>
      </c>
      <c r="E136" s="121">
        <v>1221</v>
      </c>
      <c r="F136" s="17">
        <v>354</v>
      </c>
      <c r="G136" s="121">
        <v>7981</v>
      </c>
      <c r="H136" s="17">
        <v>7026</v>
      </c>
      <c r="I136" s="17">
        <v>5431</v>
      </c>
      <c r="J136" s="17">
        <v>1081</v>
      </c>
      <c r="K136" s="17">
        <v>91</v>
      </c>
      <c r="L136" s="17">
        <v>60</v>
      </c>
      <c r="M136" s="122"/>
      <c r="N136" s="122"/>
      <c r="O136" s="33"/>
    </row>
    <row r="137" spans="1:15" x14ac:dyDescent="0.25">
      <c r="A137" s="119" t="s">
        <v>66</v>
      </c>
      <c r="B137" s="120">
        <v>1335</v>
      </c>
      <c r="C137" s="17">
        <v>325</v>
      </c>
      <c r="D137" s="17">
        <v>599</v>
      </c>
      <c r="E137" s="121">
        <v>411</v>
      </c>
      <c r="F137" s="17">
        <v>255</v>
      </c>
      <c r="G137" s="121">
        <v>1080</v>
      </c>
      <c r="H137" s="17">
        <v>892</v>
      </c>
      <c r="I137" s="17">
        <v>597</v>
      </c>
      <c r="J137" s="17">
        <v>409</v>
      </c>
      <c r="K137" s="17">
        <v>31</v>
      </c>
      <c r="L137" s="17">
        <v>8</v>
      </c>
      <c r="M137" s="122"/>
      <c r="N137" s="122"/>
      <c r="O137" s="33"/>
    </row>
    <row r="138" spans="1:15" x14ac:dyDescent="0.25">
      <c r="A138" s="119" t="s">
        <v>73</v>
      </c>
      <c r="B138" s="120">
        <v>2831</v>
      </c>
      <c r="C138" s="17">
        <v>976</v>
      </c>
      <c r="D138" s="17">
        <v>1455</v>
      </c>
      <c r="E138" s="121">
        <v>400</v>
      </c>
      <c r="F138" s="17">
        <v>104</v>
      </c>
      <c r="G138" s="121">
        <v>2727</v>
      </c>
      <c r="H138" s="17">
        <v>2342</v>
      </c>
      <c r="I138" s="17">
        <v>1597</v>
      </c>
      <c r="J138" s="17">
        <v>535</v>
      </c>
      <c r="K138" s="17">
        <v>125</v>
      </c>
      <c r="L138" s="17">
        <v>12</v>
      </c>
      <c r="M138" s="122"/>
      <c r="N138" s="122"/>
      <c r="O138" s="33"/>
    </row>
    <row r="139" spans="1:15" x14ac:dyDescent="0.25">
      <c r="A139" s="119" t="s">
        <v>58</v>
      </c>
      <c r="B139" s="120">
        <v>3545</v>
      </c>
      <c r="C139" s="17">
        <v>893</v>
      </c>
      <c r="D139" s="17">
        <v>1550</v>
      </c>
      <c r="E139" s="121">
        <v>1102</v>
      </c>
      <c r="F139" s="17">
        <v>183</v>
      </c>
      <c r="G139" s="121">
        <v>3362</v>
      </c>
      <c r="H139" s="17">
        <v>2958</v>
      </c>
      <c r="I139" s="17">
        <v>2263</v>
      </c>
      <c r="J139" s="17">
        <v>585</v>
      </c>
      <c r="K139" s="17">
        <v>10</v>
      </c>
      <c r="L139" s="17">
        <v>17</v>
      </c>
      <c r="M139" s="122"/>
      <c r="N139" s="122"/>
      <c r="O139" s="33"/>
    </row>
    <row r="140" spans="1:15" x14ac:dyDescent="0.25">
      <c r="A140" s="119" t="s">
        <v>72</v>
      </c>
      <c r="B140" s="120">
        <v>4669</v>
      </c>
      <c r="C140" s="17">
        <v>1967</v>
      </c>
      <c r="D140" s="17">
        <v>2112</v>
      </c>
      <c r="E140" s="121">
        <v>590</v>
      </c>
      <c r="F140" s="17">
        <v>354</v>
      </c>
      <c r="G140" s="121">
        <v>4315</v>
      </c>
      <c r="H140" s="17">
        <v>3650</v>
      </c>
      <c r="I140" s="17">
        <v>1956</v>
      </c>
      <c r="J140" s="17">
        <v>845</v>
      </c>
      <c r="K140" s="17">
        <v>37</v>
      </c>
      <c r="L140" s="17">
        <v>27</v>
      </c>
      <c r="M140" s="122"/>
      <c r="N140" s="122"/>
      <c r="O140" s="33"/>
    </row>
    <row r="141" spans="1:15" x14ac:dyDescent="0.25">
      <c r="A141" s="119" t="s">
        <v>36</v>
      </c>
      <c r="B141" s="120">
        <v>5782</v>
      </c>
      <c r="C141" s="17">
        <v>1268</v>
      </c>
      <c r="D141" s="17">
        <v>2838</v>
      </c>
      <c r="E141" s="121">
        <v>1676</v>
      </c>
      <c r="F141" s="17">
        <v>345</v>
      </c>
      <c r="G141" s="121">
        <v>5437</v>
      </c>
      <c r="H141" s="17">
        <v>5062</v>
      </c>
      <c r="I141" s="17">
        <v>3722</v>
      </c>
      <c r="J141" s="17">
        <v>1898</v>
      </c>
      <c r="K141" s="17">
        <v>47</v>
      </c>
      <c r="L141" s="17">
        <v>16</v>
      </c>
      <c r="M141" s="122"/>
      <c r="N141" s="122"/>
      <c r="O141" s="33"/>
    </row>
    <row r="142" spans="1:15" x14ac:dyDescent="0.25">
      <c r="A142" s="119" t="s">
        <v>71</v>
      </c>
      <c r="B142" s="120">
        <v>3169</v>
      </c>
      <c r="C142" s="17">
        <v>744</v>
      </c>
      <c r="D142" s="17">
        <v>1687</v>
      </c>
      <c r="E142" s="121">
        <v>738</v>
      </c>
      <c r="F142" s="17">
        <v>153</v>
      </c>
      <c r="G142" s="121">
        <v>3016</v>
      </c>
      <c r="H142" s="17">
        <v>2784</v>
      </c>
      <c r="I142" s="17">
        <v>2016</v>
      </c>
      <c r="J142" s="17">
        <v>227</v>
      </c>
      <c r="K142" s="17">
        <v>18</v>
      </c>
      <c r="L142" s="17">
        <v>20</v>
      </c>
      <c r="M142" s="122"/>
      <c r="N142" s="122"/>
      <c r="O142" s="33"/>
    </row>
    <row r="143" spans="1:15" x14ac:dyDescent="0.25">
      <c r="A143" s="119" t="s">
        <v>32</v>
      </c>
      <c r="B143" s="120">
        <v>32576</v>
      </c>
      <c r="C143" s="17">
        <v>5951</v>
      </c>
      <c r="D143" s="17">
        <v>17517</v>
      </c>
      <c r="E143" s="121">
        <v>9108</v>
      </c>
      <c r="F143" s="17">
        <v>1175</v>
      </c>
      <c r="G143" s="121">
        <v>31401</v>
      </c>
      <c r="H143" s="17">
        <v>23680</v>
      </c>
      <c r="I143" s="17">
        <v>16550</v>
      </c>
      <c r="J143" s="17">
        <v>4682</v>
      </c>
      <c r="K143" s="17">
        <v>221</v>
      </c>
      <c r="L143" s="17">
        <v>85</v>
      </c>
      <c r="M143" s="122"/>
      <c r="N143" s="122"/>
      <c r="O143" s="33"/>
    </row>
    <row r="144" spans="1:15" x14ac:dyDescent="0.25">
      <c r="A144" s="119" t="s">
        <v>62</v>
      </c>
      <c r="B144" s="120">
        <v>1963</v>
      </c>
      <c r="C144" s="17">
        <v>289</v>
      </c>
      <c r="D144" s="17">
        <v>919</v>
      </c>
      <c r="E144" s="121">
        <v>755</v>
      </c>
      <c r="F144" s="17">
        <v>82</v>
      </c>
      <c r="G144" s="121">
        <v>1881</v>
      </c>
      <c r="H144" s="17">
        <v>1538</v>
      </c>
      <c r="I144" s="17">
        <v>948</v>
      </c>
      <c r="J144" s="17">
        <v>245</v>
      </c>
      <c r="K144" s="17">
        <v>22</v>
      </c>
      <c r="L144" s="17">
        <v>26</v>
      </c>
      <c r="M144" s="122"/>
      <c r="N144" s="122"/>
      <c r="O144" s="33"/>
    </row>
    <row r="145" spans="1:17" x14ac:dyDescent="0.25">
      <c r="A145" s="119" t="s">
        <v>142</v>
      </c>
      <c r="B145" s="120">
        <v>795</v>
      </c>
      <c r="C145" s="17">
        <v>109</v>
      </c>
      <c r="D145" s="17">
        <v>420</v>
      </c>
      <c r="E145" s="121">
        <v>266</v>
      </c>
      <c r="F145" s="17">
        <v>8</v>
      </c>
      <c r="G145" s="121">
        <v>787</v>
      </c>
      <c r="H145" s="17">
        <v>599</v>
      </c>
      <c r="I145" s="17">
        <v>270</v>
      </c>
      <c r="J145" s="17">
        <v>225</v>
      </c>
      <c r="K145" s="17">
        <v>4</v>
      </c>
      <c r="L145" s="17">
        <v>2</v>
      </c>
      <c r="M145" s="122"/>
      <c r="N145" s="122"/>
      <c r="O145" s="33"/>
    </row>
    <row r="146" spans="1:17" x14ac:dyDescent="0.25">
      <c r="A146" s="119" t="s">
        <v>67</v>
      </c>
      <c r="B146" s="120">
        <v>853</v>
      </c>
      <c r="C146" s="17">
        <v>348</v>
      </c>
      <c r="D146" s="17">
        <v>320</v>
      </c>
      <c r="E146" s="121">
        <v>185</v>
      </c>
      <c r="F146" s="17">
        <v>58</v>
      </c>
      <c r="G146" s="121">
        <v>795</v>
      </c>
      <c r="H146" s="17">
        <v>728</v>
      </c>
      <c r="I146" s="17">
        <v>411</v>
      </c>
      <c r="J146" s="17">
        <v>168</v>
      </c>
      <c r="K146" s="17">
        <v>13</v>
      </c>
      <c r="L146" s="17">
        <v>0</v>
      </c>
      <c r="M146" s="122"/>
      <c r="N146" s="122"/>
      <c r="O146" s="33"/>
    </row>
    <row r="147" spans="1:17" x14ac:dyDescent="0.25">
      <c r="A147" s="119" t="s">
        <v>68</v>
      </c>
      <c r="B147" s="120">
        <v>1102</v>
      </c>
      <c r="C147" s="17">
        <v>355</v>
      </c>
      <c r="D147" s="17">
        <v>476</v>
      </c>
      <c r="E147" s="121">
        <v>271</v>
      </c>
      <c r="F147" s="17">
        <v>96</v>
      </c>
      <c r="G147" s="121">
        <v>1006</v>
      </c>
      <c r="H147" s="17">
        <v>903</v>
      </c>
      <c r="I147" s="17">
        <v>608</v>
      </c>
      <c r="J147" s="17">
        <v>341</v>
      </c>
      <c r="K147" s="17">
        <v>11</v>
      </c>
      <c r="L147" s="17">
        <v>23</v>
      </c>
      <c r="M147" s="122"/>
      <c r="N147" s="122"/>
      <c r="O147" s="33"/>
    </row>
    <row r="148" spans="1:17" x14ac:dyDescent="0.25">
      <c r="A148" s="119" t="s">
        <v>57</v>
      </c>
      <c r="B148" s="120">
        <v>4760</v>
      </c>
      <c r="C148" s="17">
        <v>1171</v>
      </c>
      <c r="D148" s="17">
        <v>2400</v>
      </c>
      <c r="E148" s="121">
        <v>1189</v>
      </c>
      <c r="F148" s="17">
        <v>228</v>
      </c>
      <c r="G148" s="121">
        <v>4532</v>
      </c>
      <c r="H148" s="17">
        <v>3854</v>
      </c>
      <c r="I148" s="17">
        <v>2904</v>
      </c>
      <c r="J148" s="17">
        <v>1019</v>
      </c>
      <c r="K148" s="17">
        <v>30</v>
      </c>
      <c r="L148" s="17">
        <v>11</v>
      </c>
      <c r="M148" s="122"/>
      <c r="N148" s="122"/>
      <c r="O148" s="33"/>
    </row>
    <row r="149" spans="1:17" x14ac:dyDescent="0.25">
      <c r="A149" s="119" t="s">
        <v>37</v>
      </c>
      <c r="B149" s="120">
        <v>3888</v>
      </c>
      <c r="C149" s="17">
        <v>1125</v>
      </c>
      <c r="D149" s="17">
        <v>1974</v>
      </c>
      <c r="E149" s="121">
        <v>789</v>
      </c>
      <c r="F149" s="17">
        <v>535</v>
      </c>
      <c r="G149" s="121">
        <v>3353</v>
      </c>
      <c r="H149" s="17">
        <v>3082</v>
      </c>
      <c r="I149" s="17">
        <v>1875</v>
      </c>
      <c r="J149" s="17">
        <v>485</v>
      </c>
      <c r="K149" s="17">
        <v>27</v>
      </c>
      <c r="L149" s="17">
        <v>23</v>
      </c>
      <c r="M149" s="122"/>
      <c r="N149" s="122"/>
      <c r="O149" s="33"/>
    </row>
    <row r="150" spans="1:17" x14ac:dyDescent="0.25">
      <c r="A150" s="119" t="s">
        <v>61</v>
      </c>
      <c r="B150" s="120">
        <v>3929</v>
      </c>
      <c r="C150" s="17">
        <v>1306</v>
      </c>
      <c r="D150" s="17">
        <v>1639</v>
      </c>
      <c r="E150" s="121">
        <v>984</v>
      </c>
      <c r="F150" s="17">
        <v>342</v>
      </c>
      <c r="G150" s="121">
        <v>3587</v>
      </c>
      <c r="H150" s="17">
        <v>2808</v>
      </c>
      <c r="I150" s="17">
        <v>2200</v>
      </c>
      <c r="J150" s="17">
        <v>659</v>
      </c>
      <c r="K150" s="17">
        <v>28</v>
      </c>
      <c r="L150" s="17">
        <v>49</v>
      </c>
      <c r="M150" s="122"/>
      <c r="N150" s="122"/>
      <c r="O150" s="33"/>
    </row>
    <row r="151" spans="1:17" x14ac:dyDescent="0.25">
      <c r="A151" s="119" t="s">
        <v>64</v>
      </c>
      <c r="B151" s="120">
        <v>2071</v>
      </c>
      <c r="C151" s="17">
        <v>513</v>
      </c>
      <c r="D151" s="17">
        <v>1167</v>
      </c>
      <c r="E151" s="121">
        <v>391</v>
      </c>
      <c r="F151" s="17">
        <v>247</v>
      </c>
      <c r="G151" s="121">
        <v>1824</v>
      </c>
      <c r="H151" s="17">
        <v>1693</v>
      </c>
      <c r="I151" s="17">
        <v>1307</v>
      </c>
      <c r="J151" s="17">
        <v>489</v>
      </c>
      <c r="K151" s="17">
        <v>37</v>
      </c>
      <c r="L151" s="17">
        <v>10</v>
      </c>
      <c r="M151" s="122"/>
      <c r="N151" s="122"/>
      <c r="O151" s="33"/>
    </row>
    <row r="152" spans="1:17" x14ac:dyDescent="0.25">
      <c r="A152" s="119" t="s">
        <v>69</v>
      </c>
      <c r="B152" s="120">
        <v>1907</v>
      </c>
      <c r="C152" s="17">
        <v>391</v>
      </c>
      <c r="D152" s="17">
        <v>864</v>
      </c>
      <c r="E152" s="121">
        <v>652</v>
      </c>
      <c r="F152" s="17">
        <v>60</v>
      </c>
      <c r="G152" s="121">
        <v>1847</v>
      </c>
      <c r="H152" s="17">
        <v>1741</v>
      </c>
      <c r="I152" s="17">
        <v>1218</v>
      </c>
      <c r="J152" s="17">
        <v>298</v>
      </c>
      <c r="K152" s="17">
        <v>21</v>
      </c>
      <c r="L152" s="17">
        <v>7</v>
      </c>
      <c r="M152" s="122"/>
      <c r="N152" s="122"/>
      <c r="O152" s="33"/>
    </row>
    <row r="153" spans="1:17" x14ac:dyDescent="0.25">
      <c r="A153" s="123" t="s">
        <v>63</v>
      </c>
      <c r="B153" s="124">
        <v>813</v>
      </c>
      <c r="C153" s="26">
        <v>227</v>
      </c>
      <c r="D153" s="26">
        <v>392</v>
      </c>
      <c r="E153" s="125">
        <v>194</v>
      </c>
      <c r="F153" s="26">
        <v>32</v>
      </c>
      <c r="G153" s="125">
        <v>781</v>
      </c>
      <c r="H153" s="26">
        <v>487</v>
      </c>
      <c r="I153" s="26">
        <v>174</v>
      </c>
      <c r="J153" s="26">
        <v>201</v>
      </c>
      <c r="K153" s="26">
        <v>14</v>
      </c>
      <c r="L153" s="26">
        <v>8</v>
      </c>
      <c r="M153" s="122"/>
      <c r="N153" s="122"/>
      <c r="O153" s="33"/>
    </row>
    <row r="154" spans="1:17" x14ac:dyDescent="0.25">
      <c r="A154" s="75" t="s">
        <v>15</v>
      </c>
      <c r="B154" s="27">
        <v>114495</v>
      </c>
      <c r="C154" s="27">
        <v>29270</v>
      </c>
      <c r="D154" s="27">
        <v>58157</v>
      </c>
      <c r="E154" s="27">
        <v>27068</v>
      </c>
      <c r="F154" s="27">
        <v>5845</v>
      </c>
      <c r="G154" s="27">
        <v>108649</v>
      </c>
      <c r="H154" s="27">
        <v>91249</v>
      </c>
      <c r="I154" s="27">
        <v>63463</v>
      </c>
      <c r="J154" s="27">
        <v>18866</v>
      </c>
      <c r="K154" s="27">
        <v>1071</v>
      </c>
      <c r="L154" s="27">
        <v>573</v>
      </c>
      <c r="M154" s="122"/>
      <c r="N154" s="122"/>
      <c r="O154" s="122"/>
    </row>
    <row r="155" spans="1:17" x14ac:dyDescent="0.25">
      <c r="A155" s="16" t="s">
        <v>42</v>
      </c>
      <c r="B155" s="80">
        <f t="shared" ref="B155:L155" si="8">B154/$B$154</f>
        <v>1</v>
      </c>
      <c r="C155" s="80">
        <f t="shared" si="8"/>
        <v>0.25564435128171537</v>
      </c>
      <c r="D155" s="80">
        <f t="shared" si="8"/>
        <v>0.5079435783221975</v>
      </c>
      <c r="E155" s="80">
        <f t="shared" si="8"/>
        <v>0.23641207039608717</v>
      </c>
      <c r="F155" s="80">
        <f t="shared" si="8"/>
        <v>5.1050264203677018E-2</v>
      </c>
      <c r="G155" s="80">
        <f t="shared" si="8"/>
        <v>0.94894100179047125</v>
      </c>
      <c r="H155" s="126">
        <f t="shared" si="8"/>
        <v>0.796969299969431</v>
      </c>
      <c r="I155" s="126">
        <f t="shared" si="8"/>
        <v>0.55428621337176298</v>
      </c>
      <c r="J155" s="126">
        <f t="shared" si="8"/>
        <v>0.16477575439975545</v>
      </c>
      <c r="K155" s="126">
        <f t="shared" si="8"/>
        <v>9.3541202672605787E-3</v>
      </c>
      <c r="L155" s="126">
        <f t="shared" si="8"/>
        <v>5.0045853530721867E-3</v>
      </c>
      <c r="M155" s="127"/>
      <c r="N155" s="128"/>
      <c r="O155" s="128"/>
    </row>
    <row r="156" spans="1:17" x14ac:dyDescent="0.25">
      <c r="A156" s="130" t="s">
        <v>143</v>
      </c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3"/>
      <c r="P156" s="3"/>
      <c r="Q156" s="3"/>
    </row>
    <row r="157" spans="1:17" ht="7.1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A158" s="1" t="s">
        <v>144</v>
      </c>
      <c r="B158" s="4"/>
      <c r="C158" s="4"/>
      <c r="D158" s="4"/>
      <c r="E158" s="129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25">
      <c r="A159" s="4"/>
      <c r="B159" s="4"/>
      <c r="C159" s="4"/>
      <c r="D159" s="4"/>
      <c r="E159" s="129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</sheetData>
  <mergeCells count="40">
    <mergeCell ref="D55:D56"/>
    <mergeCell ref="E55:E56"/>
    <mergeCell ref="F55:F56"/>
    <mergeCell ref="A2:Q2"/>
    <mergeCell ref="A5:Q5"/>
    <mergeCell ref="A6:Q6"/>
    <mergeCell ref="A7:Q7"/>
    <mergeCell ref="A8:Q8"/>
    <mergeCell ref="A90:B90"/>
    <mergeCell ref="K90:L90"/>
    <mergeCell ref="H55:H56"/>
    <mergeCell ref="I55:I56"/>
    <mergeCell ref="J55:J56"/>
    <mergeCell ref="K55:M55"/>
    <mergeCell ref="H71:Q71"/>
    <mergeCell ref="A87:E87"/>
    <mergeCell ref="K87:O87"/>
    <mergeCell ref="A89:B89"/>
    <mergeCell ref="K89:L89"/>
    <mergeCell ref="N55:N56"/>
    <mergeCell ref="O55:Q55"/>
    <mergeCell ref="A55:A56"/>
    <mergeCell ref="B55:B56"/>
    <mergeCell ref="C55:C56"/>
    <mergeCell ref="A91:B91"/>
    <mergeCell ref="K91:L91"/>
    <mergeCell ref="A92:B92"/>
    <mergeCell ref="K92:L92"/>
    <mergeCell ref="A93:B93"/>
    <mergeCell ref="K93:L93"/>
    <mergeCell ref="A156:N156"/>
    <mergeCell ref="A94:B94"/>
    <mergeCell ref="K94:L94"/>
    <mergeCell ref="A95:B95"/>
    <mergeCell ref="K95:L95"/>
    <mergeCell ref="A127:A128"/>
    <mergeCell ref="B127:B128"/>
    <mergeCell ref="C127:E127"/>
    <mergeCell ref="F127:G127"/>
    <mergeCell ref="H127:L127"/>
  </mergeCells>
  <printOptions horizontalCentered="1"/>
  <pageMargins left="0" right="0" top="0.39370078740157483" bottom="0.39370078740157483" header="0.31496062992125984" footer="0.31496062992125984"/>
  <pageSetup paperSize="9" scale="64" fitToHeight="0" orientation="landscape" r:id="rId1"/>
  <rowBreaks count="3" manualBreakCount="3">
    <brk id="33" max="16" man="1"/>
    <brk id="74" max="16" man="1"/>
    <brk id="12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del CEM</vt:lpstr>
      <vt:lpstr>'Casos del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2021-01-16T03:34:02Z</cp:lastPrinted>
  <dcterms:created xsi:type="dcterms:W3CDTF">2017-02-04T20:16:38Z</dcterms:created>
  <dcterms:modified xsi:type="dcterms:W3CDTF">2021-01-19T17:15:42Z</dcterms:modified>
</cp:coreProperties>
</file>