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Boletines y Resúmenes Estadísticos\"/>
    </mc:Choice>
  </mc:AlternateContent>
  <bookViews>
    <workbookView xWindow="-105" yWindow="-105" windowWidth="20730" windowHeight="11760" tabRatio="840"/>
  </bookViews>
  <sheets>
    <sheet name="CAI" sheetId="5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CAI!#REF!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I312" i="57" l="1"/>
  <c r="H312" i="57"/>
  <c r="G312" i="57"/>
  <c r="F312" i="57"/>
  <c r="E311" i="57"/>
  <c r="E310" i="57"/>
  <c r="E309" i="57"/>
  <c r="E308" i="57"/>
  <c r="E307" i="57"/>
  <c r="E306" i="57"/>
  <c r="E305" i="57"/>
  <c r="E304" i="57"/>
  <c r="E303" i="57"/>
  <c r="E302" i="57"/>
  <c r="E301" i="57"/>
  <c r="E300" i="57"/>
  <c r="E299" i="57"/>
  <c r="E298" i="57"/>
  <c r="E297" i="57"/>
  <c r="E296" i="57"/>
  <c r="E295" i="57"/>
  <c r="E294" i="57"/>
  <c r="E293" i="57"/>
  <c r="E312" i="57" s="1"/>
  <c r="E292" i="57"/>
  <c r="E291" i="57"/>
  <c r="N285" i="57"/>
  <c r="M285" i="57"/>
  <c r="L285" i="57"/>
  <c r="K285" i="57"/>
  <c r="F285" i="57"/>
  <c r="E285" i="57"/>
  <c r="D285" i="57"/>
  <c r="C285" i="57"/>
  <c r="J284" i="57"/>
  <c r="B284" i="57"/>
  <c r="J283" i="57"/>
  <c r="B283" i="57"/>
  <c r="J282" i="57"/>
  <c r="B282" i="57"/>
  <c r="J281" i="57"/>
  <c r="B281" i="57"/>
  <c r="J280" i="57"/>
  <c r="B280" i="57"/>
  <c r="J279" i="57"/>
  <c r="B279" i="57"/>
  <c r="J278" i="57"/>
  <c r="B278" i="57"/>
  <c r="J277" i="57"/>
  <c r="B277" i="57"/>
  <c r="J276" i="57"/>
  <c r="B276" i="57"/>
  <c r="J275" i="57"/>
  <c r="B275" i="57"/>
  <c r="J274" i="57"/>
  <c r="B274" i="57"/>
  <c r="J273" i="57"/>
  <c r="J285" i="57" s="1"/>
  <c r="B273" i="57"/>
  <c r="B285" i="57" s="1"/>
  <c r="C263" i="57"/>
  <c r="D263" i="57" s="1"/>
  <c r="B263" i="57"/>
  <c r="D262" i="57"/>
  <c r="D261" i="57"/>
  <c r="D260" i="57"/>
  <c r="D259" i="57"/>
  <c r="D258" i="57"/>
  <c r="D257" i="57"/>
  <c r="D256" i="57"/>
  <c r="D255" i="57"/>
  <c r="D254" i="57"/>
  <c r="D253" i="57"/>
  <c r="D252" i="57"/>
  <c r="D251" i="57"/>
  <c r="F231" i="57"/>
  <c r="H230" i="57"/>
  <c r="G230" i="57"/>
  <c r="G231" i="57" s="1"/>
  <c r="F230" i="57"/>
  <c r="I229" i="57"/>
  <c r="H229" i="57"/>
  <c r="I224" i="57"/>
  <c r="H224" i="57"/>
  <c r="E197" i="57"/>
  <c r="D197" i="57"/>
  <c r="C197" i="57"/>
  <c r="B196" i="57"/>
  <c r="B195" i="57"/>
  <c r="B194" i="57"/>
  <c r="B193" i="57"/>
  <c r="B192" i="57"/>
  <c r="B191" i="57"/>
  <c r="B190" i="57"/>
  <c r="B189" i="57"/>
  <c r="B188" i="57"/>
  <c r="B187" i="57"/>
  <c r="B186" i="57"/>
  <c r="B185" i="57"/>
  <c r="B197" i="57" s="1"/>
  <c r="D177" i="57"/>
  <c r="C177" i="57"/>
  <c r="B176" i="57"/>
  <c r="B175" i="57"/>
  <c r="B174" i="57"/>
  <c r="B173" i="57"/>
  <c r="B172" i="57"/>
  <c r="B171" i="57"/>
  <c r="B170" i="57"/>
  <c r="B169" i="57"/>
  <c r="B168" i="57"/>
  <c r="B167" i="57"/>
  <c r="B166" i="57"/>
  <c r="B165" i="57"/>
  <c r="B177" i="57" s="1"/>
  <c r="H156" i="57"/>
  <c r="G156" i="57"/>
  <c r="F156" i="57"/>
  <c r="E156" i="57"/>
  <c r="D156" i="57"/>
  <c r="C156" i="57"/>
  <c r="B156" i="57" s="1"/>
  <c r="B155" i="57"/>
  <c r="B154" i="57"/>
  <c r="B153" i="57"/>
  <c r="B152" i="57"/>
  <c r="B151" i="57"/>
  <c r="B150" i="57"/>
  <c r="B149" i="57"/>
  <c r="B148" i="57"/>
  <c r="B147" i="57"/>
  <c r="B146" i="57"/>
  <c r="B145" i="57"/>
  <c r="B144" i="57"/>
  <c r="F138" i="57"/>
  <c r="E138" i="57"/>
  <c r="D138" i="57"/>
  <c r="C138" i="57"/>
  <c r="B138" i="57"/>
  <c r="B137" i="57"/>
  <c r="B136" i="57"/>
  <c r="B135" i="57"/>
  <c r="B134" i="57"/>
  <c r="B133" i="57"/>
  <c r="B132" i="57"/>
  <c r="B131" i="57"/>
  <c r="B130" i="57"/>
  <c r="B129" i="57"/>
  <c r="B128" i="57"/>
  <c r="B127" i="57"/>
  <c r="B126" i="57"/>
  <c r="M286" i="57" l="1"/>
  <c r="N286" i="57"/>
  <c r="I313" i="57"/>
  <c r="H313" i="57"/>
  <c r="G313" i="57"/>
  <c r="F313" i="57"/>
  <c r="E198" i="57"/>
  <c r="D198" i="57"/>
  <c r="C198" i="57"/>
  <c r="B198" i="57" s="1"/>
  <c r="C178" i="57"/>
  <c r="B178" i="57" s="1"/>
  <c r="D178" i="57"/>
  <c r="L286" i="57"/>
  <c r="K286" i="57"/>
  <c r="H157" i="57"/>
  <c r="G157" i="57"/>
  <c r="F157" i="57"/>
  <c r="E157" i="57"/>
  <c r="D157" i="57"/>
  <c r="C157" i="57"/>
  <c r="F286" i="57"/>
  <c r="E286" i="57"/>
  <c r="C286" i="57"/>
  <c r="D286" i="57"/>
  <c r="B286" i="57" l="1"/>
  <c r="E313" i="57"/>
  <c r="J286" i="57"/>
  <c r="B157" i="57"/>
</calcChain>
</file>

<file path=xl/sharedStrings.xml><?xml version="1.0" encoding="utf-8"?>
<sst xmlns="http://schemas.openxmlformats.org/spreadsheetml/2006/main" count="910" uniqueCount="114">
  <si>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</si>
  <si>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</si>
  <si>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</si>
  <si>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</si>
  <si>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</si>
  <si>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</si>
  <si>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</si>
  <si>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</si>
  <si>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</si>
  <si>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</si>
  <si>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</si>
  <si>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</si>
  <si>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</si>
  <si>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</si>
  <si>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Otros</t>
  </si>
  <si>
    <t>%</t>
  </si>
  <si>
    <t>Mujer</t>
  </si>
  <si>
    <t>Hombre</t>
  </si>
  <si>
    <t>Social</t>
  </si>
  <si>
    <t>Psicología</t>
  </si>
  <si>
    <t>Admisión</t>
  </si>
  <si>
    <t>Mes</t>
  </si>
  <si>
    <t>Moderado</t>
  </si>
  <si>
    <t>Leve</t>
  </si>
  <si>
    <t>Conviviente</t>
  </si>
  <si>
    <t>Alto</t>
  </si>
  <si>
    <t>Ex conviviente</t>
  </si>
  <si>
    <t>Situación Laboral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</si>
  <si>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</si>
  <si>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</si>
  <si>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</si>
  <si>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</si>
  <si>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</si>
  <si>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</si>
  <si>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</si>
  <si>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</si>
  <si>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</si>
  <si>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</si>
  <si>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</si>
  <si>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</si>
  <si>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</si>
  <si>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</si>
  <si>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</si>
  <si>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</si>
  <si>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Saylla</t>
  </si>
  <si>
    <t>Número de casos atendidos por mes y grupos de edad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</si>
  <si>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</si>
  <si>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</si>
  <si>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</si>
  <si>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</si>
  <si>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</si>
  <si>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</si>
  <si>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</si>
  <si>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Situacion laboral de los casos atendidos según mes</t>
  </si>
  <si>
    <t>No Trabaja</t>
  </si>
  <si>
    <t>Si Trabaja</t>
  </si>
  <si>
    <t>Riesgo presuntivo para la integridad personal y para la vida de la persona afectada según mes</t>
  </si>
  <si>
    <t>Nivel de Riesgo</t>
  </si>
  <si>
    <t>Fuente: Sistema de Registro de Casos del Centro de Atención Institucional Frente a la Violencia Familiar (CAI) - Programa Nacional AURORA</t>
  </si>
  <si>
    <t>Elaboración: Unidad de Generación de Información y Gestión del Conocimiento - Programa Nacional AURORA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</si>
  <si>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</si>
  <si>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</si>
  <si>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</si>
  <si>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</si>
  <si>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</si>
  <si>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</si>
  <si>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</si>
  <si>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</si>
  <si>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</si>
  <si>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</si>
  <si>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</si>
  <si>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</si>
  <si>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</si>
  <si>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</si>
  <si>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</si>
  <si>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</si>
  <si>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</si>
  <si>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</si>
  <si>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</si>
  <si>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</si>
  <si>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</si>
  <si>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</si>
  <si>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</si>
  <si>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INTERVENCIONES DEL CAI FRENTE A LA VIOLENCIA FAMILIAR</t>
  </si>
  <si>
    <t>Número de actividades personalizadas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</si>
  <si>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</si>
  <si>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</si>
  <si>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</si>
  <si>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</si>
  <si>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</si>
  <si>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</si>
  <si>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</si>
  <si>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</si>
  <si>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</si>
  <si>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</si>
  <si>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</si>
  <si>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</si>
  <si>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</si>
  <si>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</si>
  <si>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</si>
  <si>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</si>
  <si>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</si>
  <si>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</si>
  <si>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</si>
  <si>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</si>
  <si>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</si>
  <si>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</si>
  <si>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</si>
  <si>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</si>
  <si>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</si>
  <si>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Fuente: Sistema de Registro de Casos del Centro de Atención Institucional Frente a la Violencia Familiar - CAI</t>
  </si>
  <si>
    <t>Elaboración: Sub Unidad de Información, Seguimiento, Evaluación y Gestión del Conocimiento - SISEGC / Programa Nacional AURORA</t>
  </si>
  <si>
    <t>Elaboración: Subunidad de Información, Seguimiento, Evaluación y Gestión del Conocimiento - SISEGC / AURORA/ MIMP</t>
  </si>
  <si>
    <t>Periodo: Enero - Octubre,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</si>
</sst>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0.0%"/>
    <numFmt numFmtId="166" formatCode="#\ ##0"/>
    <numFmt numFmtId="167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2" fillId="0" borderId="0" applyBorder="0"/>
    <xf numFmtId="0" fontId="3" fillId="0" borderId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5" fillId="5" borderId="0" xfId="8" applyFont="1" applyFill="1" applyAlignment="1">
      <alignment horizontal="left"/>
    </xf>
    <xf numFmtId="0" fontId="6" fillId="5" borderId="0" xfId="8" applyFont="1" applyFill="1" applyAlignment="1">
      <alignment horizontal="left"/>
    </xf>
    <xf numFmtId="0" fontId="5" fillId="5" borderId="7" xfId="8" applyFont="1" applyFill="1" applyBorder="1" applyAlignment="1">
      <alignment horizontal="center"/>
    </xf>
    <xf numFmtId="0" fontId="5" fillId="5" borderId="8" xfId="8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 wrapText="1"/>
    </xf>
    <xf numFmtId="0" fontId="10" fillId="5" borderId="0" xfId="8" applyFont="1" applyFill="1" applyAlignment="1">
      <alignment horizontal="center" wrapText="1"/>
    </xf>
    <xf numFmtId="0" fontId="12" fillId="2" borderId="0" xfId="8" applyFont="1" applyFill="1" applyAlignment="1">
      <alignment vertical="center" wrapText="1"/>
    </xf>
    <xf numFmtId="0" fontId="11" fillId="2" borderId="0" xfId="8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 wrapText="1"/>
    </xf>
    <xf numFmtId="0" fontId="6" fillId="2" borderId="0" xfId="8" applyFont="1" applyFill="1" applyAlignment="1">
      <alignment horizontal="left"/>
    </xf>
    <xf numFmtId="0" fontId="13" fillId="3" borderId="12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vertical="center"/>
    </xf>
    <xf numFmtId="166" fontId="4" fillId="4" borderId="13" xfId="8" applyNumberFormat="1" applyFont="1" applyFill="1" applyBorder="1" applyAlignment="1">
      <alignment horizontal="center" vertical="center"/>
    </xf>
    <xf numFmtId="0" fontId="5" fillId="4" borderId="14" xfId="8" applyFont="1" applyFill="1" applyBorder="1" applyAlignment="1">
      <alignment vertical="center"/>
    </xf>
    <xf numFmtId="166" fontId="5" fillId="4" borderId="14" xfId="8" applyNumberFormat="1" applyFont="1" applyFill="1" applyBorder="1" applyAlignment="1" applyProtection="1">
      <alignment horizontal="center" vertical="center"/>
      <protection hidden="1"/>
    </xf>
    <xf numFmtId="0" fontId="5" fillId="4" borderId="15" xfId="8" applyFont="1" applyFill="1" applyBorder="1" applyAlignment="1">
      <alignment vertical="center"/>
    </xf>
    <xf numFmtId="166" fontId="4" fillId="4" borderId="15" xfId="8" applyNumberFormat="1" applyFont="1" applyFill="1" applyBorder="1" applyAlignment="1">
      <alignment horizontal="center" vertical="center"/>
    </xf>
    <xf numFmtId="166" fontId="5" fillId="4" borderId="15" xfId="8" applyNumberFormat="1" applyFont="1" applyFill="1" applyBorder="1" applyAlignment="1">
      <alignment horizontal="center" vertical="center"/>
    </xf>
    <xf numFmtId="0" fontId="13" fillId="6" borderId="0" xfId="8" applyFont="1" applyFill="1" applyAlignment="1">
      <alignment horizontal="center" vertical="center" wrapText="1"/>
    </xf>
    <xf numFmtId="166" fontId="13" fillId="6" borderId="0" xfId="8" applyNumberFormat="1" applyFont="1" applyFill="1" applyAlignment="1">
      <alignment horizontal="center" vertical="center" wrapText="1"/>
    </xf>
    <xf numFmtId="0" fontId="14" fillId="0" borderId="16" xfId="8" applyFont="1" applyBorder="1" applyAlignment="1">
      <alignment horizontal="centerContinuous" vertical="center" wrapText="1"/>
    </xf>
    <xf numFmtId="0" fontId="15" fillId="5" borderId="0" xfId="8" applyFont="1" applyFill="1" applyAlignment="1">
      <alignment horizontal="centerContinuous" vertical="center" wrapText="1"/>
    </xf>
    <xf numFmtId="0" fontId="16" fillId="5" borderId="0" xfId="8" applyFont="1" applyFill="1" applyAlignment="1">
      <alignment horizontal="centerContinuous" vertical="center" wrapText="1"/>
    </xf>
    <xf numFmtId="0" fontId="16" fillId="5" borderId="0" xfId="8" applyFont="1" applyFill="1" applyAlignment="1">
      <alignment horizontal="center" vertical="center" wrapText="1"/>
    </xf>
    <xf numFmtId="0" fontId="13" fillId="3" borderId="18" xfId="8" applyFont="1" applyFill="1" applyBorder="1" applyAlignment="1">
      <alignment horizontal="center" vertical="center" wrapText="1"/>
    </xf>
    <xf numFmtId="0" fontId="13" fillId="3" borderId="19" xfId="8" applyFont="1" applyFill="1" applyBorder="1" applyAlignment="1">
      <alignment horizontal="center" vertical="center" wrapText="1"/>
    </xf>
    <xf numFmtId="0" fontId="13" fillId="3" borderId="20" xfId="8" applyFont="1" applyFill="1" applyBorder="1" applyAlignment="1">
      <alignment horizontal="center" vertical="center" wrapText="1"/>
    </xf>
    <xf numFmtId="0" fontId="16" fillId="5" borderId="0" xfId="8" applyFont="1" applyFill="1" applyAlignment="1">
      <alignment horizontal="centerContinuous" vertical="center"/>
    </xf>
    <xf numFmtId="166" fontId="4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/>
      <protection hidden="1"/>
    </xf>
    <xf numFmtId="166" fontId="5" fillId="4" borderId="14" xfId="8" applyNumberFormat="1" applyFont="1" applyFill="1" applyBorder="1" applyAlignment="1" applyProtection="1">
      <alignment horizontal="center"/>
      <protection hidden="1"/>
    </xf>
    <xf numFmtId="166" fontId="4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5" xfId="8" applyNumberFormat="1" applyFont="1" applyFill="1" applyBorder="1" applyAlignment="1" applyProtection="1">
      <alignment horizontal="center"/>
      <protection hidden="1"/>
    </xf>
    <xf numFmtId="0" fontId="13" fillId="6" borderId="0" xfId="8" applyFont="1" applyFill="1" applyAlignment="1">
      <alignment horizontal="center" vertical="center"/>
    </xf>
    <xf numFmtId="166" fontId="13" fillId="6" borderId="0" xfId="8" applyNumberFormat="1" applyFont="1" applyFill="1" applyAlignment="1">
      <alignment horizontal="center" vertical="center"/>
    </xf>
    <xf numFmtId="9" fontId="4" fillId="2" borderId="2" xfId="9" applyFont="1" applyFill="1" applyBorder="1" applyAlignment="1">
      <alignment horizontal="center" vertical="center"/>
    </xf>
    <xf numFmtId="0" fontId="6" fillId="5" borderId="0" xfId="8" applyFont="1" applyFill="1" applyAlignment="1">
      <alignment horizontal="left" vertical="center"/>
    </xf>
    <xf numFmtId="0" fontId="11" fillId="0" borderId="0" xfId="8" applyFont="1" applyAlignment="1">
      <alignment vertical="center" wrapText="1"/>
    </xf>
    <xf numFmtId="0" fontId="12" fillId="2" borderId="0" xfId="8" applyFont="1" applyFill="1" applyAlignment="1">
      <alignment vertical="center"/>
    </xf>
    <xf numFmtId="0" fontId="15" fillId="5" borderId="0" xfId="8" applyFont="1" applyFill="1" applyAlignment="1">
      <alignment horizontal="left" vertical="center"/>
    </xf>
    <xf numFmtId="0" fontId="17" fillId="5" borderId="0" xfId="8" applyFont="1" applyFill="1" applyAlignment="1">
      <alignment horizontal="left" vertical="center" wrapText="1"/>
    </xf>
    <xf numFmtId="0" fontId="18" fillId="3" borderId="18" xfId="8" applyFont="1" applyFill="1" applyBorder="1" applyAlignment="1">
      <alignment horizontal="center" vertical="center" wrapText="1"/>
    </xf>
    <xf numFmtId="0" fontId="18" fillId="3" borderId="20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left"/>
    </xf>
    <xf numFmtId="166" fontId="4" fillId="4" borderId="13" xfId="8" applyNumberFormat="1" applyFont="1" applyFill="1" applyBorder="1" applyAlignment="1" applyProtection="1">
      <alignment horizontal="center"/>
      <protection hidden="1"/>
    </xf>
    <xf numFmtId="0" fontId="5" fillId="4" borderId="14" xfId="8" applyFont="1" applyFill="1" applyBorder="1" applyAlignment="1">
      <alignment horizontal="left"/>
    </xf>
    <xf numFmtId="0" fontId="5" fillId="4" borderId="0" xfId="8" applyFont="1" applyFill="1" applyAlignment="1">
      <alignment horizontal="left"/>
    </xf>
    <xf numFmtId="166" fontId="4" fillId="4" borderId="0" xfId="8" applyNumberFormat="1" applyFont="1" applyFill="1" applyAlignment="1" applyProtection="1">
      <alignment horizontal="center"/>
      <protection hidden="1"/>
    </xf>
    <xf numFmtId="166" fontId="5" fillId="4" borderId="0" xfId="8" applyNumberFormat="1" applyFont="1" applyFill="1" applyAlignment="1" applyProtection="1">
      <alignment horizontal="center"/>
      <protection hidden="1"/>
    </xf>
    <xf numFmtId="0" fontId="13" fillId="6" borderId="0" xfId="8" applyFont="1" applyFill="1" applyAlignment="1">
      <alignment horizontal="left"/>
    </xf>
    <xf numFmtId="166" fontId="13" fillId="6" borderId="0" xfId="8" applyNumberFormat="1" applyFont="1" applyFill="1" applyAlignment="1">
      <alignment horizontal="center"/>
    </xf>
    <xf numFmtId="0" fontId="4" fillId="2" borderId="2" xfId="8" applyFont="1" applyFill="1" applyBorder="1" applyAlignment="1">
      <alignment horizontal="center"/>
    </xf>
    <xf numFmtId="9" fontId="4" fillId="2" borderId="2" xfId="9" applyFont="1" applyFill="1" applyBorder="1" applyAlignment="1">
      <alignment horizontal="center"/>
    </xf>
    <xf numFmtId="0" fontId="11" fillId="2" borderId="0" xfId="8" applyFont="1" applyFill="1" applyAlignment="1">
      <alignment vertical="center"/>
    </xf>
    <xf numFmtId="0" fontId="11" fillId="2" borderId="0" xfId="8" applyFont="1" applyFill="1" applyAlignment="1">
      <alignment vertical="center" wrapText="1"/>
    </xf>
    <xf numFmtId="0" fontId="5" fillId="4" borderId="15" xfId="8" applyFont="1" applyFill="1" applyBorder="1" applyAlignment="1">
      <alignment horizontal="left"/>
    </xf>
    <xf numFmtId="166" fontId="4" fillId="4" borderId="15" xfId="8" applyNumberFormat="1" applyFont="1" applyFill="1" applyBorder="1" applyAlignment="1" applyProtection="1">
      <alignment horizontal="center"/>
      <protection hidden="1"/>
    </xf>
    <xf numFmtId="0" fontId="13" fillId="3" borderId="18" xfId="8" applyFont="1" applyFill="1" applyBorder="1" applyAlignment="1">
      <alignment horizontal="centerContinuous" vertical="center" wrapText="1"/>
    </xf>
    <xf numFmtId="0" fontId="13" fillId="3" borderId="20" xfId="8" applyFont="1" applyFill="1" applyBorder="1" applyAlignment="1">
      <alignment horizontal="centerContinuous" vertical="center" wrapText="1"/>
    </xf>
    <xf numFmtId="166" fontId="5" fillId="4" borderId="25" xfId="8" applyNumberFormat="1" applyFont="1" applyFill="1" applyBorder="1" applyAlignment="1" applyProtection="1">
      <alignment horizontal="center" vertical="center"/>
      <protection hidden="1"/>
    </xf>
    <xf numFmtId="0" fontId="4" fillId="4" borderId="26" xfId="8" applyFont="1" applyFill="1" applyBorder="1" applyAlignment="1">
      <alignment vertical="center" wrapText="1"/>
    </xf>
    <xf numFmtId="9" fontId="19" fillId="4" borderId="0" xfId="8" applyNumberFormat="1" applyFont="1" applyFill="1" applyAlignment="1" applyProtection="1">
      <alignment horizontal="center" vertical="center"/>
      <protection hidden="1"/>
    </xf>
    <xf numFmtId="166" fontId="20" fillId="6" borderId="0" xfId="8" applyNumberFormat="1" applyFont="1" applyFill="1" applyAlignment="1">
      <alignment horizontal="center" vertical="center"/>
    </xf>
    <xf numFmtId="9" fontId="11" fillId="2" borderId="2" xfId="9" applyFont="1" applyFill="1" applyBorder="1" applyAlignment="1">
      <alignment horizontal="center" vertical="center"/>
    </xf>
    <xf numFmtId="0" fontId="21" fillId="5" borderId="0" xfId="8" applyFont="1" applyFill="1" applyAlignment="1">
      <alignment horizontal="left" vertical="top"/>
    </xf>
    <xf numFmtId="0" fontId="4" fillId="2" borderId="0" xfId="8" applyFont="1" applyFill="1" applyAlignment="1">
      <alignment vertical="center"/>
    </xf>
    <xf numFmtId="0" fontId="5" fillId="2" borderId="0" xfId="8" applyFont="1" applyFill="1" applyAlignment="1" applyProtection="1">
      <alignment horizontal="center" vertical="center"/>
      <protection hidden="1"/>
    </xf>
    <xf numFmtId="3" fontId="19" fillId="2" borderId="0" xfId="8" applyNumberFormat="1" applyFont="1" applyFill="1" applyAlignment="1">
      <alignment vertical="center"/>
    </xf>
    <xf numFmtId="9" fontId="19" fillId="2" borderId="0" xfId="8" applyNumberFormat="1" applyFont="1" applyFill="1" applyAlignment="1">
      <alignment vertical="center"/>
    </xf>
    <xf numFmtId="0" fontId="4" fillId="2" borderId="0" xfId="8" applyFont="1" applyFill="1" applyAlignment="1">
      <alignment vertical="center" wrapText="1"/>
    </xf>
    <xf numFmtId="166" fontId="5" fillId="4" borderId="13" xfId="8" applyNumberFormat="1" applyFont="1" applyFill="1" applyBorder="1" applyAlignment="1">
      <alignment horizontal="center" vertical="center"/>
    </xf>
    <xf numFmtId="166" fontId="5" fillId="4" borderId="14" xfId="8" applyNumberFormat="1" applyFont="1" applyFill="1" applyBorder="1" applyAlignment="1">
      <alignment horizontal="center" vertical="center"/>
    </xf>
    <xf numFmtId="0" fontId="16" fillId="2" borderId="0" xfId="8" applyFont="1" applyFill="1" applyAlignment="1">
      <alignment horizontal="centerContinuous" vertical="center" wrapText="1"/>
    </xf>
    <xf numFmtId="0" fontId="13" fillId="3" borderId="17" xfId="8" applyFont="1" applyFill="1" applyBorder="1" applyAlignment="1" applyProtection="1">
      <alignment horizontal="center" vertical="center" wrapText="1"/>
      <protection locked="0"/>
    </xf>
    <xf numFmtId="0" fontId="13" fillId="3" borderId="0" xfId="8" applyFont="1" applyFill="1" applyAlignment="1" applyProtection="1">
      <alignment horizontal="center" vertical="center" wrapText="1"/>
      <protection locked="0"/>
    </xf>
    <xf numFmtId="0" fontId="13" fillId="2" borderId="0" xfId="8" applyFont="1" applyFill="1" applyAlignment="1" applyProtection="1">
      <alignment horizontal="center" vertical="center" wrapText="1"/>
      <protection locked="0"/>
    </xf>
    <xf numFmtId="3" fontId="5" fillId="2" borderId="0" xfId="8" applyNumberFormat="1" applyFont="1" applyFill="1" applyAlignment="1" applyProtection="1">
      <alignment horizontal="center" vertical="center"/>
      <protection hidden="1"/>
    </xf>
    <xf numFmtId="166" fontId="4" fillId="4" borderId="13" xfId="8" applyNumberFormat="1" applyFont="1" applyFill="1" applyBorder="1" applyAlignment="1">
      <alignment horizontal="center"/>
    </xf>
    <xf numFmtId="166" fontId="4" fillId="4" borderId="15" xfId="8" applyNumberFormat="1" applyFont="1" applyFill="1" applyBorder="1" applyAlignment="1">
      <alignment horizontal="center"/>
    </xf>
    <xf numFmtId="3" fontId="13" fillId="2" borderId="0" xfId="8" applyNumberFormat="1" applyFont="1" applyFill="1" applyAlignment="1">
      <alignment horizontal="center"/>
    </xf>
    <xf numFmtId="9" fontId="4" fillId="2" borderId="0" xfId="9" applyFont="1" applyFill="1" applyBorder="1" applyAlignment="1">
      <alignment horizontal="center"/>
    </xf>
    <xf numFmtId="0" fontId="6" fillId="5" borderId="2" xfId="8" applyFont="1" applyFill="1" applyBorder="1" applyAlignment="1">
      <alignment horizontal="left"/>
    </xf>
    <xf numFmtId="0" fontId="13" fillId="3" borderId="30" xfId="8" applyFont="1" applyFill="1" applyBorder="1" applyAlignment="1">
      <alignment horizontal="center" vertical="center" wrapText="1"/>
    </xf>
    <xf numFmtId="0" fontId="13" fillId="3" borderId="22" xfId="8" applyFont="1" applyFill="1" applyBorder="1" applyAlignment="1" applyProtection="1">
      <alignment horizontal="center" vertical="center" wrapText="1"/>
      <protection locked="0"/>
    </xf>
    <xf numFmtId="0" fontId="5" fillId="4" borderId="13" xfId="8" applyFont="1" applyFill="1" applyBorder="1"/>
    <xf numFmtId="0" fontId="5" fillId="4" borderId="14" xfId="8" applyFont="1" applyFill="1" applyBorder="1"/>
    <xf numFmtId="166" fontId="4" fillId="4" borderId="14" xfId="8" applyNumberFormat="1" applyFont="1" applyFill="1" applyBorder="1" applyAlignment="1" applyProtection="1">
      <alignment horizontal="center"/>
      <protection hidden="1"/>
    </xf>
    <xf numFmtId="0" fontId="5" fillId="4" borderId="15" xfId="8" applyFont="1" applyFill="1" applyBorder="1"/>
    <xf numFmtId="3" fontId="13" fillId="6" borderId="0" xfId="8" applyNumberFormat="1" applyFont="1" applyFill="1" applyAlignment="1">
      <alignment horizontal="center"/>
    </xf>
    <xf numFmtId="0" fontId="13" fillId="3" borderId="0" xfId="8" applyFont="1" applyFill="1" applyAlignment="1">
      <alignment horizontal="center" vertical="center" wrapText="1"/>
    </xf>
    <xf numFmtId="0" fontId="13" fillId="3" borderId="0" xfId="8" applyFont="1" applyFill="1" applyAlignment="1">
      <alignment horizontal="left" vertical="center" wrapText="1"/>
    </xf>
    <xf numFmtId="0" fontId="13" fillId="3" borderId="17" xfId="8" applyFont="1" applyFill="1" applyBorder="1" applyAlignment="1">
      <alignment horizontal="center" vertical="center" wrapText="1"/>
    </xf>
    <xf numFmtId="166" fontId="19" fillId="4" borderId="0" xfId="8" applyNumberFormat="1" applyFont="1" applyFill="1" applyAlignment="1" applyProtection="1">
      <alignment horizontal="center" vertical="center"/>
      <protection hidden="1"/>
    </xf>
    <xf numFmtId="0" fontId="4" fillId="2" borderId="2" xfId="8" applyFont="1" applyFill="1" applyBorder="1" applyAlignment="1">
      <alignment horizontal="center" vertical="center"/>
    </xf>
    <xf numFmtId="166" fontId="5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0" fontId="11" fillId="0" borderId="9" xfId="8" applyFont="1" applyBorder="1" applyAlignment="1">
      <alignment horizontal="left" vertical="center" wrapText="1"/>
    </xf>
    <xf numFmtId="0" fontId="11" fillId="0" borderId="10" xfId="8" applyFont="1" applyBorder="1" applyAlignment="1">
      <alignment horizontal="left" vertical="center" wrapText="1"/>
    </xf>
    <xf numFmtId="0" fontId="11" fillId="0" borderId="11" xfId="8" applyFont="1" applyBorder="1" applyAlignment="1">
      <alignment horizontal="left" vertical="center" wrapText="1"/>
    </xf>
    <xf numFmtId="0" fontId="4" fillId="5" borderId="4" xfId="8" applyFont="1" applyFill="1" applyBorder="1" applyAlignment="1">
      <alignment horizontal="center"/>
    </xf>
    <xf numFmtId="0" fontId="4" fillId="5" borderId="5" xfId="8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/>
    </xf>
    <xf numFmtId="0" fontId="5" fillId="5" borderId="4" xfId="8" applyFont="1" applyFill="1" applyBorder="1" applyAlignment="1">
      <alignment horizontal="center" wrapText="1"/>
    </xf>
    <xf numFmtId="0" fontId="5" fillId="5" borderId="5" xfId="8" applyFont="1" applyFill="1" applyBorder="1" applyAlignment="1">
      <alignment horizontal="center" wrapText="1"/>
    </xf>
    <xf numFmtId="0" fontId="8" fillId="6" borderId="0" xfId="8" applyFont="1" applyFill="1" applyAlignment="1">
      <alignment horizontal="center" wrapText="1"/>
    </xf>
    <xf numFmtId="0" fontId="9" fillId="6" borderId="0" xfId="8" applyFont="1" applyFill="1" applyAlignment="1">
      <alignment horizontal="center" wrapText="1"/>
    </xf>
    <xf numFmtId="0" fontId="13" fillId="3" borderId="0" xfId="8" applyFont="1" applyFill="1" applyAlignment="1">
      <alignment horizontal="center" vertical="center" wrapText="1"/>
    </xf>
    <xf numFmtId="0" fontId="13" fillId="3" borderId="22" xfId="8" applyFont="1" applyFill="1" applyBorder="1" applyAlignment="1">
      <alignment horizontal="center" vertical="center" wrapText="1"/>
    </xf>
    <xf numFmtId="0" fontId="13" fillId="3" borderId="17" xfId="8" applyFont="1" applyFill="1" applyBorder="1" applyAlignment="1">
      <alignment horizontal="center" vertical="center"/>
    </xf>
    <xf numFmtId="0" fontId="13" fillId="3" borderId="0" xfId="8" applyFont="1" applyFill="1" applyAlignment="1">
      <alignment horizontal="center" vertical="center"/>
    </xf>
    <xf numFmtId="0" fontId="13" fillId="3" borderId="0" xfId="8" applyFont="1" applyFill="1" applyAlignment="1">
      <alignment horizontal="left" vertical="center" wrapText="1"/>
    </xf>
    <xf numFmtId="0" fontId="13" fillId="3" borderId="17" xfId="8" applyFont="1" applyFill="1" applyBorder="1" applyAlignment="1">
      <alignment horizontal="center" vertical="center" wrapText="1"/>
    </xf>
    <xf numFmtId="0" fontId="11" fillId="2" borderId="21" xfId="8" applyFont="1" applyFill="1" applyBorder="1" applyAlignment="1">
      <alignment horizontal="center" vertical="center" wrapText="1"/>
    </xf>
    <xf numFmtId="0" fontId="11" fillId="0" borderId="0" xfId="8" applyFont="1" applyAlignment="1">
      <alignment horizontal="left" vertical="center" wrapText="1"/>
    </xf>
    <xf numFmtId="0" fontId="11" fillId="0" borderId="21" xfId="8" applyFont="1" applyBorder="1" applyAlignment="1">
      <alignment horizontal="left" vertical="center" wrapText="1"/>
    </xf>
    <xf numFmtId="0" fontId="4" fillId="4" borderId="0" xfId="8" applyFont="1" applyFill="1" applyAlignment="1">
      <alignment horizontal="center" vertical="center" wrapText="1"/>
    </xf>
    <xf numFmtId="0" fontId="4" fillId="4" borderId="23" xfId="8" applyFont="1" applyFill="1" applyBorder="1" applyAlignment="1">
      <alignment horizontal="center" vertical="center" wrapText="1"/>
    </xf>
    <xf numFmtId="0" fontId="4" fillId="4" borderId="13" xfId="8" applyFont="1" applyFill="1" applyBorder="1" applyAlignment="1">
      <alignment horizontal="left" vertical="center"/>
    </xf>
    <xf numFmtId="166" fontId="19" fillId="4" borderId="0" xfId="8" applyNumberFormat="1" applyFont="1" applyFill="1" applyAlignment="1" applyProtection="1">
      <alignment horizontal="center" vertical="center"/>
      <protection hidden="1"/>
    </xf>
    <xf numFmtId="166" fontId="19" fillId="4" borderId="25" xfId="8" applyNumberFormat="1" applyFont="1" applyFill="1" applyBorder="1" applyAlignment="1" applyProtection="1">
      <alignment horizontal="center" vertical="center"/>
      <protection hidden="1"/>
    </xf>
    <xf numFmtId="9" fontId="19" fillId="4" borderId="0" xfId="8" applyNumberFormat="1" applyFont="1" applyFill="1" applyAlignment="1">
      <alignment horizontal="center" vertical="center"/>
    </xf>
    <xf numFmtId="9" fontId="19" fillId="4" borderId="23" xfId="8" applyNumberFormat="1" applyFont="1" applyFill="1" applyBorder="1" applyAlignment="1">
      <alignment horizontal="center" vertical="center"/>
    </xf>
    <xf numFmtId="0" fontId="4" fillId="4" borderId="14" xfId="8" applyFont="1" applyFill="1" applyBorder="1" applyAlignment="1">
      <alignment horizontal="left" vertical="center"/>
    </xf>
    <xf numFmtId="0" fontId="4" fillId="4" borderId="24" xfId="8" applyFont="1" applyFill="1" applyBorder="1" applyAlignment="1">
      <alignment horizontal="left" vertical="center"/>
    </xf>
    <xf numFmtId="0" fontId="13" fillId="6" borderId="26" xfId="8" applyFont="1" applyFill="1" applyBorder="1" applyAlignment="1">
      <alignment horizontal="center" vertical="center"/>
    </xf>
    <xf numFmtId="166" fontId="9" fillId="6" borderId="0" xfId="8" applyNumberFormat="1" applyFont="1" applyFill="1" applyAlignment="1">
      <alignment horizontal="center" vertical="center"/>
    </xf>
    <xf numFmtId="0" fontId="4" fillId="2" borderId="2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left" vertical="center"/>
    </xf>
    <xf numFmtId="166" fontId="5" fillId="4" borderId="15" xfId="8" applyNumberFormat="1" applyFont="1" applyFill="1" applyBorder="1" applyAlignment="1" applyProtection="1">
      <alignment horizontal="center" vertical="center"/>
      <protection hidden="1"/>
    </xf>
    <xf numFmtId="166" fontId="5" fillId="4" borderId="13" xfId="8" applyNumberFormat="1" applyFont="1" applyFill="1" applyBorder="1" applyAlignment="1" applyProtection="1">
      <alignment horizontal="center" vertical="center"/>
      <protection hidden="1"/>
    </xf>
    <xf numFmtId="166" fontId="5" fillId="4" borderId="0" xfId="8" applyNumberFormat="1" applyFont="1" applyFill="1" applyAlignment="1" applyProtection="1">
      <alignment horizontal="center" vertical="center"/>
      <protection hidden="1"/>
    </xf>
    <xf numFmtId="0" fontId="4" fillId="4" borderId="14" xfId="8" applyFont="1" applyFill="1" applyBorder="1" applyAlignment="1">
      <alignment horizontal="left" vertical="center" wrapText="1"/>
    </xf>
    <xf numFmtId="165" fontId="5" fillId="4" borderId="3" xfId="1" applyNumberFormat="1" applyFont="1" applyFill="1" applyBorder="1" applyAlignment="1" applyProtection="1">
      <alignment horizontal="center"/>
      <protection hidden="1"/>
    </xf>
    <xf numFmtId="0" fontId="11" fillId="0" borderId="27" xfId="8" applyFont="1" applyBorder="1" applyAlignment="1">
      <alignment horizontal="left" vertical="center" wrapText="1"/>
    </xf>
    <xf numFmtId="0" fontId="11" fillId="0" borderId="28" xfId="8" applyFont="1" applyBorder="1" applyAlignment="1">
      <alignment horizontal="left" vertical="center" wrapText="1"/>
    </xf>
    <xf numFmtId="0" fontId="11" fillId="0" borderId="29" xfId="8" applyFont="1" applyBorder="1" applyAlignment="1">
      <alignment horizontal="left" vertical="center" wrapText="1"/>
    </xf>
    <xf numFmtId="165" fontId="5" fillId="4" borderId="1" xfId="1" applyNumberFormat="1" applyFont="1" applyFill="1" applyBorder="1" applyAlignment="1" applyProtection="1">
      <alignment horizontal="center"/>
      <protection hidden="1"/>
    </xf>
    <xf numFmtId="165" fontId="13" fillId="6" borderId="0" xfId="1" applyNumberFormat="1" applyFont="1" applyFill="1" applyBorder="1" applyAlignment="1">
      <alignment horizontal="center" vertical="center" wrapText="1"/>
    </xf>
    <xf numFmtId="0" fontId="12" fillId="6" borderId="4" xfId="8" applyFont="1" applyFill="1" applyBorder="1" applyAlignment="1">
      <alignment horizontal="center" vertical="center" wrapText="1"/>
    </xf>
    <xf numFmtId="0" fontId="12" fillId="6" borderId="5" xfId="8" applyFont="1" applyFill="1" applyBorder="1" applyAlignment="1">
      <alignment horizontal="center" vertical="center" wrapText="1"/>
    </xf>
    <xf numFmtId="0" fontId="12" fillId="6" borderId="6" xfId="8" applyFont="1" applyFill="1" applyBorder="1" applyAlignment="1">
      <alignment horizontal="center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9.9681020733652315E-2</c:v>
                </c:pt>
                <c:pt idx="2">
                  <c:v>0.3094098883572568</c:v>
                </c:pt>
                <c:pt idx="3">
                  <c:v>0.32615629984051037</c:v>
                </c:pt>
                <c:pt idx="4">
                  <c:v>0.22807017543859648</c:v>
                </c:pt>
                <c:pt idx="5">
                  <c:v>3.6682615629984053E-2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8-49A8-9BAE-37C5B90F1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3601904"/>
        <c:axId val="-423604080"/>
      </c:barChart>
      <c:catAx>
        <c:axId val="-42360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4080"/>
        <c:crosses val="autoZero"/>
        <c:auto val="1"/>
        <c:lblAlgn val="ctr"/>
        <c:lblOffset val="100"/>
        <c:noMultiLvlLbl val="0"/>
      </c:catAx>
      <c:valAx>
        <c:axId val="-423604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3D8-4CDD-9E69-7377709F4603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3D8-4CDD-9E69-7377709F4603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D8-4CDD-9E69-7377709F4603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D8-4CDD-9E69-7377709F46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121</c:v>
                </c:pt>
                <c:pt idx="1">
                  <c:v>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8-4CDD-9E69-7377709F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5D-4C1F-A314-CBE74B98ECFD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0"/>
                <c:pt idx="0">
                  <c:v>131</c:v>
                </c:pt>
                <c:pt idx="1">
                  <c:v>110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69</c:v>
                </c:pt>
                <c:pt idx="8">
                  <c:v>77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5D-4C1F-A314-CBE74B98ECFD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5D-4C1F-A314-CBE74B98ECFD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5D-4C1F-A314-CBE74B98ECFD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5D-4C1F-A314-CBE74B98ECFD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5D-4C1F-A314-CBE74B98ECFD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5D-4C1F-A314-CBE74B98ECFD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5D-4C1F-A314-CBE74B98ECFD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5D-4C1F-A314-CBE74B98ECFD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0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</c:v>
                </c:pt>
                <c:pt idx="8">
                  <c:v>142</c:v>
                </c:pt>
                <c:pt idx="9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5D-4C1F-A314-CBE74B98ECFD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5D-4C1F-A314-CBE74B98ECFD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5D-4C1F-A314-CBE74B98ECFD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5D-4C1F-A314-CBE74B98ECFD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5D-4C1F-A314-CBE74B98ECFD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5D-4C1F-A314-CBE74B98ECFD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5D-4C1F-A314-CBE74B98ECFD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5D-4C1F-A314-CBE74B98ECFD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5D-4C1F-A314-CBE74B98ECFD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5D-4C1F-A314-CBE74B98ECFD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5D-4C1F-A314-CBE74B98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1360"/>
        <c:axId val="-423597552"/>
      </c:barChart>
      <c:catAx>
        <c:axId val="-42360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597552"/>
        <c:crosses val="autoZero"/>
        <c:auto val="1"/>
        <c:lblAlgn val="ctr"/>
        <c:lblOffset val="100"/>
        <c:noMultiLvlLbl val="0"/>
      </c:catAx>
      <c:valAx>
        <c:axId val="-423597552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4B-4712-BE85-3987746B54D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834</c:v>
                </c:pt>
                <c:pt idx="1">
                  <c:v>7213</c:v>
                </c:pt>
                <c:pt idx="2">
                  <c:v>5096</c:v>
                </c:pt>
                <c:pt idx="3">
                  <c:v>15552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B-4712-BE85-3987746B5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2992"/>
        <c:axId val="-423602448"/>
      </c:barChart>
      <c:catAx>
        <c:axId val="-423602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448"/>
        <c:crosses val="autoZero"/>
        <c:auto val="1"/>
        <c:lblAlgn val="ctr"/>
        <c:lblOffset val="100"/>
        <c:noMultiLvlLbl val="0"/>
      </c:catAx>
      <c:valAx>
        <c:axId val="-423602448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DC00-4EC8-8923-752E38097FD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DC00-4EC8-8923-752E38097FD4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00-4EC8-8923-752E38097FD4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00-4EC8-8923-752E38097F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1061</c:v>
                </c:pt>
                <c:pt idx="1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00-4EC8-8923-752E3809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89-4904-BE0C-4C167E4F7CF9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89-4904-BE0C-4C167E4F7CF9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89-4904-BE0C-4C167E4F7C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571</c:v>
                </c:pt>
                <c:pt idx="1">
                  <c:v>283</c:v>
                </c:pt>
                <c:pt idx="2">
                  <c:v>277</c:v>
                </c:pt>
                <c:pt idx="3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9-4904-BE0C-4C167E4F7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557310560"/>
        <c:axId val="-557310016"/>
      </c:barChart>
      <c:catAx>
        <c:axId val="-5573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016"/>
        <c:crosses val="autoZero"/>
        <c:auto val="1"/>
        <c:lblAlgn val="ctr"/>
        <c:lblOffset val="100"/>
        <c:noMultiLvlLbl val="0"/>
      </c:catAx>
      <c:valAx>
        <c:axId val="-55731001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ADEAD425-C5C1-4797-A64A-BEF746AB1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C8859BFF-C2EE-4C53-A851-50C02A73F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133338C2-9367-4BAF-BD1B-CAE1907C5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E52A0342-1F31-4B2E-B93E-FA9E099CA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212A7165-8F17-439F-A930-F5D7B0A06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795BC04D-CCFD-4139-953C-916FC5EC9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9D51788-A3D4-49B9-AAB3-3ACBC790C258}"/>
            </a:ext>
          </a:extLst>
        </xdr:cNvPr>
        <xdr:cNvSpPr/>
      </xdr:nvSpPr>
      <xdr:spPr>
        <a:xfrm>
          <a:off x="8458201" y="188785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4C70106-2AF6-419F-B5F5-5BDCAFD3F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C38C239-E82A-40F8-A124-ABD252B15126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O317"/>
  <sheetViews>
    <sheetView tabSelected="1" view="pageBreakPreview" topLeftCell="A119" zoomScaleNormal="100" zoomScaleSheetLayoutView="100" workbookViewId="0">
      <selection activeCell="P119" sqref="P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1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  <c r="M1" s="1"/>
      <c r="N1" s="104" t="s">
        <v>29</v>
      </c>
      <c r="O1" s="105"/>
    </row>
    <row r="2" spans="1:15" ht="15" hidden="1" customHeight="1" x14ac:dyDescent="0.25">
      <c r="A2" s="3" t="s">
        <v>30</v>
      </c>
      <c r="B2" s="3" t="s">
        <v>31</v>
      </c>
      <c r="C2" s="3" t="s">
        <v>30</v>
      </c>
      <c r="D2" s="3" t="s">
        <v>31</v>
      </c>
      <c r="E2" s="3" t="s">
        <v>30</v>
      </c>
      <c r="F2" s="3" t="s">
        <v>31</v>
      </c>
      <c r="G2" s="3" t="s">
        <v>30</v>
      </c>
      <c r="H2" s="3" t="s">
        <v>31</v>
      </c>
      <c r="I2" s="3" t="s">
        <v>30</v>
      </c>
      <c r="J2" s="3" t="s">
        <v>31</v>
      </c>
      <c r="K2" s="3" t="s">
        <v>30</v>
      </c>
      <c r="L2" s="3" t="s">
        <v>31</v>
      </c>
      <c r="M2" s="1"/>
      <c r="N2" s="4" t="s">
        <v>32</v>
      </c>
      <c r="O2" s="4" t="s">
        <v>31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30</v>
      </c>
      <c r="B4" s="3" t="s">
        <v>31</v>
      </c>
      <c r="C4" s="3" t="s">
        <v>30</v>
      </c>
      <c r="D4" s="3" t="s">
        <v>31</v>
      </c>
      <c r="E4" s="3" t="s">
        <v>30</v>
      </c>
      <c r="F4" s="3" t="s">
        <v>31</v>
      </c>
      <c r="G4" s="3" t="s">
        <v>30</v>
      </c>
      <c r="H4" s="3" t="s">
        <v>31</v>
      </c>
      <c r="I4" s="3" t="s">
        <v>30</v>
      </c>
      <c r="J4" s="3" t="s">
        <v>31</v>
      </c>
      <c r="K4" s="3" t="s">
        <v>30</v>
      </c>
      <c r="L4" s="3" t="s">
        <v>31</v>
      </c>
      <c r="M4" s="1"/>
      <c r="N4" s="4" t="s">
        <v>32</v>
      </c>
      <c r="O4" s="3" t="s">
        <v>31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30</v>
      </c>
      <c r="B6" s="3" t="s">
        <v>31</v>
      </c>
      <c r="C6" s="3" t="s">
        <v>30</v>
      </c>
      <c r="D6" s="3" t="s">
        <v>31</v>
      </c>
      <c r="E6" s="3" t="s">
        <v>30</v>
      </c>
      <c r="F6" s="3" t="s">
        <v>31</v>
      </c>
      <c r="G6" s="3" t="s">
        <v>30</v>
      </c>
      <c r="H6" s="3" t="s">
        <v>31</v>
      </c>
      <c r="I6" s="3" t="s">
        <v>30</v>
      </c>
      <c r="J6" s="3" t="s">
        <v>31</v>
      </c>
      <c r="K6" s="3" t="s">
        <v>30</v>
      </c>
      <c r="L6" s="3" t="s">
        <v>31</v>
      </c>
      <c r="M6" s="1"/>
      <c r="N6" s="4" t="s">
        <v>32</v>
      </c>
      <c r="O6" s="3" t="s">
        <v>31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30</v>
      </c>
      <c r="B8" s="3" t="s">
        <v>31</v>
      </c>
      <c r="C8" s="3" t="s">
        <v>30</v>
      </c>
      <c r="D8" s="3" t="s">
        <v>31</v>
      </c>
      <c r="E8" s="3" t="s">
        <v>30</v>
      </c>
      <c r="F8" s="3" t="s">
        <v>31</v>
      </c>
      <c r="G8" s="3" t="s">
        <v>30</v>
      </c>
      <c r="H8" s="3" t="s">
        <v>31</v>
      </c>
      <c r="I8" s="3" t="s">
        <v>30</v>
      </c>
      <c r="J8" s="3" t="s">
        <v>31</v>
      </c>
      <c r="K8" s="3" t="s">
        <v>30</v>
      </c>
      <c r="L8" s="3" t="s">
        <v>31</v>
      </c>
      <c r="M8" s="1"/>
      <c r="N8" s="4" t="s">
        <v>32</v>
      </c>
      <c r="O8" s="3" t="s">
        <v>31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30</v>
      </c>
      <c r="B10" s="3" t="s">
        <v>31</v>
      </c>
      <c r="C10" s="3" t="s">
        <v>30</v>
      </c>
      <c r="D10" s="3" t="s">
        <v>31</v>
      </c>
      <c r="E10" s="3" t="s">
        <v>30</v>
      </c>
      <c r="F10" s="3" t="s">
        <v>31</v>
      </c>
      <c r="G10" s="3" t="s">
        <v>30</v>
      </c>
      <c r="H10" s="3" t="s">
        <v>31</v>
      </c>
      <c r="I10" s="3" t="s">
        <v>30</v>
      </c>
      <c r="J10" s="3" t="s">
        <v>31</v>
      </c>
      <c r="K10" s="3" t="s">
        <v>30</v>
      </c>
      <c r="L10" s="3" t="s">
        <v>31</v>
      </c>
      <c r="M10" s="1"/>
      <c r="N10" s="4" t="s">
        <v>32</v>
      </c>
      <c r="O10" s="3" t="s">
        <v>31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30</v>
      </c>
      <c r="B12" s="3" t="s">
        <v>31</v>
      </c>
      <c r="C12" s="3" t="s">
        <v>30</v>
      </c>
      <c r="D12" s="3" t="s">
        <v>31</v>
      </c>
      <c r="E12" s="3" t="s">
        <v>30</v>
      </c>
      <c r="F12" s="3" t="s">
        <v>31</v>
      </c>
      <c r="G12" s="3" t="s">
        <v>30</v>
      </c>
      <c r="H12" s="3" t="s">
        <v>31</v>
      </c>
      <c r="I12" s="3" t="s">
        <v>30</v>
      </c>
      <c r="J12" s="3" t="s">
        <v>31</v>
      </c>
      <c r="K12" s="3" t="s">
        <v>30</v>
      </c>
      <c r="L12" s="3" t="s">
        <v>31</v>
      </c>
      <c r="M12" s="1"/>
      <c r="N12" s="4" t="s">
        <v>32</v>
      </c>
      <c r="O12" s="3" t="s">
        <v>31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30</v>
      </c>
      <c r="B14" s="3" t="s">
        <v>31</v>
      </c>
      <c r="C14" s="3" t="s">
        <v>30</v>
      </c>
      <c r="D14" s="3" t="s">
        <v>31</v>
      </c>
      <c r="E14" s="3" t="s">
        <v>30</v>
      </c>
      <c r="F14" s="3" t="s">
        <v>31</v>
      </c>
      <c r="G14" s="3" t="s">
        <v>30</v>
      </c>
      <c r="H14" s="3" t="s">
        <v>31</v>
      </c>
      <c r="I14" s="3" t="s">
        <v>30</v>
      </c>
      <c r="J14" s="3" t="s">
        <v>31</v>
      </c>
      <c r="K14" s="3" t="s">
        <v>30</v>
      </c>
      <c r="L14" s="3" t="s">
        <v>31</v>
      </c>
      <c r="M14" s="1"/>
      <c r="N14" s="4" t="s">
        <v>32</v>
      </c>
      <c r="O14" s="3" t="s">
        <v>31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30</v>
      </c>
      <c r="B16" s="3" t="s">
        <v>31</v>
      </c>
      <c r="C16" s="3" t="s">
        <v>30</v>
      </c>
      <c r="D16" s="3" t="s">
        <v>31</v>
      </c>
      <c r="E16" s="3" t="s">
        <v>30</v>
      </c>
      <c r="F16" s="3" t="s">
        <v>31</v>
      </c>
      <c r="G16" s="3" t="s">
        <v>30</v>
      </c>
      <c r="H16" s="3" t="s">
        <v>31</v>
      </c>
      <c r="I16" s="3" t="s">
        <v>30</v>
      </c>
      <c r="J16" s="3" t="s">
        <v>31</v>
      </c>
      <c r="K16" s="3" t="s">
        <v>30</v>
      </c>
      <c r="L16" s="3" t="s">
        <v>31</v>
      </c>
      <c r="M16" s="1"/>
      <c r="N16" s="4" t="s">
        <v>32</v>
      </c>
      <c r="O16" s="3" t="s">
        <v>31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30</v>
      </c>
      <c r="B18" s="3" t="s">
        <v>31</v>
      </c>
      <c r="C18" s="3" t="s">
        <v>30</v>
      </c>
      <c r="D18" s="3" t="s">
        <v>31</v>
      </c>
      <c r="E18" s="3" t="s">
        <v>30</v>
      </c>
      <c r="F18" s="3" t="s">
        <v>31</v>
      </c>
      <c r="G18" s="3" t="s">
        <v>30</v>
      </c>
      <c r="H18" s="3" t="s">
        <v>31</v>
      </c>
      <c r="I18" s="3" t="s">
        <v>30</v>
      </c>
      <c r="J18" s="3" t="s">
        <v>31</v>
      </c>
      <c r="K18" s="3" t="s">
        <v>30</v>
      </c>
      <c r="L18" s="3" t="s">
        <v>31</v>
      </c>
      <c r="M18" s="1"/>
      <c r="N18" s="4" t="s">
        <v>32</v>
      </c>
      <c r="O18" s="3" t="s">
        <v>31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30</v>
      </c>
      <c r="B20" s="3" t="s">
        <v>31</v>
      </c>
      <c r="C20" s="3" t="s">
        <v>30</v>
      </c>
      <c r="D20" s="3" t="s">
        <v>31</v>
      </c>
      <c r="E20" s="3" t="s">
        <v>30</v>
      </c>
      <c r="F20" s="3" t="s">
        <v>31</v>
      </c>
      <c r="G20" s="3" t="s">
        <v>30</v>
      </c>
      <c r="H20" s="3" t="s">
        <v>31</v>
      </c>
      <c r="I20" s="3" t="s">
        <v>30</v>
      </c>
      <c r="J20" s="3" t="s">
        <v>31</v>
      </c>
      <c r="K20" s="3" t="s">
        <v>30</v>
      </c>
      <c r="L20" s="3" t="s">
        <v>31</v>
      </c>
      <c r="M20" s="1"/>
      <c r="N20" s="4" t="s">
        <v>32</v>
      </c>
      <c r="O20" s="3" t="s">
        <v>31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30</v>
      </c>
      <c r="B22" s="3" t="s">
        <v>31</v>
      </c>
      <c r="C22" s="3" t="s">
        <v>30</v>
      </c>
      <c r="D22" s="3" t="s">
        <v>31</v>
      </c>
      <c r="E22" s="3" t="s">
        <v>30</v>
      </c>
      <c r="F22" s="3" t="s">
        <v>31</v>
      </c>
      <c r="G22" s="3" t="s">
        <v>30</v>
      </c>
      <c r="H22" s="3" t="s">
        <v>31</v>
      </c>
      <c r="I22" s="3" t="s">
        <v>30</v>
      </c>
      <c r="J22" s="3" t="s">
        <v>31</v>
      </c>
      <c r="K22" s="3" t="s">
        <v>30</v>
      </c>
      <c r="L22" s="3" t="s">
        <v>31</v>
      </c>
      <c r="M22" s="1"/>
      <c r="N22" s="4" t="s">
        <v>32</v>
      </c>
      <c r="O22" s="3" t="s">
        <v>31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30</v>
      </c>
      <c r="B24" s="3" t="s">
        <v>31</v>
      </c>
      <c r="C24" s="3" t="s">
        <v>30</v>
      </c>
      <c r="D24" s="3" t="s">
        <v>31</v>
      </c>
      <c r="E24" s="3" t="s">
        <v>30</v>
      </c>
      <c r="F24" s="3" t="s">
        <v>31</v>
      </c>
      <c r="G24" s="3" t="s">
        <v>30</v>
      </c>
      <c r="H24" s="3" t="s">
        <v>31</v>
      </c>
      <c r="I24" s="3" t="s">
        <v>30</v>
      </c>
      <c r="J24" s="3" t="s">
        <v>31</v>
      </c>
      <c r="K24" s="3" t="s">
        <v>30</v>
      </c>
      <c r="L24" s="3" t="s">
        <v>31</v>
      </c>
      <c r="M24" s="1"/>
      <c r="N24" s="4" t="s">
        <v>32</v>
      </c>
      <c r="O24" s="3" t="s">
        <v>31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33</v>
      </c>
      <c r="B28" s="3" t="s">
        <v>34</v>
      </c>
      <c r="C28" s="3" t="s">
        <v>35</v>
      </c>
      <c r="D28" s="3" t="s">
        <v>33</v>
      </c>
      <c r="E28" s="3" t="s">
        <v>34</v>
      </c>
      <c r="F28" s="3" t="s">
        <v>35</v>
      </c>
      <c r="G28" s="3" t="s">
        <v>33</v>
      </c>
      <c r="H28" s="3" t="s">
        <v>34</v>
      </c>
      <c r="I28" s="3" t="s">
        <v>35</v>
      </c>
      <c r="J28" s="3" t="s">
        <v>33</v>
      </c>
      <c r="K28" s="3" t="s">
        <v>34</v>
      </c>
      <c r="L28" s="3" t="s">
        <v>35</v>
      </c>
      <c r="M28" s="3" t="s">
        <v>33</v>
      </c>
      <c r="N28" s="3" t="s">
        <v>34</v>
      </c>
      <c r="O28" s="3" t="s">
        <v>35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33</v>
      </c>
      <c r="B30" s="3" t="s">
        <v>34</v>
      </c>
      <c r="C30" s="3" t="s">
        <v>35</v>
      </c>
      <c r="D30" s="3" t="s">
        <v>33</v>
      </c>
      <c r="E30" s="3" t="s">
        <v>34</v>
      </c>
      <c r="F30" s="3" t="s">
        <v>35</v>
      </c>
      <c r="G30" s="3" t="s">
        <v>33</v>
      </c>
      <c r="H30" s="3" t="s">
        <v>34</v>
      </c>
      <c r="I30" s="3" t="s">
        <v>35</v>
      </c>
      <c r="J30" s="3" t="s">
        <v>33</v>
      </c>
      <c r="K30" s="3" t="s">
        <v>34</v>
      </c>
      <c r="L30" s="3" t="s">
        <v>35</v>
      </c>
      <c r="M30" s="3" t="s">
        <v>33</v>
      </c>
      <c r="N30" s="3" t="s">
        <v>34</v>
      </c>
      <c r="O30" s="3" t="s">
        <v>35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33</v>
      </c>
      <c r="B32" s="3" t="s">
        <v>34</v>
      </c>
      <c r="C32" s="3" t="s">
        <v>35</v>
      </c>
      <c r="D32" s="3" t="s">
        <v>33</v>
      </c>
      <c r="E32" s="3" t="s">
        <v>34</v>
      </c>
      <c r="F32" s="3" t="s">
        <v>35</v>
      </c>
      <c r="G32" s="3" t="s">
        <v>33</v>
      </c>
      <c r="H32" s="3" t="s">
        <v>34</v>
      </c>
      <c r="I32" s="3" t="s">
        <v>35</v>
      </c>
      <c r="J32" s="3" t="s">
        <v>33</v>
      </c>
      <c r="K32" s="3" t="s">
        <v>34</v>
      </c>
      <c r="L32" s="3" t="s">
        <v>35</v>
      </c>
      <c r="M32" s="3" t="s">
        <v>33</v>
      </c>
      <c r="N32" s="3" t="s">
        <v>34</v>
      </c>
      <c r="O32" s="3" t="s">
        <v>35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33</v>
      </c>
      <c r="B34" s="3" t="s">
        <v>34</v>
      </c>
      <c r="C34" s="3" t="s">
        <v>35</v>
      </c>
      <c r="D34" s="3" t="s">
        <v>33</v>
      </c>
      <c r="E34" s="3" t="s">
        <v>34</v>
      </c>
      <c r="F34" s="3" t="s">
        <v>35</v>
      </c>
      <c r="G34" s="3" t="s">
        <v>33</v>
      </c>
      <c r="H34" s="3" t="s">
        <v>34</v>
      </c>
      <c r="I34" s="3" t="s">
        <v>35</v>
      </c>
      <c r="J34" s="3" t="s">
        <v>33</v>
      </c>
      <c r="K34" s="3" t="s">
        <v>34</v>
      </c>
      <c r="L34" s="3" t="s">
        <v>35</v>
      </c>
      <c r="M34" s="3" t="s">
        <v>33</v>
      </c>
      <c r="N34" s="3" t="s">
        <v>34</v>
      </c>
      <c r="O34" s="3" t="s">
        <v>35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33</v>
      </c>
      <c r="B36" s="3" t="s">
        <v>34</v>
      </c>
      <c r="C36" s="3" t="s">
        <v>35</v>
      </c>
      <c r="D36" s="3" t="s">
        <v>33</v>
      </c>
      <c r="E36" s="3" t="s">
        <v>34</v>
      </c>
      <c r="F36" s="3" t="s">
        <v>35</v>
      </c>
      <c r="G36" s="3" t="s">
        <v>33</v>
      </c>
      <c r="H36" s="3" t="s">
        <v>34</v>
      </c>
      <c r="I36" s="3" t="s">
        <v>35</v>
      </c>
      <c r="J36" s="3" t="s">
        <v>33</v>
      </c>
      <c r="K36" s="3" t="s">
        <v>34</v>
      </c>
      <c r="L36" s="3" t="s">
        <v>35</v>
      </c>
      <c r="M36" s="3" t="s">
        <v>33</v>
      </c>
      <c r="N36" s="3" t="s">
        <v>34</v>
      </c>
      <c r="O36" s="3" t="s">
        <v>35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33</v>
      </c>
      <c r="B38" s="3" t="s">
        <v>34</v>
      </c>
      <c r="C38" s="3" t="s">
        <v>35</v>
      </c>
      <c r="D38" s="3" t="s">
        <v>33</v>
      </c>
      <c r="E38" s="3" t="s">
        <v>34</v>
      </c>
      <c r="F38" s="3" t="s">
        <v>35</v>
      </c>
      <c r="G38" s="3" t="s">
        <v>33</v>
      </c>
      <c r="H38" s="3" t="s">
        <v>34</v>
      </c>
      <c r="I38" s="3" t="s">
        <v>35</v>
      </c>
      <c r="J38" s="3" t="s">
        <v>33</v>
      </c>
      <c r="K38" s="3" t="s">
        <v>34</v>
      </c>
      <c r="L38" s="3" t="s">
        <v>35</v>
      </c>
      <c r="M38" s="3" t="s">
        <v>33</v>
      </c>
      <c r="N38" s="3" t="s">
        <v>34</v>
      </c>
      <c r="O38" s="3" t="s">
        <v>35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33</v>
      </c>
      <c r="B40" s="3" t="s">
        <v>34</v>
      </c>
      <c r="C40" s="3" t="s">
        <v>35</v>
      </c>
      <c r="D40" s="3" t="s">
        <v>33</v>
      </c>
      <c r="E40" s="3" t="s">
        <v>34</v>
      </c>
      <c r="F40" s="3" t="s">
        <v>35</v>
      </c>
      <c r="G40" s="3" t="s">
        <v>33</v>
      </c>
      <c r="H40" s="3" t="s">
        <v>34</v>
      </c>
      <c r="I40" s="3" t="s">
        <v>35</v>
      </c>
      <c r="J40" s="3" t="s">
        <v>33</v>
      </c>
      <c r="K40" s="3" t="s">
        <v>34</v>
      </c>
      <c r="L40" s="3" t="s">
        <v>35</v>
      </c>
      <c r="M40" s="3" t="s">
        <v>33</v>
      </c>
      <c r="N40" s="3" t="s">
        <v>34</v>
      </c>
      <c r="O40" s="3" t="s">
        <v>35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33</v>
      </c>
      <c r="B42" s="3" t="s">
        <v>34</v>
      </c>
      <c r="C42" s="3" t="s">
        <v>35</v>
      </c>
      <c r="D42" s="3" t="s">
        <v>33</v>
      </c>
      <c r="E42" s="3" t="s">
        <v>34</v>
      </c>
      <c r="F42" s="3" t="s">
        <v>35</v>
      </c>
      <c r="G42" s="3" t="s">
        <v>33</v>
      </c>
      <c r="H42" s="3" t="s">
        <v>34</v>
      </c>
      <c r="I42" s="3" t="s">
        <v>35</v>
      </c>
      <c r="J42" s="3" t="s">
        <v>33</v>
      </c>
      <c r="K42" s="3" t="s">
        <v>34</v>
      </c>
      <c r="L42" s="3" t="s">
        <v>35</v>
      </c>
      <c r="M42" s="3" t="s">
        <v>33</v>
      </c>
      <c r="N42" s="3" t="s">
        <v>34</v>
      </c>
      <c r="O42" s="3" t="s">
        <v>35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33</v>
      </c>
      <c r="B44" s="3" t="s">
        <v>34</v>
      </c>
      <c r="C44" s="3" t="s">
        <v>35</v>
      </c>
      <c r="D44" s="3" t="s">
        <v>33</v>
      </c>
      <c r="E44" s="3" t="s">
        <v>34</v>
      </c>
      <c r="F44" s="3" t="s">
        <v>35</v>
      </c>
      <c r="G44" s="3" t="s">
        <v>33</v>
      </c>
      <c r="H44" s="3" t="s">
        <v>34</v>
      </c>
      <c r="I44" s="3" t="s">
        <v>35</v>
      </c>
      <c r="J44" s="3" t="s">
        <v>33</v>
      </c>
      <c r="K44" s="3" t="s">
        <v>34</v>
      </c>
      <c r="L44" s="3" t="s">
        <v>35</v>
      </c>
      <c r="M44" s="3" t="s">
        <v>33</v>
      </c>
      <c r="N44" s="3" t="s">
        <v>34</v>
      </c>
      <c r="O44" s="3" t="s">
        <v>35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33</v>
      </c>
      <c r="B46" s="3" t="s">
        <v>34</v>
      </c>
      <c r="C46" s="3" t="s">
        <v>35</v>
      </c>
      <c r="D46" s="3" t="s">
        <v>33</v>
      </c>
      <c r="E46" s="3" t="s">
        <v>34</v>
      </c>
      <c r="F46" s="3" t="s">
        <v>35</v>
      </c>
      <c r="G46" s="3" t="s">
        <v>33</v>
      </c>
      <c r="H46" s="3" t="s">
        <v>34</v>
      </c>
      <c r="I46" s="3" t="s">
        <v>35</v>
      </c>
      <c r="J46" s="3" t="s">
        <v>33</v>
      </c>
      <c r="K46" s="3" t="s">
        <v>34</v>
      </c>
      <c r="L46" s="3" t="s">
        <v>35</v>
      </c>
      <c r="M46" s="3" t="s">
        <v>33</v>
      </c>
      <c r="N46" s="3" t="s">
        <v>34</v>
      </c>
      <c r="O46" s="3" t="s">
        <v>35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33</v>
      </c>
      <c r="B48" s="3" t="s">
        <v>34</v>
      </c>
      <c r="C48" s="3" t="s">
        <v>35</v>
      </c>
      <c r="D48" s="3" t="s">
        <v>33</v>
      </c>
      <c r="E48" s="3" t="s">
        <v>34</v>
      </c>
      <c r="F48" s="3" t="s">
        <v>35</v>
      </c>
      <c r="G48" s="3" t="s">
        <v>33</v>
      </c>
      <c r="H48" s="3" t="s">
        <v>34</v>
      </c>
      <c r="I48" s="3" t="s">
        <v>35</v>
      </c>
      <c r="J48" s="3" t="s">
        <v>33</v>
      </c>
      <c r="K48" s="3" t="s">
        <v>34</v>
      </c>
      <c r="L48" s="3" t="s">
        <v>35</v>
      </c>
      <c r="M48" s="3" t="s">
        <v>33</v>
      </c>
      <c r="N48" s="3" t="s">
        <v>34</v>
      </c>
      <c r="O48" s="3" t="s">
        <v>35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33</v>
      </c>
      <c r="B50" s="3" t="s">
        <v>34</v>
      </c>
      <c r="C50" s="3" t="s">
        <v>35</v>
      </c>
      <c r="D50" s="3" t="s">
        <v>33</v>
      </c>
      <c r="E50" s="3" t="s">
        <v>34</v>
      </c>
      <c r="F50" s="3" t="s">
        <v>35</v>
      </c>
      <c r="G50" s="3" t="s">
        <v>33</v>
      </c>
      <c r="H50" s="3" t="s">
        <v>34</v>
      </c>
      <c r="I50" s="3" t="s">
        <v>35</v>
      </c>
      <c r="J50" s="3" t="s">
        <v>33</v>
      </c>
      <c r="K50" s="3" t="s">
        <v>34</v>
      </c>
      <c r="L50" s="3" t="s">
        <v>35</v>
      </c>
      <c r="M50" s="3" t="s">
        <v>33</v>
      </c>
      <c r="N50" s="3" t="s">
        <v>34</v>
      </c>
      <c r="O50" s="3" t="s">
        <v>35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33</v>
      </c>
      <c r="B52" s="3" t="s">
        <v>34</v>
      </c>
      <c r="C52" s="3" t="s">
        <v>35</v>
      </c>
      <c r="D52" s="3" t="s">
        <v>33</v>
      </c>
      <c r="E52" s="3" t="s">
        <v>34</v>
      </c>
      <c r="F52" s="3" t="s">
        <v>35</v>
      </c>
      <c r="G52" s="3" t="s">
        <v>33</v>
      </c>
      <c r="H52" s="3" t="s">
        <v>34</v>
      </c>
      <c r="I52" s="3" t="s">
        <v>35</v>
      </c>
      <c r="J52" s="3" t="s">
        <v>33</v>
      </c>
      <c r="K52" s="3" t="s">
        <v>34</v>
      </c>
      <c r="L52" s="3" t="s">
        <v>35</v>
      </c>
      <c r="M52" s="3" t="s">
        <v>33</v>
      </c>
      <c r="N52" s="3" t="s">
        <v>34</v>
      </c>
      <c r="O52" s="3" t="s">
        <v>35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33</v>
      </c>
      <c r="B54" s="3" t="s">
        <v>34</v>
      </c>
      <c r="C54" s="3" t="s">
        <v>35</v>
      </c>
      <c r="D54" s="3" t="s">
        <v>33</v>
      </c>
      <c r="E54" s="3" t="s">
        <v>34</v>
      </c>
      <c r="F54" s="3" t="s">
        <v>35</v>
      </c>
      <c r="G54" s="3" t="s">
        <v>33</v>
      </c>
      <c r="H54" s="3" t="s">
        <v>34</v>
      </c>
      <c r="I54" s="3" t="s">
        <v>35</v>
      </c>
      <c r="J54" s="3" t="s">
        <v>33</v>
      </c>
      <c r="K54" s="3" t="s">
        <v>34</v>
      </c>
      <c r="L54" s="3" t="s">
        <v>35</v>
      </c>
      <c r="M54" s="3" t="s">
        <v>33</v>
      </c>
      <c r="N54" s="3" t="s">
        <v>34</v>
      </c>
      <c r="O54" s="3" t="s">
        <v>35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33</v>
      </c>
      <c r="B56" s="3" t="s">
        <v>34</v>
      </c>
      <c r="C56" s="3" t="s">
        <v>35</v>
      </c>
      <c r="D56" s="3" t="s">
        <v>33</v>
      </c>
      <c r="E56" s="3" t="s">
        <v>34</v>
      </c>
      <c r="F56" s="3" t="s">
        <v>35</v>
      </c>
      <c r="G56" s="3" t="s">
        <v>33</v>
      </c>
      <c r="H56" s="3" t="s">
        <v>34</v>
      </c>
      <c r="I56" s="3" t="s">
        <v>35</v>
      </c>
      <c r="J56" s="3" t="s">
        <v>33</v>
      </c>
      <c r="K56" s="3" t="s">
        <v>34</v>
      </c>
      <c r="L56" s="3" t="s">
        <v>35</v>
      </c>
      <c r="M56" s="3" t="s">
        <v>33</v>
      </c>
      <c r="N56" s="3" t="s">
        <v>34</v>
      </c>
      <c r="O56" s="3" t="s">
        <v>35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33</v>
      </c>
      <c r="B58" s="3" t="s">
        <v>34</v>
      </c>
      <c r="C58" s="3" t="s">
        <v>35</v>
      </c>
      <c r="D58" s="3" t="s">
        <v>33</v>
      </c>
      <c r="E58" s="3" t="s">
        <v>34</v>
      </c>
      <c r="F58" s="3" t="s">
        <v>35</v>
      </c>
      <c r="G58" s="3" t="s">
        <v>33</v>
      </c>
      <c r="H58" s="3" t="s">
        <v>34</v>
      </c>
      <c r="I58" s="3" t="s">
        <v>35</v>
      </c>
      <c r="J58" s="3" t="s">
        <v>33</v>
      </c>
      <c r="K58" s="3" t="s">
        <v>34</v>
      </c>
      <c r="L58" s="3" t="s">
        <v>35</v>
      </c>
      <c r="M58" s="3" t="s">
        <v>33</v>
      </c>
      <c r="N58" s="3" t="s">
        <v>34</v>
      </c>
      <c r="O58" s="3" t="s">
        <v>35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33</v>
      </c>
      <c r="B60" s="3" t="s">
        <v>34</v>
      </c>
      <c r="C60" s="3" t="s">
        <v>35</v>
      </c>
      <c r="D60" s="3" t="s">
        <v>33</v>
      </c>
      <c r="E60" s="3" t="s">
        <v>34</v>
      </c>
      <c r="F60" s="3" t="s">
        <v>35</v>
      </c>
      <c r="G60" s="3" t="s">
        <v>33</v>
      </c>
      <c r="H60" s="3" t="s">
        <v>34</v>
      </c>
      <c r="I60" s="3" t="s">
        <v>35</v>
      </c>
      <c r="J60" s="3" t="s">
        <v>33</v>
      </c>
      <c r="K60" s="3" t="s">
        <v>34</v>
      </c>
      <c r="L60" s="3" t="s">
        <v>35</v>
      </c>
      <c r="M60" s="3" t="s">
        <v>33</v>
      </c>
      <c r="N60" s="3" t="s">
        <v>34</v>
      </c>
      <c r="O60" s="3" t="s">
        <v>35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36</v>
      </c>
      <c r="B64" s="3" t="s">
        <v>31</v>
      </c>
      <c r="C64" s="3" t="s">
        <v>36</v>
      </c>
      <c r="D64" s="3" t="s">
        <v>31</v>
      </c>
      <c r="E64" s="3" t="s">
        <v>36</v>
      </c>
      <c r="F64" s="3" t="s">
        <v>31</v>
      </c>
      <c r="H64" s="5" t="s">
        <v>37</v>
      </c>
      <c r="I64" s="5" t="s">
        <v>21</v>
      </c>
      <c r="J64" s="5" t="s">
        <v>37</v>
      </c>
      <c r="K64" s="5" t="s">
        <v>21</v>
      </c>
      <c r="L64" s="5" t="s">
        <v>37</v>
      </c>
      <c r="M64" s="5" t="s">
        <v>21</v>
      </c>
      <c r="N64" s="5" t="s">
        <v>37</v>
      </c>
      <c r="O64" s="5" t="s">
        <v>21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36</v>
      </c>
      <c r="B66" s="3" t="s">
        <v>31</v>
      </c>
      <c r="C66" s="3" t="s">
        <v>36</v>
      </c>
      <c r="D66" s="3" t="s">
        <v>31</v>
      </c>
      <c r="E66" s="3" t="s">
        <v>36</v>
      </c>
      <c r="F66" s="3" t="s">
        <v>31</v>
      </c>
      <c r="H66" s="5" t="s">
        <v>37</v>
      </c>
      <c r="I66" s="5" t="s">
        <v>21</v>
      </c>
      <c r="J66" s="5" t="s">
        <v>37</v>
      </c>
      <c r="K66" s="5" t="s">
        <v>21</v>
      </c>
      <c r="L66" s="5" t="s">
        <v>37</v>
      </c>
      <c r="M66" s="5" t="s">
        <v>21</v>
      </c>
      <c r="N66" s="5" t="s">
        <v>37</v>
      </c>
      <c r="O66" s="5" t="s">
        <v>21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36</v>
      </c>
      <c r="B68" s="3" t="s">
        <v>31</v>
      </c>
      <c r="C68" s="3" t="s">
        <v>36</v>
      </c>
      <c r="D68" s="3" t="s">
        <v>31</v>
      </c>
      <c r="E68" s="3" t="s">
        <v>36</v>
      </c>
      <c r="F68" s="3" t="s">
        <v>31</v>
      </c>
      <c r="H68" s="5" t="s">
        <v>37</v>
      </c>
      <c r="I68" s="5" t="s">
        <v>21</v>
      </c>
      <c r="J68" s="5" t="s">
        <v>37</v>
      </c>
      <c r="K68" s="5" t="s">
        <v>21</v>
      </c>
      <c r="L68" s="5" t="s">
        <v>37</v>
      </c>
      <c r="M68" s="5" t="s">
        <v>21</v>
      </c>
      <c r="N68" s="5" t="s">
        <v>37</v>
      </c>
      <c r="O68" s="5" t="s">
        <v>21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36</v>
      </c>
      <c r="B70" s="3" t="s">
        <v>31</v>
      </c>
      <c r="C70" s="3" t="s">
        <v>36</v>
      </c>
      <c r="D70" s="3" t="s">
        <v>31</v>
      </c>
      <c r="E70" s="3" t="s">
        <v>36</v>
      </c>
      <c r="F70" s="3" t="s">
        <v>31</v>
      </c>
      <c r="H70" s="5" t="s">
        <v>37</v>
      </c>
      <c r="I70" s="5" t="s">
        <v>21</v>
      </c>
      <c r="J70" s="5" t="s">
        <v>37</v>
      </c>
      <c r="K70" s="5" t="s">
        <v>21</v>
      </c>
      <c r="L70" s="5" t="s">
        <v>37</v>
      </c>
      <c r="M70" s="5" t="s">
        <v>21</v>
      </c>
      <c r="N70" s="5" t="s">
        <v>37</v>
      </c>
      <c r="O70" s="5" t="s">
        <v>21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36</v>
      </c>
      <c r="B72" s="3" t="s">
        <v>31</v>
      </c>
      <c r="C72" s="3" t="s">
        <v>36</v>
      </c>
      <c r="D72" s="3" t="s">
        <v>31</v>
      </c>
      <c r="E72" s="3" t="s">
        <v>36</v>
      </c>
      <c r="F72" s="3" t="s">
        <v>31</v>
      </c>
      <c r="H72" s="5" t="s">
        <v>37</v>
      </c>
      <c r="I72" s="5" t="s">
        <v>21</v>
      </c>
      <c r="J72" s="5" t="s">
        <v>37</v>
      </c>
      <c r="K72" s="5" t="s">
        <v>21</v>
      </c>
      <c r="L72" s="5" t="s">
        <v>37</v>
      </c>
      <c r="M72" s="5" t="s">
        <v>21</v>
      </c>
      <c r="N72" s="5" t="s">
        <v>37</v>
      </c>
      <c r="O72" s="5" t="s">
        <v>21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36</v>
      </c>
      <c r="B74" s="3" t="s">
        <v>31</v>
      </c>
      <c r="C74" s="3" t="s">
        <v>36</v>
      </c>
      <c r="D74" s="3" t="s">
        <v>31</v>
      </c>
      <c r="E74" s="3" t="s">
        <v>36</v>
      </c>
      <c r="F74" s="3" t="s">
        <v>31</v>
      </c>
      <c r="H74" s="5" t="s">
        <v>37</v>
      </c>
      <c r="I74" s="5" t="s">
        <v>21</v>
      </c>
      <c r="J74" s="5" t="s">
        <v>37</v>
      </c>
      <c r="K74" s="5" t="s">
        <v>21</v>
      </c>
      <c r="L74" s="5" t="s">
        <v>37</v>
      </c>
      <c r="M74" s="5" t="s">
        <v>21</v>
      </c>
      <c r="N74" s="5" t="s">
        <v>37</v>
      </c>
      <c r="O74" s="5" t="s">
        <v>21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36</v>
      </c>
      <c r="B76" s="3" t="s">
        <v>31</v>
      </c>
      <c r="C76" s="3" t="s">
        <v>36</v>
      </c>
      <c r="D76" s="3" t="s">
        <v>31</v>
      </c>
      <c r="E76" s="3" t="s">
        <v>36</v>
      </c>
      <c r="F76" s="3" t="s">
        <v>31</v>
      </c>
      <c r="H76" s="5" t="s">
        <v>37</v>
      </c>
      <c r="I76" s="5" t="s">
        <v>21</v>
      </c>
      <c r="J76" s="5" t="s">
        <v>37</v>
      </c>
      <c r="K76" s="5" t="s">
        <v>21</v>
      </c>
      <c r="L76" s="5" t="s">
        <v>37</v>
      </c>
      <c r="M76" s="5" t="s">
        <v>21</v>
      </c>
      <c r="N76" s="5" t="s">
        <v>37</v>
      </c>
      <c r="O76" s="5" t="s">
        <v>21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36</v>
      </c>
      <c r="B78" s="3" t="s">
        <v>31</v>
      </c>
      <c r="C78" s="3" t="s">
        <v>36</v>
      </c>
      <c r="D78" s="3" t="s">
        <v>31</v>
      </c>
      <c r="E78" s="3" t="s">
        <v>36</v>
      </c>
      <c r="F78" s="3" t="s">
        <v>31</v>
      </c>
      <c r="H78" s="5" t="s">
        <v>37</v>
      </c>
      <c r="I78" s="5" t="s">
        <v>21</v>
      </c>
      <c r="J78" s="5" t="s">
        <v>37</v>
      </c>
      <c r="K78" s="5" t="s">
        <v>21</v>
      </c>
      <c r="L78" s="5" t="s">
        <v>37</v>
      </c>
      <c r="M78" s="5" t="s">
        <v>21</v>
      </c>
      <c r="N78" s="5" t="s">
        <v>37</v>
      </c>
      <c r="O78" s="5" t="s">
        <v>21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36</v>
      </c>
      <c r="B80" s="3" t="s">
        <v>31</v>
      </c>
      <c r="C80" s="3" t="s">
        <v>36</v>
      </c>
      <c r="D80" s="3" t="s">
        <v>31</v>
      </c>
      <c r="E80" s="3" t="s">
        <v>36</v>
      </c>
      <c r="F80" s="3" t="s">
        <v>31</v>
      </c>
      <c r="H80" s="5" t="s">
        <v>37</v>
      </c>
      <c r="I80" s="5" t="s">
        <v>21</v>
      </c>
      <c r="J80" s="5" t="s">
        <v>37</v>
      </c>
      <c r="K80" s="5" t="s">
        <v>21</v>
      </c>
      <c r="L80" s="5" t="s">
        <v>37</v>
      </c>
      <c r="M80" s="5" t="s">
        <v>21</v>
      </c>
      <c r="N80" s="5" t="s">
        <v>37</v>
      </c>
      <c r="O80" s="5" t="s">
        <v>21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36</v>
      </c>
      <c r="B82" s="3" t="s">
        <v>31</v>
      </c>
      <c r="C82" s="3" t="s">
        <v>36</v>
      </c>
      <c r="D82" s="3" t="s">
        <v>31</v>
      </c>
      <c r="E82" s="3" t="s">
        <v>36</v>
      </c>
      <c r="F82" s="3" t="s">
        <v>31</v>
      </c>
      <c r="H82" s="5" t="s">
        <v>37</v>
      </c>
      <c r="I82" s="5" t="s">
        <v>21</v>
      </c>
      <c r="J82" s="5" t="s">
        <v>37</v>
      </c>
      <c r="K82" s="5" t="s">
        <v>21</v>
      </c>
      <c r="L82" s="5" t="s">
        <v>37</v>
      </c>
      <c r="M82" s="5" t="s">
        <v>21</v>
      </c>
      <c r="N82" s="5" t="s">
        <v>37</v>
      </c>
      <c r="O82" s="5" t="s">
        <v>21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36</v>
      </c>
      <c r="B84" s="3" t="s">
        <v>31</v>
      </c>
      <c r="C84" s="3" t="s">
        <v>36</v>
      </c>
      <c r="D84" s="3" t="s">
        <v>31</v>
      </c>
      <c r="E84" s="3" t="s">
        <v>36</v>
      </c>
      <c r="F84" s="3" t="s">
        <v>31</v>
      </c>
      <c r="H84" s="5" t="s">
        <v>37</v>
      </c>
      <c r="I84" s="5" t="s">
        <v>21</v>
      </c>
      <c r="J84" s="5" t="s">
        <v>37</v>
      </c>
      <c r="K84" s="5" t="s">
        <v>21</v>
      </c>
      <c r="L84" s="5" t="s">
        <v>37</v>
      </c>
      <c r="M84" s="5" t="s">
        <v>21</v>
      </c>
      <c r="N84" s="5" t="s">
        <v>37</v>
      </c>
      <c r="O84" s="5" t="s">
        <v>21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36</v>
      </c>
      <c r="B86" s="3" t="s">
        <v>31</v>
      </c>
      <c r="C86" s="3" t="s">
        <v>36</v>
      </c>
      <c r="D86" s="3" t="s">
        <v>31</v>
      </c>
      <c r="E86" s="3" t="s">
        <v>36</v>
      </c>
      <c r="F86" s="3" t="s">
        <v>31</v>
      </c>
      <c r="H86" s="5" t="s">
        <v>37</v>
      </c>
      <c r="I86" s="5" t="s">
        <v>21</v>
      </c>
      <c r="J86" s="5" t="s">
        <v>37</v>
      </c>
      <c r="K86" s="5" t="s">
        <v>21</v>
      </c>
      <c r="L86" s="5" t="s">
        <v>37</v>
      </c>
      <c r="M86" s="5" t="s">
        <v>21</v>
      </c>
      <c r="N86" s="5" t="s">
        <v>37</v>
      </c>
      <c r="O86" s="5" t="s">
        <v>21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37</v>
      </c>
      <c r="B90" s="5" t="s">
        <v>38</v>
      </c>
      <c r="C90" s="5" t="s">
        <v>37</v>
      </c>
      <c r="D90" s="5" t="s">
        <v>38</v>
      </c>
      <c r="E90" s="5" t="s">
        <v>37</v>
      </c>
      <c r="F90" s="5" t="s">
        <v>38</v>
      </c>
      <c r="G90" s="5" t="s">
        <v>37</v>
      </c>
      <c r="H90" s="5" t="s">
        <v>38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37</v>
      </c>
      <c r="B92" s="5" t="s">
        <v>38</v>
      </c>
      <c r="C92" s="5" t="s">
        <v>37</v>
      </c>
      <c r="D92" s="5" t="s">
        <v>38</v>
      </c>
      <c r="E92" s="5" t="s">
        <v>37</v>
      </c>
      <c r="F92" s="5" t="s">
        <v>38</v>
      </c>
      <c r="G92" s="5" t="s">
        <v>37</v>
      </c>
      <c r="H92" s="5" t="s">
        <v>38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37</v>
      </c>
      <c r="B94" s="5" t="s">
        <v>38</v>
      </c>
      <c r="C94" s="5" t="s">
        <v>37</v>
      </c>
      <c r="D94" s="5" t="s">
        <v>38</v>
      </c>
      <c r="E94" s="5" t="s">
        <v>37</v>
      </c>
      <c r="F94" s="5" t="s">
        <v>38</v>
      </c>
      <c r="G94" s="5" t="s">
        <v>37</v>
      </c>
      <c r="H94" s="5" t="s">
        <v>38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37</v>
      </c>
      <c r="B96" s="5" t="s">
        <v>38</v>
      </c>
      <c r="C96" s="5" t="s">
        <v>37</v>
      </c>
      <c r="D96" s="5" t="s">
        <v>38</v>
      </c>
      <c r="E96" s="5" t="s">
        <v>37</v>
      </c>
      <c r="F96" s="5" t="s">
        <v>38</v>
      </c>
      <c r="G96" s="5" t="s">
        <v>37</v>
      </c>
      <c r="H96" s="5" t="s">
        <v>38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37</v>
      </c>
      <c r="B98" s="5" t="s">
        <v>38</v>
      </c>
      <c r="C98" s="5" t="s">
        <v>37</v>
      </c>
      <c r="D98" s="5" t="s">
        <v>38</v>
      </c>
      <c r="E98" s="5" t="s">
        <v>37</v>
      </c>
      <c r="F98" s="5" t="s">
        <v>38</v>
      </c>
      <c r="G98" s="5" t="s">
        <v>37</v>
      </c>
      <c r="H98" s="5" t="s">
        <v>38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37</v>
      </c>
      <c r="B100" s="5" t="s">
        <v>38</v>
      </c>
      <c r="C100" s="5" t="s">
        <v>37</v>
      </c>
      <c r="D100" s="5" t="s">
        <v>38</v>
      </c>
      <c r="E100" s="5" t="s">
        <v>37</v>
      </c>
      <c r="F100" s="5" t="s">
        <v>38</v>
      </c>
      <c r="G100" s="5" t="s">
        <v>37</v>
      </c>
      <c r="H100" s="5" t="s">
        <v>38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37</v>
      </c>
      <c r="B102" s="5" t="s">
        <v>38</v>
      </c>
      <c r="C102" s="5" t="s">
        <v>37</v>
      </c>
      <c r="D102" s="5" t="s">
        <v>38</v>
      </c>
      <c r="E102" s="5" t="s">
        <v>37</v>
      </c>
      <c r="F102" s="5" t="s">
        <v>38</v>
      </c>
      <c r="G102" s="5" t="s">
        <v>37</v>
      </c>
      <c r="H102" s="5" t="s">
        <v>38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37</v>
      </c>
      <c r="B104" s="5" t="s">
        <v>38</v>
      </c>
      <c r="C104" s="5" t="s">
        <v>37</v>
      </c>
      <c r="D104" s="5" t="s">
        <v>38</v>
      </c>
      <c r="E104" s="5" t="s">
        <v>37</v>
      </c>
      <c r="F104" s="5" t="s">
        <v>38</v>
      </c>
      <c r="G104" s="5" t="s">
        <v>37</v>
      </c>
      <c r="H104" s="5" t="s">
        <v>38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37</v>
      </c>
      <c r="B106" s="5" t="s">
        <v>38</v>
      </c>
      <c r="C106" s="5" t="s">
        <v>37</v>
      </c>
      <c r="D106" s="5" t="s">
        <v>38</v>
      </c>
      <c r="E106" s="5" t="s">
        <v>37</v>
      </c>
      <c r="F106" s="5" t="s">
        <v>38</v>
      </c>
      <c r="G106" s="5" t="s">
        <v>37</v>
      </c>
      <c r="H106" s="5" t="s">
        <v>38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37</v>
      </c>
      <c r="B108" s="5" t="s">
        <v>38</v>
      </c>
      <c r="C108" s="5" t="s">
        <v>37</v>
      </c>
      <c r="D108" s="5" t="s">
        <v>38</v>
      </c>
      <c r="E108" s="5" t="s">
        <v>37</v>
      </c>
      <c r="F108" s="5" t="s">
        <v>38</v>
      </c>
      <c r="G108" s="5" t="s">
        <v>37</v>
      </c>
      <c r="H108" s="5" t="s">
        <v>38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37</v>
      </c>
      <c r="B110" s="5" t="s">
        <v>38</v>
      </c>
      <c r="C110" s="5" t="s">
        <v>37</v>
      </c>
      <c r="D110" s="5" t="s">
        <v>38</v>
      </c>
      <c r="E110" s="5" t="s">
        <v>37</v>
      </c>
      <c r="F110" s="5" t="s">
        <v>38</v>
      </c>
      <c r="G110" s="5" t="s">
        <v>37</v>
      </c>
      <c r="H110" s="5" t="s">
        <v>38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37</v>
      </c>
      <c r="B112" s="5" t="s">
        <v>38</v>
      </c>
      <c r="C112" s="5" t="s">
        <v>37</v>
      </c>
      <c r="D112" s="5" t="s">
        <v>38</v>
      </c>
      <c r="E112" s="5" t="s">
        <v>37</v>
      </c>
      <c r="F112" s="5" t="s">
        <v>38</v>
      </c>
      <c r="G112" s="5" t="s">
        <v>37</v>
      </c>
      <c r="H112" s="5" t="s">
        <v>38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37</v>
      </c>
      <c r="B114" s="5" t="s">
        <v>38</v>
      </c>
      <c r="C114" s="5" t="s">
        <v>37</v>
      </c>
      <c r="D114" s="5" t="s">
        <v>38</v>
      </c>
      <c r="E114" s="5" t="s">
        <v>37</v>
      </c>
      <c r="F114" s="5" t="s">
        <v>38</v>
      </c>
      <c r="G114" s="5" t="s">
        <v>37</v>
      </c>
      <c r="H114" s="5" t="s">
        <v>38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06" t="s">
        <v>39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</row>
    <row r="121" spans="1:15" ht="18.75" x14ac:dyDescent="0.3">
      <c r="A121" s="107" t="s">
        <v>113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</row>
    <row r="122" spans="1:15" ht="16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8.75" customHeight="1" thickBot="1" x14ac:dyDescent="0.25">
      <c r="A123" s="98" t="s">
        <v>40</v>
      </c>
      <c r="B123" s="99"/>
      <c r="C123" s="99"/>
      <c r="D123" s="99"/>
      <c r="E123" s="100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46.5" customHeight="1" x14ac:dyDescent="0.3">
      <c r="A125" s="91" t="s">
        <v>31</v>
      </c>
      <c r="B125" s="11" t="s">
        <v>1</v>
      </c>
      <c r="C125" s="90" t="s">
        <v>41</v>
      </c>
      <c r="D125" s="11" t="s">
        <v>42</v>
      </c>
      <c r="E125" s="11" t="s">
        <v>43</v>
      </c>
      <c r="F125" s="90" t="s">
        <v>44</v>
      </c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3.5" customHeight="1" x14ac:dyDescent="0.3">
      <c r="A126" s="12" t="s">
        <v>2</v>
      </c>
      <c r="B126" s="13">
        <f t="shared" ref="B126:B136" si="0">+SUM(C126:F126)</f>
        <v>281</v>
      </c>
      <c r="C126" s="96">
        <v>118</v>
      </c>
      <c r="D126" s="96">
        <v>59</v>
      </c>
      <c r="E126" s="96">
        <v>66</v>
      </c>
      <c r="F126" s="96">
        <v>38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3.5" customHeight="1" x14ac:dyDescent="0.3">
      <c r="A127" s="14" t="s">
        <v>3</v>
      </c>
      <c r="B127" s="13">
        <f t="shared" si="0"/>
        <v>240</v>
      </c>
      <c r="C127" s="15">
        <v>113</v>
      </c>
      <c r="D127" s="15">
        <v>55</v>
      </c>
      <c r="E127" s="15">
        <v>54</v>
      </c>
      <c r="F127" s="15">
        <v>18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3.5" customHeight="1" x14ac:dyDescent="0.3">
      <c r="A128" s="12" t="s">
        <v>4</v>
      </c>
      <c r="B128" s="13">
        <f t="shared" si="0"/>
        <v>151</v>
      </c>
      <c r="C128" s="96">
        <v>72</v>
      </c>
      <c r="D128" s="96">
        <v>25</v>
      </c>
      <c r="E128" s="96">
        <v>44</v>
      </c>
      <c r="F128" s="96">
        <v>10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3.5" customHeight="1" x14ac:dyDescent="0.3">
      <c r="A129" s="14" t="s">
        <v>5</v>
      </c>
      <c r="B129" s="13">
        <f t="shared" si="0"/>
        <v>0</v>
      </c>
      <c r="C129" s="96">
        <v>0</v>
      </c>
      <c r="D129" s="96">
        <v>0</v>
      </c>
      <c r="E129" s="96">
        <v>0</v>
      </c>
      <c r="F129" s="96">
        <v>0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3.5" customHeight="1" x14ac:dyDescent="0.3">
      <c r="A130" s="14" t="s">
        <v>6</v>
      </c>
      <c r="B130" s="13">
        <f t="shared" si="0"/>
        <v>0</v>
      </c>
      <c r="C130" s="96">
        <v>0</v>
      </c>
      <c r="D130" s="96">
        <v>0</v>
      </c>
      <c r="E130" s="96">
        <v>0</v>
      </c>
      <c r="F130" s="96">
        <v>0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3.5" customHeight="1" x14ac:dyDescent="0.3">
      <c r="A131" s="14" t="s">
        <v>7</v>
      </c>
      <c r="B131" s="13">
        <f t="shared" si="0"/>
        <v>0</v>
      </c>
      <c r="C131" s="96">
        <v>0</v>
      </c>
      <c r="D131" s="96">
        <v>0</v>
      </c>
      <c r="E131" s="96">
        <v>0</v>
      </c>
      <c r="F131" s="96">
        <v>0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3.5" customHeight="1" x14ac:dyDescent="0.3">
      <c r="A132" s="14" t="s">
        <v>8</v>
      </c>
      <c r="B132" s="13">
        <f t="shared" si="0"/>
        <v>0</v>
      </c>
      <c r="C132" s="96">
        <v>0</v>
      </c>
      <c r="D132" s="96">
        <v>0</v>
      </c>
      <c r="E132" s="96">
        <v>0</v>
      </c>
      <c r="F132" s="96">
        <v>0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3.5" customHeight="1" x14ac:dyDescent="0.3">
      <c r="A133" s="14" t="s">
        <v>9</v>
      </c>
      <c r="B133" s="13">
        <f t="shared" si="0"/>
        <v>149</v>
      </c>
      <c r="C133" s="96">
        <v>71</v>
      </c>
      <c r="D133" s="96">
        <v>52</v>
      </c>
      <c r="E133" s="96">
        <v>26</v>
      </c>
      <c r="F133" s="96">
        <v>0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3.5" customHeight="1" x14ac:dyDescent="0.3">
      <c r="A134" s="14" t="s">
        <v>10</v>
      </c>
      <c r="B134" s="13">
        <f t="shared" si="0"/>
        <v>225</v>
      </c>
      <c r="C134" s="96">
        <v>110</v>
      </c>
      <c r="D134" s="96">
        <v>48</v>
      </c>
      <c r="E134" s="96">
        <v>41</v>
      </c>
      <c r="F134" s="96">
        <v>26</v>
      </c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3.5" customHeight="1" x14ac:dyDescent="0.3">
      <c r="A135" s="14" t="s">
        <v>11</v>
      </c>
      <c r="B135" s="13">
        <f t="shared" si="0"/>
        <v>208</v>
      </c>
      <c r="C135" s="96">
        <v>87</v>
      </c>
      <c r="D135" s="96">
        <v>44</v>
      </c>
      <c r="E135" s="96">
        <v>46</v>
      </c>
      <c r="F135" s="96">
        <v>31</v>
      </c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3.5" hidden="1" customHeight="1" x14ac:dyDescent="0.3">
      <c r="A136" s="14" t="s">
        <v>12</v>
      </c>
      <c r="B136" s="13">
        <f t="shared" si="0"/>
        <v>0</v>
      </c>
      <c r="C136" s="15"/>
      <c r="D136" s="15"/>
      <c r="E136" s="15"/>
      <c r="F136" s="15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3.5" hidden="1" customHeight="1" x14ac:dyDescent="0.3">
      <c r="A137" s="16" t="s">
        <v>13</v>
      </c>
      <c r="B137" s="17">
        <f>SUM(C137:F137)</f>
        <v>0</v>
      </c>
      <c r="C137" s="18"/>
      <c r="D137" s="18"/>
      <c r="E137" s="18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9.5" customHeight="1" x14ac:dyDescent="0.3">
      <c r="A138" s="19" t="s">
        <v>1</v>
      </c>
      <c r="B138" s="20">
        <f>SUM(C138:F138)</f>
        <v>1254</v>
      </c>
      <c r="C138" s="20">
        <f>SUM(C126:C137)</f>
        <v>571</v>
      </c>
      <c r="D138" s="20">
        <f>SUM(D126:D137)</f>
        <v>283</v>
      </c>
      <c r="E138" s="20">
        <f>SUM(E126:E137)</f>
        <v>277</v>
      </c>
      <c r="F138" s="20">
        <f>SUM(F126:F137)</f>
        <v>123</v>
      </c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1.2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.75" customHeight="1" thickBot="1" x14ac:dyDescent="0.25">
      <c r="A140" s="98" t="s">
        <v>45</v>
      </c>
      <c r="B140" s="99"/>
      <c r="C140" s="99"/>
      <c r="D140" s="99"/>
      <c r="E140" s="100"/>
      <c r="F140" s="98"/>
      <c r="G140" s="99"/>
      <c r="H140" s="100"/>
      <c r="I140" s="7"/>
      <c r="J140" s="7"/>
      <c r="K140" s="7"/>
      <c r="L140" s="7"/>
      <c r="M140" s="7"/>
      <c r="N140" s="7"/>
      <c r="O140" s="7"/>
    </row>
    <row r="141" spans="1:15" ht="14.25" customHeight="1" x14ac:dyDescent="0.25">
      <c r="A141" s="21"/>
      <c r="B141" s="22"/>
      <c r="C141" s="22"/>
      <c r="D141" s="23"/>
      <c r="E141" s="23"/>
      <c r="F141" s="23"/>
      <c r="G141" s="23"/>
      <c r="H141"/>
      <c r="I141" s="23"/>
      <c r="J141" s="23"/>
      <c r="K141" s="23"/>
      <c r="L141" s="23"/>
      <c r="M141" s="23"/>
      <c r="N141" s="23"/>
      <c r="O141" s="23"/>
    </row>
    <row r="142" spans="1:15" ht="15" customHeight="1" x14ac:dyDescent="0.2">
      <c r="A142" s="112" t="s">
        <v>0</v>
      </c>
      <c r="B142" s="113" t="s">
        <v>1</v>
      </c>
      <c r="C142" s="108" t="s">
        <v>46</v>
      </c>
      <c r="D142" s="108"/>
      <c r="E142" s="108"/>
      <c r="F142" s="108"/>
      <c r="G142" s="108"/>
      <c r="H142" s="108"/>
      <c r="I142" s="24"/>
      <c r="J142" s="24"/>
      <c r="K142" s="23"/>
      <c r="L142" s="23"/>
      <c r="M142" s="23"/>
      <c r="N142" s="23"/>
      <c r="O142" s="23"/>
    </row>
    <row r="143" spans="1:15" ht="15" customHeight="1" x14ac:dyDescent="0.2">
      <c r="A143" s="112"/>
      <c r="B143" s="113"/>
      <c r="C143" s="25" t="s">
        <v>47</v>
      </c>
      <c r="D143" s="26" t="s">
        <v>48</v>
      </c>
      <c r="E143" s="25" t="s">
        <v>49</v>
      </c>
      <c r="F143" s="26" t="s">
        <v>50</v>
      </c>
      <c r="G143" s="25" t="s">
        <v>51</v>
      </c>
      <c r="H143" s="27" t="s">
        <v>52</v>
      </c>
      <c r="I143" s="23"/>
      <c r="J143" s="23"/>
      <c r="K143" s="23"/>
      <c r="L143" s="23"/>
      <c r="M143" s="23"/>
      <c r="N143" s="28"/>
    </row>
    <row r="144" spans="1:15" ht="13.5" customHeight="1" x14ac:dyDescent="0.25">
      <c r="A144" s="12" t="s">
        <v>2</v>
      </c>
      <c r="B144" s="29">
        <f t="shared" ref="B144:B157" si="1">SUM(C144:H144)</f>
        <v>281</v>
      </c>
      <c r="C144" s="30">
        <v>0</v>
      </c>
      <c r="D144" s="30">
        <v>36</v>
      </c>
      <c r="E144" s="30">
        <v>77</v>
      </c>
      <c r="F144" s="30">
        <v>89</v>
      </c>
      <c r="G144" s="30">
        <v>73</v>
      </c>
      <c r="H144" s="30">
        <v>6</v>
      </c>
      <c r="I144" s="23"/>
      <c r="J144" s="23"/>
      <c r="K144" s="23"/>
      <c r="L144" s="23"/>
      <c r="M144" s="23"/>
      <c r="N144" s="28"/>
    </row>
    <row r="145" spans="1:15" ht="13.5" customHeight="1" x14ac:dyDescent="0.25">
      <c r="A145" s="14" t="s">
        <v>3</v>
      </c>
      <c r="B145" s="29">
        <f t="shared" si="1"/>
        <v>240</v>
      </c>
      <c r="C145" s="31">
        <v>0</v>
      </c>
      <c r="D145" s="31">
        <v>23</v>
      </c>
      <c r="E145" s="31">
        <v>73</v>
      </c>
      <c r="F145" s="31">
        <v>76</v>
      </c>
      <c r="G145" s="31">
        <v>55</v>
      </c>
      <c r="H145" s="31">
        <v>13</v>
      </c>
      <c r="I145" s="23"/>
      <c r="J145" s="23"/>
      <c r="K145" s="23"/>
      <c r="L145" s="23"/>
      <c r="M145" s="23"/>
      <c r="N145" s="28"/>
    </row>
    <row r="146" spans="1:15" ht="13.5" customHeight="1" x14ac:dyDescent="0.25">
      <c r="A146" s="14" t="s">
        <v>4</v>
      </c>
      <c r="B146" s="29">
        <f t="shared" si="1"/>
        <v>151</v>
      </c>
      <c r="C146" s="31">
        <v>0</v>
      </c>
      <c r="D146" s="31">
        <v>22</v>
      </c>
      <c r="E146" s="31">
        <v>39</v>
      </c>
      <c r="F146" s="31">
        <v>57</v>
      </c>
      <c r="G146" s="31">
        <v>27</v>
      </c>
      <c r="H146" s="31">
        <v>6</v>
      </c>
      <c r="I146" s="23"/>
      <c r="J146" s="23"/>
      <c r="K146" s="23"/>
      <c r="L146" s="23"/>
      <c r="M146" s="23"/>
      <c r="N146" s="28"/>
    </row>
    <row r="147" spans="1:15" ht="13.5" customHeight="1" x14ac:dyDescent="0.25">
      <c r="A147" s="14" t="s">
        <v>5</v>
      </c>
      <c r="B147" s="29">
        <f t="shared" si="1"/>
        <v>0</v>
      </c>
      <c r="C147" s="31">
        <v>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23"/>
      <c r="J147" s="23"/>
      <c r="K147" s="23"/>
      <c r="L147" s="23"/>
      <c r="M147" s="23"/>
      <c r="N147" s="28"/>
    </row>
    <row r="148" spans="1:15" ht="13.5" customHeight="1" x14ac:dyDescent="0.25">
      <c r="A148" s="14" t="s">
        <v>6</v>
      </c>
      <c r="B148" s="29">
        <f t="shared" si="1"/>
        <v>0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23"/>
      <c r="J148" s="23"/>
      <c r="K148" s="23"/>
      <c r="L148" s="23"/>
      <c r="M148" s="23"/>
      <c r="N148" s="28"/>
    </row>
    <row r="149" spans="1:15" ht="13.5" customHeight="1" x14ac:dyDescent="0.25">
      <c r="A149" s="14" t="s">
        <v>7</v>
      </c>
      <c r="B149" s="29">
        <f t="shared" si="1"/>
        <v>0</v>
      </c>
      <c r="C149" s="31">
        <v>0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23"/>
      <c r="J149" s="23"/>
      <c r="K149" s="23"/>
      <c r="L149" s="23"/>
      <c r="M149" s="23"/>
      <c r="N149" s="28"/>
    </row>
    <row r="150" spans="1:15" ht="13.5" customHeight="1" x14ac:dyDescent="0.25">
      <c r="A150" s="14" t="s">
        <v>8</v>
      </c>
      <c r="B150" s="29">
        <f t="shared" si="1"/>
        <v>0</v>
      </c>
      <c r="C150" s="31">
        <v>0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23"/>
      <c r="J150" s="23"/>
      <c r="K150" s="23"/>
      <c r="L150" s="23"/>
      <c r="M150" s="23"/>
      <c r="N150" s="28"/>
    </row>
    <row r="151" spans="1:15" ht="13.5" customHeight="1" x14ac:dyDescent="0.25">
      <c r="A151" s="14" t="s">
        <v>9</v>
      </c>
      <c r="B151" s="29">
        <f t="shared" si="1"/>
        <v>149</v>
      </c>
      <c r="C151" s="31">
        <v>0</v>
      </c>
      <c r="D151" s="31">
        <v>12</v>
      </c>
      <c r="E151" s="31">
        <v>48</v>
      </c>
      <c r="F151" s="31">
        <v>46</v>
      </c>
      <c r="G151" s="31">
        <v>38</v>
      </c>
      <c r="H151" s="31">
        <v>5</v>
      </c>
      <c r="I151" s="23"/>
      <c r="J151" s="23"/>
      <c r="K151" s="23"/>
      <c r="L151" s="23"/>
      <c r="M151" s="23"/>
      <c r="N151" s="28"/>
    </row>
    <row r="152" spans="1:15" ht="13.5" customHeight="1" x14ac:dyDescent="0.25">
      <c r="A152" s="14" t="s">
        <v>10</v>
      </c>
      <c r="B152" s="29">
        <f t="shared" si="1"/>
        <v>225</v>
      </c>
      <c r="C152" s="31">
        <v>0</v>
      </c>
      <c r="D152" s="31">
        <v>17</v>
      </c>
      <c r="E152" s="31">
        <v>73</v>
      </c>
      <c r="F152" s="31">
        <v>79</v>
      </c>
      <c r="G152" s="31">
        <v>45</v>
      </c>
      <c r="H152" s="31">
        <v>11</v>
      </c>
      <c r="I152" s="23"/>
      <c r="J152" s="23"/>
      <c r="K152" s="23"/>
      <c r="L152" s="23"/>
      <c r="M152" s="23"/>
      <c r="N152" s="28"/>
    </row>
    <row r="153" spans="1:15" ht="13.5" customHeight="1" x14ac:dyDescent="0.25">
      <c r="A153" s="14" t="s">
        <v>11</v>
      </c>
      <c r="B153" s="29">
        <f t="shared" si="1"/>
        <v>208</v>
      </c>
      <c r="C153" s="31"/>
      <c r="D153" s="31">
        <v>15</v>
      </c>
      <c r="E153" s="31">
        <v>78</v>
      </c>
      <c r="F153" s="31">
        <v>62</v>
      </c>
      <c r="G153" s="31">
        <v>48</v>
      </c>
      <c r="H153" s="31">
        <v>5</v>
      </c>
      <c r="I153" s="23"/>
      <c r="J153" s="23"/>
      <c r="K153" s="23"/>
      <c r="L153" s="23"/>
      <c r="M153" s="23"/>
      <c r="N153" s="28"/>
    </row>
    <row r="154" spans="1:15" ht="13.5" hidden="1" customHeight="1" x14ac:dyDescent="0.25">
      <c r="A154" s="14" t="s">
        <v>12</v>
      </c>
      <c r="B154" s="29">
        <f t="shared" si="1"/>
        <v>0</v>
      </c>
      <c r="C154" s="31"/>
      <c r="D154" s="31"/>
      <c r="E154" s="31"/>
      <c r="F154" s="31"/>
      <c r="G154" s="31"/>
      <c r="H154" s="31"/>
      <c r="I154" s="23"/>
      <c r="J154" s="23"/>
      <c r="K154" s="23"/>
      <c r="L154" s="23"/>
      <c r="M154" s="23"/>
      <c r="N154" s="28"/>
    </row>
    <row r="155" spans="1:15" ht="13.5" hidden="1" customHeight="1" x14ac:dyDescent="0.25">
      <c r="A155" s="16" t="s">
        <v>13</v>
      </c>
      <c r="B155" s="32">
        <f t="shared" si="1"/>
        <v>0</v>
      </c>
      <c r="C155" s="33"/>
      <c r="D155" s="33"/>
      <c r="E155" s="33"/>
      <c r="F155" s="33"/>
      <c r="G155" s="33"/>
      <c r="H155" s="33"/>
      <c r="I155" s="23"/>
      <c r="J155" s="23"/>
      <c r="K155" s="23"/>
      <c r="L155" s="23"/>
      <c r="M155" s="23"/>
      <c r="N155" s="28"/>
    </row>
    <row r="156" spans="1:15" ht="15" customHeight="1" x14ac:dyDescent="0.2">
      <c r="A156" s="34" t="s">
        <v>1</v>
      </c>
      <c r="B156" s="35">
        <f t="shared" si="1"/>
        <v>1254</v>
      </c>
      <c r="C156" s="35">
        <f t="shared" ref="C156:H156" si="2">SUM(C144:C155)</f>
        <v>0</v>
      </c>
      <c r="D156" s="35">
        <f t="shared" si="2"/>
        <v>125</v>
      </c>
      <c r="E156" s="35">
        <f t="shared" si="2"/>
        <v>388</v>
      </c>
      <c r="F156" s="35">
        <f t="shared" si="2"/>
        <v>409</v>
      </c>
      <c r="G156" s="35">
        <f t="shared" si="2"/>
        <v>286</v>
      </c>
      <c r="H156" s="35">
        <f t="shared" si="2"/>
        <v>46</v>
      </c>
      <c r="I156" s="23"/>
      <c r="J156" s="23"/>
      <c r="K156" s="23"/>
      <c r="L156" s="23"/>
      <c r="M156" s="23"/>
      <c r="N156" s="28"/>
    </row>
    <row r="157" spans="1:15" ht="15" customHeight="1" thickBot="1" x14ac:dyDescent="0.25">
      <c r="A157" s="94" t="s">
        <v>15</v>
      </c>
      <c r="B157" s="36">
        <f t="shared" si="1"/>
        <v>1</v>
      </c>
      <c r="C157" s="36">
        <f t="shared" ref="C157:H157" si="3">IF($B$156=0,"",C156/$B$156)</f>
        <v>0</v>
      </c>
      <c r="D157" s="36">
        <f t="shared" si="3"/>
        <v>9.9681020733652315E-2</v>
      </c>
      <c r="E157" s="36">
        <f t="shared" si="3"/>
        <v>0.3094098883572568</v>
      </c>
      <c r="F157" s="36">
        <f t="shared" si="3"/>
        <v>0.32615629984051037</v>
      </c>
      <c r="G157" s="36">
        <f t="shared" si="3"/>
        <v>0.22807017543859648</v>
      </c>
      <c r="H157" s="36">
        <f t="shared" si="3"/>
        <v>3.6682615629984053E-2</v>
      </c>
      <c r="I157" s="23"/>
      <c r="J157" s="23"/>
    </row>
    <row r="158" spans="1:15" ht="15" customHeight="1" x14ac:dyDescent="0.2">
      <c r="A158" s="22"/>
      <c r="B158" s="22"/>
      <c r="C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 ht="15.75" x14ac:dyDescent="0.2">
      <c r="A159" s="2" t="s">
        <v>58</v>
      </c>
      <c r="B159" s="22"/>
      <c r="C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1:15" ht="15.75" x14ac:dyDescent="0.2">
      <c r="A160" s="37" t="s">
        <v>59</v>
      </c>
      <c r="B160" s="22"/>
      <c r="C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</row>
    <row r="161" spans="1:9" ht="33.75" customHeight="1" thickBot="1" x14ac:dyDescent="0.25">
      <c r="A161" s="114" t="s">
        <v>53</v>
      </c>
      <c r="B161" s="114"/>
      <c r="C161" s="114"/>
      <c r="D161" s="114"/>
      <c r="E161" s="38"/>
      <c r="F161" s="39"/>
    </row>
    <row r="162" spans="1:9" ht="15" customHeight="1" x14ac:dyDescent="0.2">
      <c r="A162" s="40"/>
      <c r="B162" s="22"/>
      <c r="C162" s="22"/>
      <c r="D162" s="23"/>
      <c r="E162" s="23"/>
      <c r="F162" s="23"/>
      <c r="G162" s="23"/>
      <c r="H162" s="23"/>
      <c r="I162" s="23"/>
    </row>
    <row r="163" spans="1:9" ht="15" customHeight="1" x14ac:dyDescent="0.2">
      <c r="A163" s="112" t="s">
        <v>21</v>
      </c>
      <c r="B163" s="113" t="s">
        <v>1</v>
      </c>
      <c r="C163" s="108" t="s">
        <v>27</v>
      </c>
      <c r="D163" s="108"/>
      <c r="E163" s="41"/>
      <c r="F163" s="41"/>
      <c r="G163" s="41"/>
      <c r="H163" s="41"/>
    </row>
    <row r="164" spans="1:9" ht="15" customHeight="1" x14ac:dyDescent="0.2">
      <c r="A164" s="112"/>
      <c r="B164" s="113"/>
      <c r="C164" s="42" t="s">
        <v>54</v>
      </c>
      <c r="D164" s="43" t="s">
        <v>55</v>
      </c>
    </row>
    <row r="165" spans="1:9" ht="15" customHeight="1" x14ac:dyDescent="0.25">
      <c r="A165" s="44" t="s">
        <v>2</v>
      </c>
      <c r="B165" s="45">
        <f t="shared" ref="B165:B176" si="4">SUM(C165:D165)</f>
        <v>281</v>
      </c>
      <c r="C165" s="30">
        <v>19</v>
      </c>
      <c r="D165" s="30">
        <v>262</v>
      </c>
    </row>
    <row r="166" spans="1:9" ht="15" customHeight="1" x14ac:dyDescent="0.25">
      <c r="A166" s="46" t="s">
        <v>3</v>
      </c>
      <c r="B166" s="45">
        <f t="shared" si="4"/>
        <v>240</v>
      </c>
      <c r="C166" s="31">
        <v>18</v>
      </c>
      <c r="D166" s="31">
        <v>222</v>
      </c>
    </row>
    <row r="167" spans="1:9" ht="15" customHeight="1" x14ac:dyDescent="0.25">
      <c r="A167" s="46" t="s">
        <v>4</v>
      </c>
      <c r="B167" s="45">
        <f t="shared" si="4"/>
        <v>151</v>
      </c>
      <c r="C167" s="31">
        <v>10</v>
      </c>
      <c r="D167" s="31">
        <v>141</v>
      </c>
    </row>
    <row r="168" spans="1:9" ht="15" customHeight="1" x14ac:dyDescent="0.25">
      <c r="A168" s="46" t="s">
        <v>5</v>
      </c>
      <c r="B168" s="45">
        <f t="shared" si="4"/>
        <v>0</v>
      </c>
      <c r="C168" s="31">
        <v>0</v>
      </c>
      <c r="D168" s="31">
        <v>0</v>
      </c>
    </row>
    <row r="169" spans="1:9" ht="15" customHeight="1" x14ac:dyDescent="0.25">
      <c r="A169" s="46" t="s">
        <v>6</v>
      </c>
      <c r="B169" s="45">
        <f t="shared" si="4"/>
        <v>0</v>
      </c>
      <c r="C169" s="31">
        <v>0</v>
      </c>
      <c r="D169" s="31">
        <v>0</v>
      </c>
    </row>
    <row r="170" spans="1:9" ht="15" customHeight="1" x14ac:dyDescent="0.25">
      <c r="A170" s="46" t="s">
        <v>7</v>
      </c>
      <c r="B170" s="45">
        <f t="shared" si="4"/>
        <v>0</v>
      </c>
      <c r="C170" s="31">
        <v>0</v>
      </c>
      <c r="D170" s="31">
        <v>0</v>
      </c>
    </row>
    <row r="171" spans="1:9" ht="15" customHeight="1" x14ac:dyDescent="0.25">
      <c r="A171" s="46" t="s">
        <v>8</v>
      </c>
      <c r="B171" s="45">
        <f t="shared" si="4"/>
        <v>0</v>
      </c>
      <c r="C171" s="31">
        <v>0</v>
      </c>
      <c r="D171" s="31">
        <v>0</v>
      </c>
    </row>
    <row r="172" spans="1:9" ht="15" customHeight="1" x14ac:dyDescent="0.25">
      <c r="A172" s="46" t="s">
        <v>9</v>
      </c>
      <c r="B172" s="45">
        <f t="shared" si="4"/>
        <v>149</v>
      </c>
      <c r="C172" s="31">
        <v>18</v>
      </c>
      <c r="D172" s="31">
        <v>131</v>
      </c>
    </row>
    <row r="173" spans="1:9" ht="15" customHeight="1" x14ac:dyDescent="0.25">
      <c r="A173" s="46" t="s">
        <v>10</v>
      </c>
      <c r="B173" s="45">
        <f t="shared" si="4"/>
        <v>225</v>
      </c>
      <c r="C173" s="31">
        <v>33</v>
      </c>
      <c r="D173" s="31">
        <v>192</v>
      </c>
    </row>
    <row r="174" spans="1:9" ht="15" customHeight="1" x14ac:dyDescent="0.25">
      <c r="A174" s="46" t="s">
        <v>11</v>
      </c>
      <c r="B174" s="45">
        <f t="shared" si="4"/>
        <v>208</v>
      </c>
      <c r="C174" s="31">
        <v>23</v>
      </c>
      <c r="D174" s="31">
        <v>185</v>
      </c>
    </row>
    <row r="175" spans="1:9" ht="15" hidden="1" customHeight="1" x14ac:dyDescent="0.25">
      <c r="A175" s="46" t="s">
        <v>12</v>
      </c>
      <c r="B175" s="45">
        <f t="shared" si="4"/>
        <v>0</v>
      </c>
      <c r="C175" s="31"/>
      <c r="D175" s="31"/>
    </row>
    <row r="176" spans="1:9" ht="15" hidden="1" customHeight="1" x14ac:dyDescent="0.25">
      <c r="A176" s="47" t="s">
        <v>13</v>
      </c>
      <c r="B176" s="48">
        <f t="shared" si="4"/>
        <v>0</v>
      </c>
      <c r="C176" s="49"/>
      <c r="D176" s="49"/>
    </row>
    <row r="177" spans="1:15" ht="15" customHeight="1" x14ac:dyDescent="0.25">
      <c r="A177" s="50" t="s">
        <v>1</v>
      </c>
      <c r="B177" s="51">
        <f>SUM(B165:B176)</f>
        <v>1254</v>
      </c>
      <c r="C177" s="51">
        <f>SUM(C165:C176)</f>
        <v>121</v>
      </c>
      <c r="D177" s="51">
        <f>SUM(D165:D176)</f>
        <v>1133</v>
      </c>
    </row>
    <row r="178" spans="1:15" ht="15" customHeight="1" thickBot="1" x14ac:dyDescent="0.3">
      <c r="A178" s="52" t="s">
        <v>15</v>
      </c>
      <c r="B178" s="53">
        <f>SUM(C178:D178)</f>
        <v>1</v>
      </c>
      <c r="C178" s="53">
        <f>IF($B$177=0,"",C177/$B$177)</f>
        <v>9.6491228070175433E-2</v>
      </c>
      <c r="D178" s="53">
        <f>IF($B$177=0,"",D177/$B$177)</f>
        <v>0.90350877192982459</v>
      </c>
    </row>
    <row r="179" spans="1:15" ht="12.75" x14ac:dyDescent="0.2"/>
    <row r="180" spans="1:15" ht="21.75" customHeight="1" x14ac:dyDescent="0.2">
      <c r="A180" s="115" t="s">
        <v>56</v>
      </c>
      <c r="B180" s="115"/>
      <c r="C180" s="115"/>
      <c r="D180" s="115"/>
      <c r="E180" s="115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5" ht="21.75" customHeight="1" thickBot="1" x14ac:dyDescent="0.25">
      <c r="A181" s="116"/>
      <c r="B181" s="116"/>
      <c r="C181" s="116"/>
      <c r="D181" s="116"/>
      <c r="E181" s="116"/>
      <c r="F181" s="54"/>
      <c r="G181" s="54"/>
      <c r="H181" s="54"/>
      <c r="I181" s="54"/>
      <c r="J181" s="54"/>
      <c r="K181" s="54"/>
      <c r="L181" s="54"/>
      <c r="M181" s="54"/>
      <c r="N181" s="54"/>
      <c r="O181" s="54"/>
    </row>
    <row r="182" spans="1:15" ht="15" customHeight="1" x14ac:dyDescent="0.2">
      <c r="A182" s="55"/>
      <c r="B182" s="55"/>
      <c r="C182" s="55"/>
      <c r="D182" s="55"/>
      <c r="E182" s="55"/>
    </row>
    <row r="183" spans="1:15" ht="15" customHeight="1" x14ac:dyDescent="0.2">
      <c r="A183" s="112" t="s">
        <v>21</v>
      </c>
      <c r="B183" s="113" t="s">
        <v>1</v>
      </c>
      <c r="C183" s="108" t="s">
        <v>57</v>
      </c>
      <c r="D183" s="108"/>
      <c r="E183" s="108"/>
    </row>
    <row r="184" spans="1:15" ht="15" customHeight="1" x14ac:dyDescent="0.2">
      <c r="A184" s="112"/>
      <c r="B184" s="113"/>
      <c r="C184" s="25" t="s">
        <v>23</v>
      </c>
      <c r="D184" s="26" t="s">
        <v>22</v>
      </c>
      <c r="E184" s="25" t="s">
        <v>25</v>
      </c>
    </row>
    <row r="185" spans="1:15" ht="15" customHeight="1" x14ac:dyDescent="0.25">
      <c r="A185" s="44" t="s">
        <v>2</v>
      </c>
      <c r="B185" s="45">
        <f t="shared" ref="B185:B196" si="5">SUM(C185:E185)</f>
        <v>281</v>
      </c>
      <c r="C185" s="30">
        <v>131</v>
      </c>
      <c r="D185" s="30">
        <v>149</v>
      </c>
      <c r="E185" s="30">
        <v>1</v>
      </c>
    </row>
    <row r="186" spans="1:15" ht="15" customHeight="1" x14ac:dyDescent="0.25">
      <c r="A186" s="46" t="s">
        <v>3</v>
      </c>
      <c r="B186" s="45">
        <f t="shared" si="5"/>
        <v>240</v>
      </c>
      <c r="C186" s="31">
        <v>110</v>
      </c>
      <c r="D186" s="31">
        <v>129</v>
      </c>
      <c r="E186" s="31">
        <v>1</v>
      </c>
    </row>
    <row r="187" spans="1:15" ht="15" customHeight="1" x14ac:dyDescent="0.25">
      <c r="A187" s="46" t="s">
        <v>4</v>
      </c>
      <c r="B187" s="45">
        <f t="shared" si="5"/>
        <v>151</v>
      </c>
      <c r="C187" s="31">
        <v>66</v>
      </c>
      <c r="D187" s="31">
        <v>85</v>
      </c>
      <c r="E187" s="31">
        <v>0</v>
      </c>
    </row>
    <row r="188" spans="1:15" ht="15" customHeight="1" x14ac:dyDescent="0.25">
      <c r="A188" s="46" t="s">
        <v>5</v>
      </c>
      <c r="B188" s="45">
        <f t="shared" si="5"/>
        <v>0</v>
      </c>
      <c r="C188" s="31">
        <v>0</v>
      </c>
      <c r="D188" s="31">
        <v>0</v>
      </c>
      <c r="E188" s="31">
        <v>0</v>
      </c>
    </row>
    <row r="189" spans="1:15" ht="15" customHeight="1" x14ac:dyDescent="0.25">
      <c r="A189" s="46" t="s">
        <v>6</v>
      </c>
      <c r="B189" s="45">
        <f t="shared" si="5"/>
        <v>0</v>
      </c>
      <c r="C189" s="31">
        <v>0</v>
      </c>
      <c r="D189" s="31">
        <v>0</v>
      </c>
      <c r="E189" s="31">
        <v>0</v>
      </c>
    </row>
    <row r="190" spans="1:15" ht="15" customHeight="1" x14ac:dyDescent="0.25">
      <c r="A190" s="46" t="s">
        <v>7</v>
      </c>
      <c r="B190" s="45">
        <f t="shared" si="5"/>
        <v>0</v>
      </c>
      <c r="C190" s="31">
        <v>0</v>
      </c>
      <c r="D190" s="31">
        <v>0</v>
      </c>
      <c r="E190" s="31">
        <v>0</v>
      </c>
    </row>
    <row r="191" spans="1:15" ht="15" customHeight="1" x14ac:dyDescent="0.25">
      <c r="A191" s="46" t="s">
        <v>8</v>
      </c>
      <c r="B191" s="45">
        <f t="shared" si="5"/>
        <v>0</v>
      </c>
      <c r="C191" s="31">
        <v>0</v>
      </c>
      <c r="D191" s="31">
        <v>0</v>
      </c>
      <c r="E191" s="31">
        <v>0</v>
      </c>
    </row>
    <row r="192" spans="1:15" ht="15" customHeight="1" x14ac:dyDescent="0.25">
      <c r="A192" s="46" t="s">
        <v>9</v>
      </c>
      <c r="B192" s="45">
        <f t="shared" si="5"/>
        <v>149</v>
      </c>
      <c r="C192" s="31">
        <v>69</v>
      </c>
      <c r="D192" s="31">
        <v>79</v>
      </c>
      <c r="E192" s="31">
        <v>1</v>
      </c>
    </row>
    <row r="193" spans="1:5" ht="15" customHeight="1" x14ac:dyDescent="0.25">
      <c r="A193" s="46" t="s">
        <v>10</v>
      </c>
      <c r="B193" s="45">
        <f t="shared" si="5"/>
        <v>225</v>
      </c>
      <c r="C193" s="31">
        <v>77</v>
      </c>
      <c r="D193" s="31">
        <v>142</v>
      </c>
      <c r="E193" s="31">
        <v>6</v>
      </c>
    </row>
    <row r="194" spans="1:5" ht="15" customHeight="1" x14ac:dyDescent="0.25">
      <c r="A194" s="46" t="s">
        <v>11</v>
      </c>
      <c r="B194" s="45">
        <f t="shared" si="5"/>
        <v>208</v>
      </c>
      <c r="C194" s="31">
        <v>90</v>
      </c>
      <c r="D194" s="31">
        <v>112</v>
      </c>
      <c r="E194" s="31">
        <v>6</v>
      </c>
    </row>
    <row r="195" spans="1:5" ht="15" hidden="1" customHeight="1" x14ac:dyDescent="0.25">
      <c r="A195" s="46" t="s">
        <v>12</v>
      </c>
      <c r="B195" s="45">
        <f t="shared" si="5"/>
        <v>0</v>
      </c>
      <c r="C195" s="31"/>
      <c r="D195" s="31"/>
      <c r="E195" s="31"/>
    </row>
    <row r="196" spans="1:5" ht="15" hidden="1" customHeight="1" x14ac:dyDescent="0.25">
      <c r="A196" s="56" t="s">
        <v>13</v>
      </c>
      <c r="B196" s="57">
        <f t="shared" si="5"/>
        <v>0</v>
      </c>
      <c r="C196" s="33"/>
      <c r="D196" s="33"/>
      <c r="E196" s="33"/>
    </row>
    <row r="197" spans="1:5" ht="15" customHeight="1" x14ac:dyDescent="0.25">
      <c r="A197" s="34" t="s">
        <v>1</v>
      </c>
      <c r="B197" s="51">
        <f>SUM(B185:B196)</f>
        <v>1254</v>
      </c>
      <c r="C197" s="51">
        <f>SUM(C185:C196)</f>
        <v>543</v>
      </c>
      <c r="D197" s="51">
        <f>SUM(D185:D196)</f>
        <v>696</v>
      </c>
      <c r="E197" s="51">
        <f>SUM(E185:E196)</f>
        <v>15</v>
      </c>
    </row>
    <row r="198" spans="1:5" ht="15" customHeight="1" thickBot="1" x14ac:dyDescent="0.3">
      <c r="A198" s="94" t="s">
        <v>15</v>
      </c>
      <c r="B198" s="53">
        <f>SUM(C198:E198)</f>
        <v>1</v>
      </c>
      <c r="C198" s="53">
        <f>IF($B$197=0,"",C197/$B$197)</f>
        <v>0.43301435406698563</v>
      </c>
      <c r="D198" s="53">
        <f>IF($B$197=0,"",D197/$B$197)</f>
        <v>0.55502392344497609</v>
      </c>
      <c r="E198" s="53">
        <f>IF($B$197=0,"",E197/$B$197)</f>
        <v>1.1961722488038277E-2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2" t="s">
        <v>58</v>
      </c>
    </row>
    <row r="218" spans="1:15" ht="12.75" x14ac:dyDescent="0.2">
      <c r="A218" s="37" t="s">
        <v>59</v>
      </c>
    </row>
    <row r="219" spans="1:15" ht="12.75" x14ac:dyDescent="0.2"/>
    <row r="220" spans="1:15" ht="21.75" customHeight="1" thickBot="1" x14ac:dyDescent="0.25">
      <c r="A220" s="116" t="s">
        <v>60</v>
      </c>
      <c r="B220" s="116"/>
      <c r="C220" s="116"/>
      <c r="D220" s="116"/>
      <c r="E220" s="116"/>
      <c r="F220" s="116"/>
      <c r="G220" s="116"/>
      <c r="H220" s="116"/>
      <c r="I220" s="116"/>
      <c r="J220" s="7"/>
      <c r="K220" s="7"/>
      <c r="L220" s="7"/>
      <c r="M220" s="7"/>
      <c r="N220" s="7"/>
      <c r="O220" s="7"/>
    </row>
    <row r="221" spans="1:15" ht="12" customHeight="1" x14ac:dyDescent="0.2"/>
    <row r="222" spans="1:15" ht="15" customHeight="1" x14ac:dyDescent="0.2">
      <c r="A222" s="108" t="s">
        <v>61</v>
      </c>
      <c r="B222" s="108"/>
      <c r="C222" s="108"/>
      <c r="D222" s="108"/>
      <c r="E222" s="109"/>
      <c r="F222" s="108" t="s">
        <v>1</v>
      </c>
      <c r="G222" s="108"/>
      <c r="H222" s="110" t="s">
        <v>62</v>
      </c>
      <c r="I222" s="111" t="s">
        <v>15</v>
      </c>
    </row>
    <row r="223" spans="1:15" ht="15" customHeight="1" x14ac:dyDescent="0.2">
      <c r="A223" s="108"/>
      <c r="B223" s="108"/>
      <c r="C223" s="108"/>
      <c r="D223" s="108"/>
      <c r="E223" s="109"/>
      <c r="F223" s="58" t="s">
        <v>16</v>
      </c>
      <c r="G223" s="59" t="s">
        <v>17</v>
      </c>
      <c r="H223" s="110"/>
      <c r="I223" s="111"/>
    </row>
    <row r="224" spans="1:15" ht="14.25" customHeight="1" x14ac:dyDescent="0.2">
      <c r="A224" s="117" t="s">
        <v>63</v>
      </c>
      <c r="B224" s="119" t="s">
        <v>64</v>
      </c>
      <c r="C224" s="119"/>
      <c r="D224" s="119"/>
      <c r="E224" s="119"/>
      <c r="F224" s="96">
        <v>282</v>
      </c>
      <c r="G224" s="96">
        <v>0</v>
      </c>
      <c r="H224" s="120">
        <f>SUM(F224:G228)</f>
        <v>1061</v>
      </c>
      <c r="I224" s="122">
        <f>IF($H$224+$H$229=0,"",H224/($H$224+$H$229))</f>
        <v>0.84609250398724078</v>
      </c>
    </row>
    <row r="225" spans="1:9" ht="14.25" customHeight="1" x14ac:dyDescent="0.2">
      <c r="A225" s="117"/>
      <c r="B225" s="124" t="s">
        <v>65</v>
      </c>
      <c r="C225" s="124"/>
      <c r="D225" s="124"/>
      <c r="E225" s="124"/>
      <c r="F225" s="15">
        <v>24</v>
      </c>
      <c r="G225" s="15">
        <v>0</v>
      </c>
      <c r="H225" s="120"/>
      <c r="I225" s="122"/>
    </row>
    <row r="226" spans="1:9" ht="14.25" customHeight="1" x14ac:dyDescent="0.2">
      <c r="A226" s="117"/>
      <c r="B226" s="124" t="s">
        <v>24</v>
      </c>
      <c r="C226" s="124"/>
      <c r="D226" s="124"/>
      <c r="E226" s="124"/>
      <c r="F226" s="15">
        <v>301</v>
      </c>
      <c r="G226" s="15">
        <v>0</v>
      </c>
      <c r="H226" s="120"/>
      <c r="I226" s="122"/>
    </row>
    <row r="227" spans="1:9" ht="14.25" customHeight="1" x14ac:dyDescent="0.2">
      <c r="A227" s="117"/>
      <c r="B227" s="124" t="s">
        <v>26</v>
      </c>
      <c r="C227" s="124"/>
      <c r="D227" s="124"/>
      <c r="E227" s="124"/>
      <c r="F227" s="15">
        <v>431</v>
      </c>
      <c r="G227" s="15">
        <v>0</v>
      </c>
      <c r="H227" s="120"/>
      <c r="I227" s="122"/>
    </row>
    <row r="228" spans="1:9" ht="14.25" customHeight="1" thickBot="1" x14ac:dyDescent="0.25">
      <c r="A228" s="118"/>
      <c r="B228" s="125" t="s">
        <v>66</v>
      </c>
      <c r="C228" s="125"/>
      <c r="D228" s="125"/>
      <c r="E228" s="125"/>
      <c r="F228" s="60">
        <v>23</v>
      </c>
      <c r="G228" s="60">
        <v>0</v>
      </c>
      <c r="H228" s="121"/>
      <c r="I228" s="123"/>
    </row>
    <row r="229" spans="1:9" ht="33.75" customHeight="1" thickBot="1" x14ac:dyDescent="0.25">
      <c r="A229" s="61" t="s">
        <v>67</v>
      </c>
      <c r="B229" s="125" t="s">
        <v>68</v>
      </c>
      <c r="C229" s="125"/>
      <c r="D229" s="125"/>
      <c r="E229" s="125"/>
      <c r="F229" s="97">
        <v>148</v>
      </c>
      <c r="G229" s="97">
        <v>45</v>
      </c>
      <c r="H229" s="93">
        <f>SUM(F229:G229)</f>
        <v>193</v>
      </c>
      <c r="I229" s="62">
        <f>IF(H224+H229=0,"",H229/(H224+H229))</f>
        <v>0.15390749601275916</v>
      </c>
    </row>
    <row r="230" spans="1:9" ht="15" customHeight="1" x14ac:dyDescent="0.2">
      <c r="A230" s="126" t="s">
        <v>62</v>
      </c>
      <c r="B230" s="126"/>
      <c r="C230" s="126"/>
      <c r="D230" s="126"/>
      <c r="E230" s="126"/>
      <c r="F230" s="63">
        <f>SUM(F224:F229)</f>
        <v>1209</v>
      </c>
      <c r="G230" s="63">
        <f>SUM(G224:G229)</f>
        <v>45</v>
      </c>
      <c r="H230" s="127">
        <f>F230+G230</f>
        <v>1254</v>
      </c>
      <c r="I230" s="127"/>
    </row>
    <row r="231" spans="1:9" ht="15" customHeight="1" thickBot="1" x14ac:dyDescent="0.25">
      <c r="A231" s="128" t="s">
        <v>15</v>
      </c>
      <c r="B231" s="128"/>
      <c r="C231" s="128"/>
      <c r="D231" s="128"/>
      <c r="E231" s="128"/>
      <c r="F231" s="64">
        <f>F230/(F230+G230)</f>
        <v>0.96411483253588515</v>
      </c>
      <c r="G231" s="64">
        <f>G230/(F230+G230)</f>
        <v>3.5885167464114832E-2</v>
      </c>
      <c r="H231" s="127"/>
      <c r="I231" s="127"/>
    </row>
    <row r="232" spans="1:9" ht="15" customHeight="1" x14ac:dyDescent="0.2">
      <c r="A232" s="65" t="s">
        <v>69</v>
      </c>
      <c r="B232" s="66"/>
      <c r="C232" s="66"/>
      <c r="D232" s="66"/>
      <c r="E232" s="66"/>
      <c r="F232" s="67"/>
      <c r="G232" s="67"/>
      <c r="H232" s="68"/>
      <c r="I232" s="69"/>
    </row>
    <row r="233" spans="1:9" ht="11.25" customHeight="1" x14ac:dyDescent="0.2">
      <c r="A233" s="70"/>
      <c r="B233" s="129"/>
      <c r="C233" s="129"/>
      <c r="D233" s="129"/>
      <c r="E233" s="129"/>
      <c r="F233" s="67"/>
      <c r="G233" s="67"/>
      <c r="H233" s="68"/>
      <c r="I233" s="69"/>
    </row>
    <row r="234" spans="1:9" ht="15" customHeight="1" x14ac:dyDescent="0.2">
      <c r="A234" s="115" t="s">
        <v>70</v>
      </c>
      <c r="B234" s="115"/>
      <c r="C234" s="115"/>
      <c r="D234" s="115"/>
      <c r="E234" s="115"/>
      <c r="F234" s="115"/>
      <c r="G234" s="67"/>
      <c r="H234" s="68"/>
      <c r="I234" s="69"/>
    </row>
    <row r="235" spans="1:9" ht="15" customHeight="1" thickBot="1" x14ac:dyDescent="0.25">
      <c r="A235" s="116"/>
      <c r="B235" s="116"/>
      <c r="C235" s="116"/>
      <c r="D235" s="116"/>
      <c r="E235" s="116"/>
      <c r="F235" s="116"/>
      <c r="G235" s="67"/>
      <c r="H235" s="68"/>
      <c r="I235" s="69"/>
    </row>
    <row r="236" spans="1:9" ht="15" customHeight="1" x14ac:dyDescent="0.2">
      <c r="G236" s="67"/>
      <c r="H236" s="68"/>
      <c r="I236" s="69"/>
    </row>
    <row r="237" spans="1:9" ht="15" customHeight="1" x14ac:dyDescent="0.2">
      <c r="A237" s="108" t="s">
        <v>71</v>
      </c>
      <c r="B237" s="113" t="s">
        <v>72</v>
      </c>
      <c r="C237" s="113" t="s">
        <v>73</v>
      </c>
      <c r="D237" s="108" t="s">
        <v>74</v>
      </c>
      <c r="E237" s="113" t="s">
        <v>75</v>
      </c>
      <c r="F237" s="108" t="s">
        <v>76</v>
      </c>
      <c r="G237" s="67"/>
      <c r="H237" s="68"/>
      <c r="I237" s="69"/>
    </row>
    <row r="238" spans="1:9" ht="15" customHeight="1" x14ac:dyDescent="0.2">
      <c r="A238" s="108"/>
      <c r="B238" s="113"/>
      <c r="C238" s="113"/>
      <c r="D238" s="108"/>
      <c r="E238" s="113"/>
      <c r="F238" s="108"/>
      <c r="G238" s="67"/>
      <c r="H238" s="68"/>
      <c r="I238" s="69"/>
    </row>
    <row r="239" spans="1:9" ht="14.25" customHeight="1" x14ac:dyDescent="0.2">
      <c r="A239" s="119" t="s">
        <v>77</v>
      </c>
      <c r="B239" s="132">
        <v>139</v>
      </c>
      <c r="C239" s="132">
        <v>806</v>
      </c>
      <c r="D239" s="132">
        <v>13</v>
      </c>
      <c r="E239" s="132">
        <v>75</v>
      </c>
      <c r="F239" s="132">
        <v>221</v>
      </c>
      <c r="G239" s="67"/>
      <c r="H239" s="68"/>
      <c r="I239" s="69"/>
    </row>
    <row r="240" spans="1:9" ht="14.25" customHeight="1" x14ac:dyDescent="0.2">
      <c r="A240" s="124"/>
      <c r="B240" s="131"/>
      <c r="C240" s="131"/>
      <c r="D240" s="131"/>
      <c r="E240" s="131"/>
      <c r="F240" s="131"/>
      <c r="G240" s="67"/>
      <c r="H240" s="68"/>
      <c r="I240" s="69"/>
    </row>
    <row r="241" spans="1:15" ht="14.25" customHeight="1" x14ac:dyDescent="0.2">
      <c r="A241" s="124" t="s">
        <v>78</v>
      </c>
      <c r="B241" s="130">
        <v>896</v>
      </c>
      <c r="C241" s="130">
        <v>257</v>
      </c>
      <c r="D241" s="130">
        <v>45</v>
      </c>
      <c r="E241" s="130">
        <v>26</v>
      </c>
      <c r="F241" s="130">
        <v>30</v>
      </c>
      <c r="G241" s="67"/>
      <c r="H241" s="68"/>
      <c r="I241" s="69"/>
    </row>
    <row r="242" spans="1:15" ht="14.25" customHeight="1" x14ac:dyDescent="0.2">
      <c r="A242" s="124"/>
      <c r="B242" s="131"/>
      <c r="C242" s="131"/>
      <c r="D242" s="131"/>
      <c r="E242" s="131"/>
      <c r="F242" s="131"/>
      <c r="G242" s="67"/>
      <c r="H242" s="68"/>
      <c r="I242" s="69"/>
    </row>
    <row r="243" spans="1:15" ht="14.25" customHeight="1" x14ac:dyDescent="0.2">
      <c r="A243" s="124" t="s">
        <v>79</v>
      </c>
      <c r="B243" s="130">
        <v>1206</v>
      </c>
      <c r="C243" s="130">
        <v>38</v>
      </c>
      <c r="D243" s="130">
        <v>3</v>
      </c>
      <c r="E243" s="130">
        <v>5</v>
      </c>
      <c r="F243" s="130">
        <v>2</v>
      </c>
      <c r="G243" s="67"/>
      <c r="H243" s="68"/>
      <c r="I243" s="69"/>
    </row>
    <row r="244" spans="1:15" ht="14.25" customHeight="1" x14ac:dyDescent="0.2">
      <c r="A244" s="124"/>
      <c r="B244" s="131"/>
      <c r="C244" s="131"/>
      <c r="D244" s="131"/>
      <c r="E244" s="131"/>
      <c r="F244" s="131"/>
      <c r="G244" s="67"/>
      <c r="H244" s="68"/>
      <c r="I244" s="69"/>
    </row>
    <row r="245" spans="1:15" ht="14.25" customHeight="1" x14ac:dyDescent="0.2">
      <c r="A245" s="133" t="s">
        <v>80</v>
      </c>
      <c r="B245" s="130">
        <v>1201</v>
      </c>
      <c r="C245" s="130">
        <v>31</v>
      </c>
      <c r="D245" s="130">
        <v>3</v>
      </c>
      <c r="E245" s="130">
        <v>9</v>
      </c>
      <c r="F245" s="130">
        <v>10</v>
      </c>
      <c r="G245" s="67"/>
      <c r="H245" s="68"/>
      <c r="I245" s="69"/>
    </row>
    <row r="246" spans="1:15" ht="14.25" customHeight="1" x14ac:dyDescent="0.2">
      <c r="A246" s="133"/>
      <c r="B246" s="131"/>
      <c r="C246" s="131"/>
      <c r="D246" s="131"/>
      <c r="E246" s="131"/>
      <c r="F246" s="131"/>
    </row>
    <row r="247" spans="1:15" ht="13.5" customHeight="1" x14ac:dyDescent="0.2"/>
    <row r="248" spans="1:15" ht="29.25" customHeight="1" thickBot="1" x14ac:dyDescent="0.25">
      <c r="A248" s="116" t="s">
        <v>81</v>
      </c>
      <c r="B248" s="116"/>
      <c r="C248" s="116"/>
      <c r="D248" s="116"/>
      <c r="E248" s="116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 ht="9.75" customHeight="1" x14ac:dyDescent="0.2"/>
    <row r="250" spans="1:15" ht="15" customHeight="1" x14ac:dyDescent="0.2">
      <c r="A250" s="91" t="s">
        <v>31</v>
      </c>
      <c r="B250" s="92">
        <v>2019</v>
      </c>
      <c r="C250" s="92">
        <v>2020</v>
      </c>
      <c r="D250" s="108" t="s">
        <v>82</v>
      </c>
      <c r="E250" s="108"/>
    </row>
    <row r="251" spans="1:15" ht="14.25" customHeight="1" x14ac:dyDescent="0.25">
      <c r="A251" s="12" t="s">
        <v>2</v>
      </c>
      <c r="B251" s="71">
        <v>207</v>
      </c>
      <c r="C251" s="30">
        <v>281</v>
      </c>
      <c r="D251" s="134">
        <f t="shared" ref="D251:D263" si="6">C251/B251-1</f>
        <v>0.35748792270531404</v>
      </c>
      <c r="E251" s="134"/>
    </row>
    <row r="252" spans="1:15" ht="14.25" customHeight="1" x14ac:dyDescent="0.25">
      <c r="A252" s="14" t="s">
        <v>3</v>
      </c>
      <c r="B252" s="71">
        <v>207</v>
      </c>
      <c r="C252" s="31">
        <v>240</v>
      </c>
      <c r="D252" s="134">
        <f t="shared" si="6"/>
        <v>0.15942028985507251</v>
      </c>
      <c r="E252" s="134"/>
    </row>
    <row r="253" spans="1:15" ht="14.25" customHeight="1" x14ac:dyDescent="0.25">
      <c r="A253" s="12" t="s">
        <v>4</v>
      </c>
      <c r="B253" s="71">
        <v>221</v>
      </c>
      <c r="C253" s="30">
        <v>151</v>
      </c>
      <c r="D253" s="134">
        <f t="shared" si="6"/>
        <v>-0.31674208144796379</v>
      </c>
      <c r="E253" s="134"/>
    </row>
    <row r="254" spans="1:15" ht="14.25" customHeight="1" x14ac:dyDescent="0.25">
      <c r="A254" s="14" t="s">
        <v>5</v>
      </c>
      <c r="B254" s="71">
        <v>192</v>
      </c>
      <c r="C254" s="30">
        <v>0</v>
      </c>
      <c r="D254" s="134">
        <f t="shared" si="6"/>
        <v>-1</v>
      </c>
      <c r="E254" s="134"/>
    </row>
    <row r="255" spans="1:15" ht="14.25" customHeight="1" x14ac:dyDescent="0.25">
      <c r="A255" s="12" t="s">
        <v>6</v>
      </c>
      <c r="B255" s="71">
        <v>246</v>
      </c>
      <c r="C255" s="30">
        <v>0</v>
      </c>
      <c r="D255" s="134">
        <f t="shared" si="6"/>
        <v>-1</v>
      </c>
      <c r="E255" s="134"/>
    </row>
    <row r="256" spans="1:15" ht="14.25" customHeight="1" x14ac:dyDescent="0.25">
      <c r="A256" s="14" t="s">
        <v>7</v>
      </c>
      <c r="B256" s="71">
        <v>227</v>
      </c>
      <c r="C256" s="30">
        <v>0</v>
      </c>
      <c r="D256" s="134">
        <f t="shared" si="6"/>
        <v>-1</v>
      </c>
      <c r="E256" s="134"/>
    </row>
    <row r="257" spans="1:15" ht="14.25" customHeight="1" x14ac:dyDescent="0.25">
      <c r="A257" s="12" t="s">
        <v>8</v>
      </c>
      <c r="B257" s="71">
        <v>237</v>
      </c>
      <c r="C257" s="30">
        <v>0</v>
      </c>
      <c r="D257" s="134">
        <f t="shared" si="6"/>
        <v>-1</v>
      </c>
      <c r="E257" s="134"/>
    </row>
    <row r="258" spans="1:15" ht="14.25" customHeight="1" x14ac:dyDescent="0.25">
      <c r="A258" s="14" t="s">
        <v>9</v>
      </c>
      <c r="B258" s="71">
        <v>215</v>
      </c>
      <c r="C258" s="30">
        <v>149</v>
      </c>
      <c r="D258" s="134">
        <f t="shared" si="6"/>
        <v>-0.30697674418604648</v>
      </c>
      <c r="E258" s="134"/>
    </row>
    <row r="259" spans="1:15" ht="14.25" customHeight="1" x14ac:dyDescent="0.25">
      <c r="A259" s="14" t="s">
        <v>10</v>
      </c>
      <c r="B259" s="71">
        <v>245</v>
      </c>
      <c r="C259" s="30">
        <v>225</v>
      </c>
      <c r="D259" s="134">
        <f t="shared" si="6"/>
        <v>-8.1632653061224469E-2</v>
      </c>
      <c r="E259" s="134"/>
    </row>
    <row r="260" spans="1:15" ht="14.25" customHeight="1" x14ac:dyDescent="0.25">
      <c r="A260" s="14" t="s">
        <v>11</v>
      </c>
      <c r="B260" s="71">
        <v>217</v>
      </c>
      <c r="C260" s="30">
        <v>208</v>
      </c>
      <c r="D260" s="134">
        <f t="shared" si="6"/>
        <v>-4.1474654377880227E-2</v>
      </c>
      <c r="E260" s="134"/>
    </row>
    <row r="261" spans="1:15" ht="14.25" hidden="1" customHeight="1" x14ac:dyDescent="0.25">
      <c r="A261" s="14" t="s">
        <v>12</v>
      </c>
      <c r="B261" s="72"/>
      <c r="C261" s="31"/>
      <c r="D261" s="134" t="e">
        <f t="shared" si="6"/>
        <v>#DIV/0!</v>
      </c>
      <c r="E261" s="134"/>
    </row>
    <row r="262" spans="1:15" ht="14.25" hidden="1" customHeight="1" x14ac:dyDescent="0.25">
      <c r="A262" s="16" t="s">
        <v>13</v>
      </c>
      <c r="B262" s="18"/>
      <c r="C262" s="18"/>
      <c r="D262" s="138" t="e">
        <f t="shared" si="6"/>
        <v>#DIV/0!</v>
      </c>
      <c r="E262" s="138"/>
    </row>
    <row r="263" spans="1:15" ht="14.25" customHeight="1" x14ac:dyDescent="0.2">
      <c r="A263" s="19" t="s">
        <v>1</v>
      </c>
      <c r="B263" s="20">
        <f>SUM(B251:B262)</f>
        <v>2214</v>
      </c>
      <c r="C263" s="20">
        <f>SUM(C251:C262)</f>
        <v>1254</v>
      </c>
      <c r="D263" s="139">
        <f t="shared" si="6"/>
        <v>-0.43360433604336046</v>
      </c>
      <c r="E263" s="139"/>
    </row>
    <row r="264" spans="1:15" ht="11.25" customHeight="1" x14ac:dyDescent="0.2"/>
    <row r="265" spans="1:15" ht="15" customHeight="1" x14ac:dyDescent="0.2">
      <c r="A265" s="2" t="s">
        <v>58</v>
      </c>
    </row>
    <row r="266" spans="1:15" ht="15" customHeight="1" x14ac:dyDescent="0.2">
      <c r="A266" s="37" t="s">
        <v>111</v>
      </c>
    </row>
    <row r="268" spans="1:15" ht="21.75" customHeight="1" x14ac:dyDescent="0.2">
      <c r="A268" s="140" t="s">
        <v>83</v>
      </c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2"/>
    </row>
    <row r="269" spans="1:15" ht="10.5" customHeight="1" x14ac:dyDescent="0.2">
      <c r="A269" s="22"/>
      <c r="B269" s="22"/>
      <c r="C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1:15" ht="16.5" thickBot="1" x14ac:dyDescent="0.25">
      <c r="A270" s="98" t="s">
        <v>84</v>
      </c>
      <c r="B270" s="99"/>
      <c r="C270" s="99"/>
      <c r="D270" s="99"/>
      <c r="E270" s="99"/>
      <c r="F270" s="100"/>
      <c r="G270" s="9"/>
      <c r="I270" s="98" t="s">
        <v>85</v>
      </c>
      <c r="J270" s="99"/>
      <c r="K270" s="99"/>
      <c r="L270" s="99"/>
      <c r="M270" s="100"/>
      <c r="N270" s="7"/>
    </row>
    <row r="271" spans="1:15" ht="10.5" customHeight="1" x14ac:dyDescent="0.2">
      <c r="A271" s="40"/>
      <c r="B271" s="22"/>
      <c r="C271" s="22"/>
      <c r="D271" s="23"/>
      <c r="E271" s="23"/>
      <c r="F271" s="23"/>
      <c r="G271" s="73"/>
      <c r="H271" s="23"/>
      <c r="I271" s="23"/>
      <c r="J271" s="23"/>
      <c r="K271" s="23"/>
      <c r="L271" s="23"/>
      <c r="M271" s="23"/>
      <c r="N271" s="23"/>
      <c r="O271" s="23"/>
    </row>
    <row r="272" spans="1:15" ht="45.75" customHeight="1" x14ac:dyDescent="0.2">
      <c r="A272" s="91" t="s">
        <v>21</v>
      </c>
      <c r="B272" s="92" t="s">
        <v>1</v>
      </c>
      <c r="C272" s="74" t="s">
        <v>20</v>
      </c>
      <c r="D272" s="74" t="s">
        <v>19</v>
      </c>
      <c r="E272" s="74" t="s">
        <v>18</v>
      </c>
      <c r="F272" s="75" t="s">
        <v>86</v>
      </c>
      <c r="G272" s="76"/>
      <c r="I272" s="91" t="s">
        <v>21</v>
      </c>
      <c r="J272" s="92" t="s">
        <v>1</v>
      </c>
      <c r="K272" s="74" t="s">
        <v>41</v>
      </c>
      <c r="L272" s="74" t="s">
        <v>42</v>
      </c>
      <c r="M272" s="74" t="s">
        <v>43</v>
      </c>
      <c r="N272" s="74" t="s">
        <v>44</v>
      </c>
    </row>
    <row r="273" spans="1:14" ht="13.5" customHeight="1" x14ac:dyDescent="0.25">
      <c r="A273" s="44" t="s">
        <v>2</v>
      </c>
      <c r="B273" s="45">
        <f t="shared" ref="B273:B284" si="7">SUM(C273:F273)</f>
        <v>5687</v>
      </c>
      <c r="C273" s="96">
        <v>152</v>
      </c>
      <c r="D273" s="96">
        <v>1466</v>
      </c>
      <c r="E273" s="96">
        <v>949</v>
      </c>
      <c r="F273" s="96">
        <v>3120</v>
      </c>
      <c r="G273" s="77"/>
      <c r="I273" s="44" t="s">
        <v>2</v>
      </c>
      <c r="J273" s="78">
        <f t="shared" ref="J273:J284" si="8">SUM(K273:N273)</f>
        <v>5687</v>
      </c>
      <c r="K273" s="96">
        <v>1853</v>
      </c>
      <c r="L273" s="96">
        <v>1299</v>
      </c>
      <c r="M273" s="96">
        <v>1992</v>
      </c>
      <c r="N273" s="96">
        <v>543</v>
      </c>
    </row>
    <row r="274" spans="1:14" ht="13.5" customHeight="1" x14ac:dyDescent="0.25">
      <c r="A274" s="46" t="s">
        <v>3</v>
      </c>
      <c r="B274" s="45">
        <f t="shared" si="7"/>
        <v>5393</v>
      </c>
      <c r="C274" s="15">
        <v>185</v>
      </c>
      <c r="D274" s="15">
        <v>1457</v>
      </c>
      <c r="E274" s="15">
        <v>796</v>
      </c>
      <c r="F274" s="15">
        <v>2955</v>
      </c>
      <c r="G274" s="77"/>
      <c r="I274" s="46" t="s">
        <v>3</v>
      </c>
      <c r="J274" s="78">
        <f t="shared" si="8"/>
        <v>5393</v>
      </c>
      <c r="K274" s="15">
        <v>2116</v>
      </c>
      <c r="L274" s="15">
        <v>1220</v>
      </c>
      <c r="M274" s="15">
        <v>1580</v>
      </c>
      <c r="N274" s="15">
        <v>477</v>
      </c>
    </row>
    <row r="275" spans="1:14" ht="13.5" customHeight="1" x14ac:dyDescent="0.25">
      <c r="A275" s="46" t="s">
        <v>4</v>
      </c>
      <c r="B275" s="45">
        <f t="shared" si="7"/>
        <v>4710</v>
      </c>
      <c r="C275" s="15">
        <v>89</v>
      </c>
      <c r="D275" s="15">
        <v>1329</v>
      </c>
      <c r="E275" s="15">
        <v>836</v>
      </c>
      <c r="F275" s="15">
        <v>2456</v>
      </c>
      <c r="G275" s="77"/>
      <c r="I275" s="46" t="s">
        <v>4</v>
      </c>
      <c r="J275" s="78">
        <f t="shared" si="8"/>
        <v>4710</v>
      </c>
      <c r="K275" s="15">
        <v>2202</v>
      </c>
      <c r="L275" s="15">
        <v>695</v>
      </c>
      <c r="M275" s="15">
        <v>1553</v>
      </c>
      <c r="N275" s="15">
        <v>260</v>
      </c>
    </row>
    <row r="276" spans="1:14" ht="13.5" customHeight="1" x14ac:dyDescent="0.25">
      <c r="A276" s="46" t="s">
        <v>5</v>
      </c>
      <c r="B276" s="45">
        <f t="shared" si="7"/>
        <v>0</v>
      </c>
      <c r="C276" s="15">
        <v>0</v>
      </c>
      <c r="D276" s="15">
        <v>0</v>
      </c>
      <c r="E276" s="15">
        <v>0</v>
      </c>
      <c r="F276" s="15">
        <v>0</v>
      </c>
      <c r="G276" s="77"/>
      <c r="I276" s="46" t="s">
        <v>5</v>
      </c>
      <c r="J276" s="78">
        <f t="shared" si="8"/>
        <v>0</v>
      </c>
      <c r="K276" s="15">
        <v>0</v>
      </c>
      <c r="L276" s="15">
        <v>0</v>
      </c>
      <c r="M276" s="15">
        <v>0</v>
      </c>
      <c r="N276" s="15">
        <v>0</v>
      </c>
    </row>
    <row r="277" spans="1:14" ht="13.5" customHeight="1" x14ac:dyDescent="0.25">
      <c r="A277" s="46" t="s">
        <v>6</v>
      </c>
      <c r="B277" s="45">
        <f t="shared" si="7"/>
        <v>0</v>
      </c>
      <c r="C277" s="15">
        <v>0</v>
      </c>
      <c r="D277" s="15">
        <v>0</v>
      </c>
      <c r="E277" s="15">
        <v>0</v>
      </c>
      <c r="F277" s="15">
        <v>0</v>
      </c>
      <c r="G277" s="77"/>
      <c r="I277" s="46" t="s">
        <v>6</v>
      </c>
      <c r="J277" s="78">
        <f t="shared" si="8"/>
        <v>0</v>
      </c>
      <c r="K277" s="15">
        <v>0</v>
      </c>
      <c r="L277" s="15">
        <v>0</v>
      </c>
      <c r="M277" s="15">
        <v>0</v>
      </c>
      <c r="N277" s="15">
        <v>0</v>
      </c>
    </row>
    <row r="278" spans="1:14" ht="13.5" customHeight="1" x14ac:dyDescent="0.25">
      <c r="A278" s="46" t="s">
        <v>7</v>
      </c>
      <c r="B278" s="45">
        <f t="shared" si="7"/>
        <v>0</v>
      </c>
      <c r="C278" s="15">
        <v>0</v>
      </c>
      <c r="D278" s="15">
        <v>0</v>
      </c>
      <c r="E278" s="15">
        <v>0</v>
      </c>
      <c r="F278" s="15">
        <v>0</v>
      </c>
      <c r="G278" s="77"/>
      <c r="I278" s="46" t="s">
        <v>7</v>
      </c>
      <c r="J278" s="78">
        <f t="shared" si="8"/>
        <v>0</v>
      </c>
      <c r="K278" s="15">
        <v>0</v>
      </c>
      <c r="L278" s="15">
        <v>0</v>
      </c>
      <c r="M278" s="15">
        <v>0</v>
      </c>
      <c r="N278" s="15">
        <v>0</v>
      </c>
    </row>
    <row r="279" spans="1:14" ht="13.5" customHeight="1" x14ac:dyDescent="0.25">
      <c r="A279" s="46" t="s">
        <v>8</v>
      </c>
      <c r="B279" s="45">
        <f t="shared" si="7"/>
        <v>0</v>
      </c>
      <c r="C279" s="15">
        <v>0</v>
      </c>
      <c r="D279" s="15">
        <v>0</v>
      </c>
      <c r="E279" s="15">
        <v>0</v>
      </c>
      <c r="F279" s="15">
        <v>0</v>
      </c>
      <c r="G279" s="77"/>
      <c r="I279" s="46" t="s">
        <v>8</v>
      </c>
      <c r="J279" s="78">
        <f t="shared" si="8"/>
        <v>0</v>
      </c>
      <c r="K279" s="15">
        <v>0</v>
      </c>
      <c r="L279" s="15">
        <v>0</v>
      </c>
      <c r="M279" s="15">
        <v>0</v>
      </c>
      <c r="N279" s="15">
        <v>0</v>
      </c>
    </row>
    <row r="280" spans="1:14" ht="13.5" customHeight="1" x14ac:dyDescent="0.25">
      <c r="A280" s="46" t="s">
        <v>9</v>
      </c>
      <c r="B280" s="45">
        <f t="shared" si="7"/>
        <v>2824</v>
      </c>
      <c r="C280" s="15">
        <v>88</v>
      </c>
      <c r="D280" s="15">
        <v>609</v>
      </c>
      <c r="E280" s="15">
        <v>574</v>
      </c>
      <c r="F280" s="15">
        <v>1553</v>
      </c>
      <c r="G280" s="77"/>
      <c r="I280" s="46" t="s">
        <v>9</v>
      </c>
      <c r="J280" s="78">
        <f t="shared" si="8"/>
        <v>2824</v>
      </c>
      <c r="K280" s="15">
        <v>1269</v>
      </c>
      <c r="L280" s="15">
        <v>936</v>
      </c>
      <c r="M280" s="15">
        <v>619</v>
      </c>
      <c r="N280" s="15">
        <v>0</v>
      </c>
    </row>
    <row r="281" spans="1:14" ht="13.5" customHeight="1" x14ac:dyDescent="0.25">
      <c r="A281" s="46" t="s">
        <v>10</v>
      </c>
      <c r="B281" s="45">
        <f t="shared" si="7"/>
        <v>4481</v>
      </c>
      <c r="C281" s="15">
        <v>184</v>
      </c>
      <c r="D281" s="15">
        <v>1008</v>
      </c>
      <c r="E281" s="15">
        <v>1005</v>
      </c>
      <c r="F281" s="15">
        <v>2284</v>
      </c>
      <c r="G281" s="77"/>
      <c r="I281" s="46" t="s">
        <v>10</v>
      </c>
      <c r="J281" s="78">
        <f t="shared" si="8"/>
        <v>4481</v>
      </c>
      <c r="K281" s="15">
        <v>1948</v>
      </c>
      <c r="L281" s="15">
        <v>1005</v>
      </c>
      <c r="M281" s="15">
        <v>1144</v>
      </c>
      <c r="N281" s="15">
        <v>384</v>
      </c>
    </row>
    <row r="282" spans="1:14" ht="13.5" customHeight="1" x14ac:dyDescent="0.25">
      <c r="A282" s="46" t="s">
        <v>11</v>
      </c>
      <c r="B282" s="45">
        <f t="shared" si="7"/>
        <v>5600</v>
      </c>
      <c r="C282" s="15">
        <v>136</v>
      </c>
      <c r="D282" s="15">
        <v>1344</v>
      </c>
      <c r="E282" s="15">
        <v>936</v>
      </c>
      <c r="F282" s="15">
        <v>3184</v>
      </c>
      <c r="G282" s="77"/>
      <c r="I282" s="46" t="s">
        <v>11</v>
      </c>
      <c r="J282" s="78">
        <f t="shared" si="8"/>
        <v>5600</v>
      </c>
      <c r="K282" s="15">
        <v>2490</v>
      </c>
      <c r="L282" s="15">
        <v>1150</v>
      </c>
      <c r="M282" s="15">
        <v>1243</v>
      </c>
      <c r="N282" s="15">
        <v>717</v>
      </c>
    </row>
    <row r="283" spans="1:14" ht="13.5" hidden="1" customHeight="1" x14ac:dyDescent="0.25">
      <c r="A283" s="46" t="s">
        <v>12</v>
      </c>
      <c r="B283" s="45">
        <f t="shared" si="7"/>
        <v>0</v>
      </c>
      <c r="C283" s="15"/>
      <c r="D283" s="15"/>
      <c r="E283" s="15"/>
      <c r="F283" s="15"/>
      <c r="G283" s="77"/>
      <c r="I283" s="46" t="s">
        <v>12</v>
      </c>
      <c r="J283" s="78">
        <f t="shared" si="8"/>
        <v>0</v>
      </c>
      <c r="K283" s="15"/>
      <c r="L283" s="15"/>
      <c r="M283" s="15"/>
      <c r="N283" s="15"/>
    </row>
    <row r="284" spans="1:14" ht="13.5" hidden="1" customHeight="1" x14ac:dyDescent="0.25">
      <c r="A284" s="56" t="s">
        <v>13</v>
      </c>
      <c r="B284" s="48">
        <f t="shared" si="7"/>
        <v>0</v>
      </c>
      <c r="C284" s="97"/>
      <c r="D284" s="97"/>
      <c r="E284" s="97"/>
      <c r="F284" s="97"/>
      <c r="G284" s="77"/>
      <c r="I284" s="56" t="s">
        <v>13</v>
      </c>
      <c r="J284" s="79">
        <f t="shared" si="8"/>
        <v>0</v>
      </c>
      <c r="K284" s="95"/>
      <c r="L284" s="95"/>
      <c r="M284" s="95"/>
      <c r="N284" s="95"/>
    </row>
    <row r="285" spans="1:14" ht="13.5" customHeight="1" x14ac:dyDescent="0.25">
      <c r="A285" s="34" t="s">
        <v>1</v>
      </c>
      <c r="B285" s="51">
        <f>SUM(B273:B284)</f>
        <v>28695</v>
      </c>
      <c r="C285" s="51">
        <f>SUM(C273:C284)</f>
        <v>834</v>
      </c>
      <c r="D285" s="51">
        <f>SUM(D273:D284)</f>
        <v>7213</v>
      </c>
      <c r="E285" s="51">
        <f>SUM(E273:E284)</f>
        <v>5096</v>
      </c>
      <c r="F285" s="51">
        <f>SUM(F273:F284)</f>
        <v>15552</v>
      </c>
      <c r="G285" s="80"/>
      <c r="I285" s="34" t="s">
        <v>1</v>
      </c>
      <c r="J285" s="51">
        <f>SUM(J273:J284)</f>
        <v>28695</v>
      </c>
      <c r="K285" s="51">
        <f>SUM(K273:K284)</f>
        <v>11878</v>
      </c>
      <c r="L285" s="51">
        <f>SUM(L273:L284)</f>
        <v>6305</v>
      </c>
      <c r="M285" s="51">
        <f>SUM(M273:M284)</f>
        <v>8131</v>
      </c>
      <c r="N285" s="51">
        <f>SUM(N273:N284)</f>
        <v>2381</v>
      </c>
    </row>
    <row r="286" spans="1:14" ht="13.5" customHeight="1" thickBot="1" x14ac:dyDescent="0.3">
      <c r="A286" s="36" t="s">
        <v>15</v>
      </c>
      <c r="B286" s="53">
        <f>SUM(C286:F286)</f>
        <v>1</v>
      </c>
      <c r="C286" s="53">
        <f>IF($B$285=0,"",C285/$B$285)</f>
        <v>2.9064296915838995E-2</v>
      </c>
      <c r="D286" s="53">
        <f>IF($B$285=0,"",D285/$B$285)</f>
        <v>0.25136783411744207</v>
      </c>
      <c r="E286" s="53">
        <f>IF($B$285=0,"",E285/$B$285)</f>
        <v>0.17759191496776441</v>
      </c>
      <c r="F286" s="53">
        <f>IF($B$285=0,"",F285/$B$285)</f>
        <v>0.54197595399895448</v>
      </c>
      <c r="G286" s="81"/>
      <c r="I286" s="36" t="s">
        <v>15</v>
      </c>
      <c r="J286" s="53">
        <f>SUM(K286:N286)</f>
        <v>1</v>
      </c>
      <c r="K286" s="53">
        <f>+K285/$J$285</f>
        <v>0.41393971075100194</v>
      </c>
      <c r="L286" s="53">
        <f>+L285/$J$285</f>
        <v>0.2197246907126677</v>
      </c>
      <c r="M286" s="53">
        <f>+M285/$J$285</f>
        <v>0.28335947029099146</v>
      </c>
      <c r="N286" s="53">
        <f>+N285/$J$285</f>
        <v>8.2976128245338912E-2</v>
      </c>
    </row>
    <row r="287" spans="1:14" ht="12" customHeight="1" x14ac:dyDescent="0.2"/>
    <row r="288" spans="1:14" ht="16.5" thickBot="1" x14ac:dyDescent="0.25">
      <c r="A288" s="135" t="s">
        <v>87</v>
      </c>
      <c r="B288" s="136"/>
      <c r="C288" s="136"/>
      <c r="D288" s="136"/>
      <c r="E288" s="136"/>
      <c r="F288" s="137"/>
      <c r="G288" s="82"/>
      <c r="H288" s="82"/>
      <c r="I288" s="82"/>
    </row>
    <row r="289" spans="1:9" ht="12" customHeight="1" x14ac:dyDescent="0.2"/>
    <row r="290" spans="1:9" ht="15" customHeight="1" x14ac:dyDescent="0.2">
      <c r="A290" s="112" t="s">
        <v>88</v>
      </c>
      <c r="B290" s="112"/>
      <c r="C290" s="112"/>
      <c r="D290" s="112"/>
      <c r="E290" s="83" t="s">
        <v>1</v>
      </c>
      <c r="F290" s="75" t="s">
        <v>20</v>
      </c>
      <c r="G290" s="75" t="s">
        <v>19</v>
      </c>
      <c r="H290" s="84" t="s">
        <v>18</v>
      </c>
      <c r="I290" s="75" t="s">
        <v>89</v>
      </c>
    </row>
    <row r="291" spans="1:9" ht="13.5" customHeight="1" x14ac:dyDescent="0.25">
      <c r="A291" s="85" t="s">
        <v>90</v>
      </c>
      <c r="B291" s="85"/>
      <c r="C291" s="85"/>
      <c r="D291" s="85"/>
      <c r="E291" s="45">
        <f t="shared" ref="E291:E311" si="9">SUM(F291:I291)</f>
        <v>1252</v>
      </c>
      <c r="F291" s="96">
        <v>834</v>
      </c>
      <c r="G291" s="96">
        <v>274</v>
      </c>
      <c r="H291" s="96">
        <v>49</v>
      </c>
      <c r="I291" s="96">
        <v>95</v>
      </c>
    </row>
    <row r="292" spans="1:9" ht="13.5" customHeight="1" x14ac:dyDescent="0.25">
      <c r="A292" s="86" t="s">
        <v>91</v>
      </c>
      <c r="B292" s="86"/>
      <c r="C292" s="86"/>
      <c r="D292" s="86"/>
      <c r="E292" s="87">
        <f t="shared" si="9"/>
        <v>1256</v>
      </c>
      <c r="F292" s="15">
        <v>0</v>
      </c>
      <c r="G292" s="15">
        <v>1189</v>
      </c>
      <c r="H292" s="15">
        <v>1</v>
      </c>
      <c r="I292" s="15">
        <v>66</v>
      </c>
    </row>
    <row r="293" spans="1:9" ht="13.5" customHeight="1" x14ac:dyDescent="0.25">
      <c r="A293" s="86" t="s">
        <v>92</v>
      </c>
      <c r="B293" s="86"/>
      <c r="C293" s="86"/>
      <c r="D293" s="86"/>
      <c r="E293" s="87">
        <f t="shared" si="9"/>
        <v>2110</v>
      </c>
      <c r="F293" s="15">
        <v>0</v>
      </c>
      <c r="G293" s="15">
        <v>2110</v>
      </c>
      <c r="H293" s="15">
        <v>0</v>
      </c>
      <c r="I293" s="15">
        <v>0</v>
      </c>
    </row>
    <row r="294" spans="1:9" ht="13.5" customHeight="1" x14ac:dyDescent="0.25">
      <c r="A294" s="86" t="s">
        <v>93</v>
      </c>
      <c r="B294" s="86"/>
      <c r="C294" s="86"/>
      <c r="D294" s="86"/>
      <c r="E294" s="87">
        <f t="shared" si="9"/>
        <v>1976</v>
      </c>
      <c r="F294" s="15">
        <v>0</v>
      </c>
      <c r="G294" s="15">
        <v>1104</v>
      </c>
      <c r="H294" s="15">
        <v>650</v>
      </c>
      <c r="I294" s="15">
        <v>222</v>
      </c>
    </row>
    <row r="295" spans="1:9" ht="13.5" customHeight="1" x14ac:dyDescent="0.25">
      <c r="A295" s="86" t="s">
        <v>94</v>
      </c>
      <c r="B295" s="86"/>
      <c r="C295" s="86"/>
      <c r="D295" s="86"/>
      <c r="E295" s="87">
        <f t="shared" si="9"/>
        <v>1256</v>
      </c>
      <c r="F295" s="15">
        <v>0</v>
      </c>
      <c r="G295" s="15">
        <v>97</v>
      </c>
      <c r="H295" s="15">
        <v>1096</v>
      </c>
      <c r="I295" s="15">
        <v>63</v>
      </c>
    </row>
    <row r="296" spans="1:9" ht="13.5" customHeight="1" x14ac:dyDescent="0.25">
      <c r="A296" s="86" t="s">
        <v>95</v>
      </c>
      <c r="B296" s="86"/>
      <c r="C296" s="86"/>
      <c r="D296" s="86"/>
      <c r="E296" s="87">
        <f t="shared" si="9"/>
        <v>365</v>
      </c>
      <c r="F296" s="15">
        <v>0</v>
      </c>
      <c r="G296" s="15">
        <v>0</v>
      </c>
      <c r="H296" s="15">
        <v>365</v>
      </c>
      <c r="I296" s="15">
        <v>0</v>
      </c>
    </row>
    <row r="297" spans="1:9" ht="13.5" customHeight="1" x14ac:dyDescent="0.25">
      <c r="A297" s="86" t="s">
        <v>96</v>
      </c>
      <c r="B297" s="86"/>
      <c r="C297" s="86"/>
      <c r="D297" s="86"/>
      <c r="E297" s="87">
        <f t="shared" si="9"/>
        <v>483</v>
      </c>
      <c r="F297" s="15">
        <v>0</v>
      </c>
      <c r="G297" s="15">
        <v>1</v>
      </c>
      <c r="H297" s="15">
        <v>480</v>
      </c>
      <c r="I297" s="15">
        <v>2</v>
      </c>
    </row>
    <row r="298" spans="1:9" ht="13.5" customHeight="1" x14ac:dyDescent="0.25">
      <c r="A298" s="86" t="s">
        <v>97</v>
      </c>
      <c r="B298" s="86"/>
      <c r="C298" s="86"/>
      <c r="D298" s="86"/>
      <c r="E298" s="87">
        <f t="shared" si="9"/>
        <v>670</v>
      </c>
      <c r="F298" s="15">
        <v>0</v>
      </c>
      <c r="G298" s="15">
        <v>1</v>
      </c>
      <c r="H298" s="15">
        <v>669</v>
      </c>
      <c r="I298" s="15">
        <v>0</v>
      </c>
    </row>
    <row r="299" spans="1:9" ht="13.5" customHeight="1" x14ac:dyDescent="0.25">
      <c r="A299" s="86" t="s">
        <v>98</v>
      </c>
      <c r="B299" s="86"/>
      <c r="C299" s="86"/>
      <c r="D299" s="86"/>
      <c r="E299" s="87">
        <f t="shared" si="9"/>
        <v>1008</v>
      </c>
      <c r="F299" s="15">
        <v>0</v>
      </c>
      <c r="G299" s="15">
        <v>1008</v>
      </c>
      <c r="H299" s="15">
        <v>0</v>
      </c>
      <c r="I299" s="15">
        <v>0</v>
      </c>
    </row>
    <row r="300" spans="1:9" ht="13.5" customHeight="1" x14ac:dyDescent="0.25">
      <c r="A300" s="86" t="s">
        <v>99</v>
      </c>
      <c r="B300" s="86"/>
      <c r="C300" s="86"/>
      <c r="D300" s="86"/>
      <c r="E300" s="87">
        <f t="shared" si="9"/>
        <v>768</v>
      </c>
      <c r="F300" s="15">
        <v>0</v>
      </c>
      <c r="G300" s="15">
        <v>0</v>
      </c>
      <c r="H300" s="15">
        <v>768</v>
      </c>
      <c r="I300" s="15">
        <v>0</v>
      </c>
    </row>
    <row r="301" spans="1:9" ht="13.5" customHeight="1" x14ac:dyDescent="0.25">
      <c r="A301" s="86" t="s">
        <v>100</v>
      </c>
      <c r="B301" s="86"/>
      <c r="C301" s="86"/>
      <c r="D301" s="86"/>
      <c r="E301" s="87">
        <f t="shared" si="9"/>
        <v>1246</v>
      </c>
      <c r="F301" s="15">
        <v>0</v>
      </c>
      <c r="G301" s="15">
        <v>0</v>
      </c>
      <c r="H301" s="15">
        <v>0</v>
      </c>
      <c r="I301" s="15">
        <v>1246</v>
      </c>
    </row>
    <row r="302" spans="1:9" ht="13.5" customHeight="1" x14ac:dyDescent="0.25">
      <c r="A302" s="86" t="s">
        <v>101</v>
      </c>
      <c r="B302" s="86"/>
      <c r="C302" s="86"/>
      <c r="D302" s="86"/>
      <c r="E302" s="87">
        <f t="shared" si="9"/>
        <v>618</v>
      </c>
      <c r="F302" s="15">
        <v>0</v>
      </c>
      <c r="G302" s="15">
        <v>1</v>
      </c>
      <c r="H302" s="15">
        <v>0</v>
      </c>
      <c r="I302" s="15">
        <v>617</v>
      </c>
    </row>
    <row r="303" spans="1:9" ht="13.5" customHeight="1" x14ac:dyDescent="0.25">
      <c r="A303" s="86" t="s">
        <v>102</v>
      </c>
      <c r="B303" s="86"/>
      <c r="C303" s="86"/>
      <c r="D303" s="86"/>
      <c r="E303" s="87">
        <f t="shared" si="9"/>
        <v>748</v>
      </c>
      <c r="F303" s="15">
        <v>0</v>
      </c>
      <c r="G303" s="15">
        <v>0</v>
      </c>
      <c r="H303" s="15">
        <v>0</v>
      </c>
      <c r="I303" s="15">
        <v>748</v>
      </c>
    </row>
    <row r="304" spans="1:9" ht="13.5" customHeight="1" x14ac:dyDescent="0.25">
      <c r="A304" s="86" t="s">
        <v>103</v>
      </c>
      <c r="B304" s="86"/>
      <c r="C304" s="86"/>
      <c r="D304" s="86"/>
      <c r="E304" s="87">
        <f t="shared" si="9"/>
        <v>581</v>
      </c>
      <c r="F304" s="15">
        <v>0</v>
      </c>
      <c r="G304" s="15">
        <v>0</v>
      </c>
      <c r="H304" s="15">
        <v>0</v>
      </c>
      <c r="I304" s="15">
        <v>581</v>
      </c>
    </row>
    <row r="305" spans="1:9" ht="13.5" customHeight="1" x14ac:dyDescent="0.25">
      <c r="A305" s="86" t="s">
        <v>104</v>
      </c>
      <c r="B305" s="86"/>
      <c r="C305" s="86"/>
      <c r="D305" s="86"/>
      <c r="E305" s="87">
        <f t="shared" si="9"/>
        <v>213</v>
      </c>
      <c r="F305" s="15">
        <v>0</v>
      </c>
      <c r="G305" s="15">
        <v>48</v>
      </c>
      <c r="H305" s="15">
        <v>147</v>
      </c>
      <c r="I305" s="15">
        <v>18</v>
      </c>
    </row>
    <row r="306" spans="1:9" ht="13.5" customHeight="1" x14ac:dyDescent="0.25">
      <c r="A306" s="86" t="s">
        <v>105</v>
      </c>
      <c r="B306" s="86"/>
      <c r="C306" s="86"/>
      <c r="D306" s="86"/>
      <c r="E306" s="87">
        <f t="shared" si="9"/>
        <v>8603</v>
      </c>
      <c r="F306" s="15">
        <v>0</v>
      </c>
      <c r="G306" s="15">
        <v>0</v>
      </c>
      <c r="H306" s="15">
        <v>0</v>
      </c>
      <c r="I306" s="15">
        <v>8603</v>
      </c>
    </row>
    <row r="307" spans="1:9" ht="13.5" customHeight="1" x14ac:dyDescent="0.25">
      <c r="A307" s="86" t="s">
        <v>106</v>
      </c>
      <c r="B307" s="86"/>
      <c r="C307" s="86"/>
      <c r="D307" s="86"/>
      <c r="E307" s="87">
        <f t="shared" si="9"/>
        <v>1233</v>
      </c>
      <c r="F307" s="15">
        <v>0</v>
      </c>
      <c r="G307" s="15">
        <v>356</v>
      </c>
      <c r="H307" s="15">
        <v>5</v>
      </c>
      <c r="I307" s="15">
        <v>872</v>
      </c>
    </row>
    <row r="308" spans="1:9" ht="13.5" customHeight="1" x14ac:dyDescent="0.25">
      <c r="A308" s="86" t="s">
        <v>107</v>
      </c>
      <c r="B308" s="86"/>
      <c r="C308" s="86"/>
      <c r="D308" s="86"/>
      <c r="E308" s="87">
        <f t="shared" si="9"/>
        <v>65</v>
      </c>
      <c r="F308" s="15">
        <v>0</v>
      </c>
      <c r="G308" s="15">
        <v>1</v>
      </c>
      <c r="H308" s="15">
        <v>64</v>
      </c>
      <c r="I308" s="15">
        <v>0</v>
      </c>
    </row>
    <row r="309" spans="1:9" ht="13.5" customHeight="1" x14ac:dyDescent="0.25">
      <c r="A309" s="86" t="s">
        <v>108</v>
      </c>
      <c r="B309" s="86"/>
      <c r="C309" s="86"/>
      <c r="D309" s="86"/>
      <c r="E309" s="87">
        <f t="shared" si="9"/>
        <v>587</v>
      </c>
      <c r="F309" s="15">
        <v>0</v>
      </c>
      <c r="G309" s="15">
        <v>0</v>
      </c>
      <c r="H309" s="15">
        <v>0</v>
      </c>
      <c r="I309" s="15">
        <v>587</v>
      </c>
    </row>
    <row r="310" spans="1:9" ht="13.5" customHeight="1" x14ac:dyDescent="0.25">
      <c r="A310" s="86" t="s">
        <v>109</v>
      </c>
      <c r="B310" s="86"/>
      <c r="C310" s="86"/>
      <c r="D310" s="86"/>
      <c r="E310" s="87">
        <f t="shared" si="9"/>
        <v>90</v>
      </c>
      <c r="F310" s="15">
        <v>0</v>
      </c>
      <c r="G310" s="15">
        <v>89</v>
      </c>
      <c r="H310" s="15">
        <v>0</v>
      </c>
      <c r="I310" s="15">
        <v>1</v>
      </c>
    </row>
    <row r="311" spans="1:9" ht="13.5" customHeight="1" x14ac:dyDescent="0.25">
      <c r="A311" s="88" t="s">
        <v>14</v>
      </c>
      <c r="B311" s="88"/>
      <c r="C311" s="88"/>
      <c r="D311" s="88"/>
      <c r="E311" s="48">
        <f t="shared" si="9"/>
        <v>3567</v>
      </c>
      <c r="F311" s="97">
        <v>0</v>
      </c>
      <c r="G311" s="97">
        <v>934</v>
      </c>
      <c r="H311" s="97">
        <v>802</v>
      </c>
      <c r="I311" s="97">
        <v>1831</v>
      </c>
    </row>
    <row r="312" spans="1:9" ht="13.5" customHeight="1" x14ac:dyDescent="0.25">
      <c r="A312" s="34" t="s">
        <v>1</v>
      </c>
      <c r="B312" s="89"/>
      <c r="C312" s="89"/>
      <c r="D312" s="89"/>
      <c r="E312" s="51">
        <f>SUM(E291:E311)</f>
        <v>28695</v>
      </c>
      <c r="F312" s="51">
        <f>SUM(F291:F311)</f>
        <v>834</v>
      </c>
      <c r="G312" s="51">
        <f>SUM(G291:G311)</f>
        <v>7213</v>
      </c>
      <c r="H312" s="51">
        <f>SUM(H291:H311)</f>
        <v>5096</v>
      </c>
      <c r="I312" s="51">
        <f>SUM(I291:I311)</f>
        <v>15552</v>
      </c>
    </row>
    <row r="313" spans="1:9" ht="15" customHeight="1" thickBot="1" x14ac:dyDescent="0.3">
      <c r="A313" s="36" t="s">
        <v>15</v>
      </c>
      <c r="B313" s="53"/>
      <c r="C313" s="53"/>
      <c r="D313" s="53"/>
      <c r="E313" s="53">
        <f>SUM(F313:I313)</f>
        <v>1</v>
      </c>
      <c r="F313" s="53">
        <f>IF($E$312=0,"",F312/$E$312)</f>
        <v>2.9064296915838995E-2</v>
      </c>
      <c r="G313" s="36">
        <f>IF($E$312=0,"",G312/$E$312)</f>
        <v>0.25136783411744207</v>
      </c>
      <c r="H313" s="53">
        <f>IF($E$312=0,"",H312/$E$312)</f>
        <v>0.17759191496776441</v>
      </c>
      <c r="I313" s="53">
        <f>IF($E$312=0,"",I312/$E$312)</f>
        <v>0.54197595399895448</v>
      </c>
    </row>
    <row r="314" spans="1:9" ht="6" customHeight="1" x14ac:dyDescent="0.2"/>
    <row r="315" spans="1:9" ht="12.75" x14ac:dyDescent="0.2">
      <c r="A315" s="2" t="s">
        <v>110</v>
      </c>
    </row>
    <row r="316" spans="1:9" ht="12.75" x14ac:dyDescent="0.2">
      <c r="A316" s="37" t="s">
        <v>112</v>
      </c>
    </row>
    <row r="317" spans="1:9" ht="12.75" x14ac:dyDescent="0.2"/>
  </sheetData>
  <protectedRanges>
    <protectedRange sqref="A125:A128 A138:A139 A121:O124 B125:O139" name="Rango1"/>
    <protectedRange sqref="A250:A258 A263:D263 B250:D262" name="Rango1_1"/>
  </protectedRanges>
  <mergeCells count="87"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60:E260"/>
    <mergeCell ref="A248:E248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F245:F246"/>
    <mergeCell ref="A243:A244"/>
    <mergeCell ref="B243:B244"/>
    <mergeCell ref="C243:C244"/>
    <mergeCell ref="D243:D244"/>
    <mergeCell ref="E243:E244"/>
    <mergeCell ref="F243:F244"/>
    <mergeCell ref="A245:A246"/>
    <mergeCell ref="B245:B246"/>
    <mergeCell ref="C245:C246"/>
    <mergeCell ref="D245:D246"/>
    <mergeCell ref="E245:E246"/>
    <mergeCell ref="F241:F242"/>
    <mergeCell ref="A239:A240"/>
    <mergeCell ref="B239:B240"/>
    <mergeCell ref="C239:C240"/>
    <mergeCell ref="D239:D240"/>
    <mergeCell ref="E239:E240"/>
    <mergeCell ref="F239:F240"/>
    <mergeCell ref="A241:A242"/>
    <mergeCell ref="B241:B242"/>
    <mergeCell ref="C241:C242"/>
    <mergeCell ref="D241:D242"/>
    <mergeCell ref="E241:E242"/>
    <mergeCell ref="F237:F238"/>
    <mergeCell ref="B229:E229"/>
    <mergeCell ref="A230:E230"/>
    <mergeCell ref="H230:I231"/>
    <mergeCell ref="A231:E231"/>
    <mergeCell ref="B233:E233"/>
    <mergeCell ref="A234:F235"/>
    <mergeCell ref="A237:A238"/>
    <mergeCell ref="B237:B238"/>
    <mergeCell ref="C237:C238"/>
    <mergeCell ref="D237:D238"/>
    <mergeCell ref="E237:E238"/>
    <mergeCell ref="A224:A228"/>
    <mergeCell ref="B224:E224"/>
    <mergeCell ref="H224:H228"/>
    <mergeCell ref="I224:I228"/>
    <mergeCell ref="B225:E225"/>
    <mergeCell ref="B226:E226"/>
    <mergeCell ref="B227:E227"/>
    <mergeCell ref="B228:E228"/>
    <mergeCell ref="A222:E223"/>
    <mergeCell ref="F222:G222"/>
    <mergeCell ref="H222:H223"/>
    <mergeCell ref="I222:I223"/>
    <mergeCell ref="A142:A143"/>
    <mergeCell ref="B142:B143"/>
    <mergeCell ref="C142:H142"/>
    <mergeCell ref="A161:D161"/>
    <mergeCell ref="A163:A164"/>
    <mergeCell ref="B163:B164"/>
    <mergeCell ref="C163:D163"/>
    <mergeCell ref="A180:E181"/>
    <mergeCell ref="A183:A184"/>
    <mergeCell ref="B183:B184"/>
    <mergeCell ref="C183:E183"/>
    <mergeCell ref="A220:I220"/>
    <mergeCell ref="A140:E140"/>
    <mergeCell ref="F140:H140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77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2020-11-11T23:07:05Z</dcterms:modified>
</cp:coreProperties>
</file>