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CAI" sheetId="1" r:id="rId1"/>
  </sheets>
  <externalReferences>
    <externalReference r:id="rId2"/>
  </externalReferences>
  <definedNames>
    <definedName name="_xlnm._FilterDatabase" localSheetId="0" hidden="1">CAI!#REF!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N286" i="1" s="1"/>
  <c r="M285" i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B275" i="1"/>
  <c r="J274" i="1"/>
  <c r="B274" i="1"/>
  <c r="J273" i="1"/>
  <c r="J285" i="1" s="1"/>
  <c r="B273" i="1"/>
  <c r="B285" i="1" s="1"/>
  <c r="C263" i="1"/>
  <c r="D263" i="1" s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G230" i="1"/>
  <c r="F230" i="1"/>
  <c r="G231" i="1" s="1"/>
  <c r="H229" i="1"/>
  <c r="H224" i="1"/>
  <c r="I224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77" i="1" s="1"/>
  <c r="C157" i="1"/>
  <c r="H156" i="1"/>
  <c r="G156" i="1"/>
  <c r="F156" i="1"/>
  <c r="E156" i="1"/>
  <c r="D156" i="1"/>
  <c r="C156" i="1"/>
  <c r="B156" i="1"/>
  <c r="H157" i="1" s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C138" i="1"/>
  <c r="B138" i="1" s="1"/>
  <c r="B137" i="1"/>
  <c r="B136" i="1"/>
  <c r="B135" i="1"/>
  <c r="B134" i="1"/>
  <c r="B133" i="1"/>
  <c r="B132" i="1"/>
  <c r="B131" i="1"/>
  <c r="B130" i="1"/>
  <c r="B129" i="1"/>
  <c r="B128" i="1"/>
  <c r="B127" i="1"/>
  <c r="B126" i="1"/>
  <c r="C198" i="1" l="1"/>
  <c r="E198" i="1"/>
  <c r="D198" i="1"/>
  <c r="D178" i="1"/>
  <c r="C178" i="1"/>
  <c r="B178" i="1" s="1"/>
  <c r="L286" i="1"/>
  <c r="K286" i="1"/>
  <c r="M286" i="1"/>
  <c r="F286" i="1"/>
  <c r="E286" i="1"/>
  <c r="D286" i="1"/>
  <c r="C286" i="1"/>
  <c r="I313" i="1"/>
  <c r="H313" i="1"/>
  <c r="G313" i="1"/>
  <c r="F313" i="1"/>
  <c r="E157" i="1"/>
  <c r="H230" i="1"/>
  <c r="F157" i="1"/>
  <c r="I229" i="1"/>
  <c r="F231" i="1"/>
  <c r="G157" i="1"/>
  <c r="D157" i="1"/>
  <c r="B157" i="1" s="1"/>
  <c r="J286" i="1" l="1"/>
  <c r="E313" i="1"/>
  <c r="B286" i="1"/>
  <c r="B198" i="1"/>
</calcChain>
</file>

<file path=xl/sharedStrings.xml><?xml version="1.0" encoding="utf-8"?>
<sst xmlns="http://schemas.openxmlformats.org/spreadsheetml/2006/main" count="909" uniqueCount="114">
  <si>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</si>
  <si>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</si>
  <si>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</si>
  <si>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</si>
  <si>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</si>
  <si>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</si>
  <si>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</si>
  <si>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</si>
  <si>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</si>
  <si>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</si>
  <si>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</si>
  <si>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</si>
  <si>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</si>
  <si>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r>
      <t>Periodo: Enero - Marzo</t>
    </r>
    <r>
      <rPr>
        <b/>
        <vertAlign val="superscript"/>
        <sz val="14"/>
        <color theme="0"/>
        <rFont val="Calibri"/>
        <family val="2"/>
      </rPr>
      <t>/1</t>
    </r>
    <r>
      <rPr>
        <b/>
        <sz val="14"/>
        <color theme="0"/>
        <rFont val="Calibri"/>
        <family val="2"/>
      </rPr>
      <t>, 2020 (Preliminar)</t>
    </r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</si>
  <si>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</si>
  <si>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</si>
  <si>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</si>
  <si>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</si>
  <si>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</si>
  <si>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</si>
  <si>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</si>
  <si>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</si>
  <si>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</si>
  <si>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</si>
  <si>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</si>
  <si>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</si>
  <si>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</si>
  <si>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</si>
  <si>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</si>
  <si>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</si>
  <si>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</si>
  <si>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</si>
  <si>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</si>
  <si>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</si>
  <si>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</si>
  <si>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</si>
  <si>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</si>
  <si>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</si>
  <si>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</si>
  <si>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</si>
  <si>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</si>
  <si>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</si>
  <si>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/1 En cumplimiento con el Decreto Supremo N° 044-2020-PCM, el CAI no se encuentran operando en Estado de Emergencia Nacional.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</si>
  <si>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</si>
  <si>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</si>
  <si>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</si>
  <si>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</si>
  <si>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</si>
  <si>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</si>
  <si>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</si>
  <si>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</si>
  <si>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</si>
  <si>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</si>
  <si>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</si>
  <si>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</si>
  <si>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</si>
  <si>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</si>
  <si>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</si>
  <si>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</si>
  <si>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</si>
  <si>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</si>
  <si>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</si>
  <si>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</si>
  <si>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</si>
  <si>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</si>
  <si>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</si>
  <si>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</si>
  <si>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</si>
  <si>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</si>
  <si>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</si>
  <si>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</si>
  <si>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</si>
  <si>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</si>
  <si>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</si>
  <si>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</si>
  <si>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</si>
  <si>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</si>
  <si>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</si>
  <si>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</si>
  <si>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</si>
  <si>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</si>
  <si>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</si>
  <si>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</si>
  <si>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</si>
  <si>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</si>
  <si>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</si>
  <si>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</si>
  <si>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</si>
  <si>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</si>
  <si>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</si>
  <si>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</si>
  <si>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</si>
  <si>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</si>
  <si>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</si>
  <si>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</si>
  <si>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</si>
  <si>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</si>
  <si>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</si>
  <si>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</si>
  <si>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</si>
  <si>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</si>
  <si>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</si>
  <si>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</si>
  <si>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</si>
  <si>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</si>
  <si>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</si>
  <si>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</si>
  <si>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</si>
  <si>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</si>
  <si>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</si>
  <si>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</si>
  <si>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</si>
  <si>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</si>
  <si>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Unidad de Generación de Información y Gestión del Conocimiento - UGIGC/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</si>
</sst>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vertAlign val="superscript"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10" fillId="2" borderId="0" xfId="2" applyFont="1" applyFill="1" applyAlignment="1">
      <alignment horizont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2" fillId="4" borderId="0" xfId="2" applyFont="1" applyFill="1" applyAlignment="1">
      <alignment vertical="center" wrapText="1"/>
    </xf>
    <xf numFmtId="0" fontId="11" fillId="4" borderId="0" xfId="2" applyFont="1" applyFill="1" applyAlignment="1">
      <alignment horizontal="left" vertical="center"/>
    </xf>
    <xf numFmtId="0" fontId="12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3" fillId="5" borderId="0" xfId="2" applyFont="1" applyFill="1" applyAlignment="1">
      <alignment horizontal="left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 wrapText="1"/>
    </xf>
    <xf numFmtId="164" fontId="13" fillId="3" borderId="0" xfId="2" applyNumberFormat="1" applyFont="1" applyFill="1" applyAlignment="1">
      <alignment horizontal="center" vertical="center" wrapText="1"/>
    </xf>
    <xf numFmtId="0" fontId="14" fillId="0" borderId="13" xfId="2" applyFont="1" applyBorder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 wrapText="1"/>
    </xf>
    <xf numFmtId="0" fontId="13" fillId="5" borderId="0" xfId="2" applyFont="1" applyFill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3" fillId="5" borderId="15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3" fillId="3" borderId="0" xfId="2" applyFont="1" applyFill="1" applyAlignment="1">
      <alignment horizontal="center" vertical="center"/>
    </xf>
    <xf numFmtId="164" fontId="13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1" fillId="4" borderId="19" xfId="2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4" borderId="0" xfId="2" applyFont="1" applyFill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8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3" fillId="3" borderId="0" xfId="2" applyFont="1" applyFill="1" applyAlignment="1">
      <alignment horizontal="left"/>
    </xf>
    <xf numFmtId="164" fontId="13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1" fillId="4" borderId="0" xfId="2" applyFont="1" applyFill="1" applyAlignment="1">
      <alignment vertical="center"/>
    </xf>
    <xf numFmtId="0" fontId="11" fillId="0" borderId="19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3" fillId="5" borderId="20" xfId="2" applyFont="1" applyFill="1" applyBorder="1" applyAlignment="1">
      <alignment horizontal="center" vertical="center" wrapText="1"/>
    </xf>
    <xf numFmtId="0" fontId="13" fillId="5" borderId="14" xfId="2" applyFont="1" applyFill="1" applyBorder="1" applyAlignment="1">
      <alignment horizontal="center" vertical="center"/>
    </xf>
    <xf numFmtId="0" fontId="13" fillId="5" borderId="0" xfId="2" applyFont="1" applyFill="1" applyAlignment="1">
      <alignment horizontal="center" vertical="center"/>
    </xf>
    <xf numFmtId="0" fontId="13" fillId="5" borderId="15" xfId="2" applyFont="1" applyFill="1" applyBorder="1" applyAlignment="1">
      <alignment horizontal="centerContinuous" vertical="center" wrapText="1"/>
    </xf>
    <xf numFmtId="0" fontId="13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9" fillId="6" borderId="23" xfId="2" applyNumberFormat="1" applyFont="1" applyFill="1" applyBorder="1" applyAlignment="1" applyProtection="1">
      <alignment horizontal="center" vertical="center"/>
      <protection hidden="1"/>
    </xf>
    <xf numFmtId="9" fontId="19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 applyProtection="1">
      <alignment horizontal="center" vertical="center"/>
      <protection hidden="1"/>
    </xf>
    <xf numFmtId="0" fontId="13" fillId="3" borderId="24" xfId="2" applyFont="1" applyFill="1" applyBorder="1" applyAlignment="1">
      <alignment horizontal="center" vertical="center"/>
    </xf>
    <xf numFmtId="164" fontId="20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1" fillId="4" borderId="18" xfId="3" applyFont="1" applyFill="1" applyBorder="1" applyAlignment="1">
      <alignment horizontal="center" vertical="center"/>
    </xf>
    <xf numFmtId="0" fontId="21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9" fillId="4" borderId="0" xfId="2" applyNumberFormat="1" applyFont="1" applyFill="1" applyAlignment="1">
      <alignment vertical="center"/>
    </xf>
    <xf numFmtId="9" fontId="19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3" fillId="3" borderId="0" xfId="1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Continuous" vertical="center" wrapText="1"/>
    </xf>
    <xf numFmtId="0" fontId="13" fillId="5" borderId="14" xfId="2" applyFont="1" applyFill="1" applyBorder="1" applyAlignment="1" applyProtection="1">
      <alignment horizontal="center" vertical="center" wrapText="1"/>
      <protection locked="0"/>
    </xf>
    <xf numFmtId="0" fontId="13" fillId="5" borderId="0" xfId="2" applyFont="1" applyFill="1" applyAlignment="1" applyProtection="1">
      <alignment horizontal="center" vertical="center" wrapText="1"/>
      <protection locked="0"/>
    </xf>
    <xf numFmtId="0" fontId="13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3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1" fillId="0" borderId="27" xfId="2" applyFont="1" applyBorder="1" applyAlignment="1">
      <alignment horizontal="left" vertical="center" wrapText="1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3" fillId="5" borderId="30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3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983760"/>
        <c:axId val="396984152"/>
      </c:barChart>
      <c:catAx>
        <c:axId val="39698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6984152"/>
        <c:crosses val="autoZero"/>
        <c:auto val="1"/>
        <c:lblAlgn val="ctr"/>
        <c:lblOffset val="100"/>
        <c:noMultiLvlLbl val="0"/>
      </c:catAx>
      <c:valAx>
        <c:axId val="3969841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698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B0-4621-B1D5-F63F8D5B56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B0-4621-B1D5-F63F8D5B56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6669984"/>
        <c:axId val="396670376"/>
      </c:barChart>
      <c:catAx>
        <c:axId val="3966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6670376"/>
        <c:crosses val="autoZero"/>
        <c:auto val="1"/>
        <c:lblAlgn val="ctr"/>
        <c:lblOffset val="100"/>
        <c:noMultiLvlLbl val="0"/>
      </c:catAx>
      <c:valAx>
        <c:axId val="39667037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666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7C-40EF-A5E9-397D572B68E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537328"/>
        <c:axId val="361537720"/>
      </c:barChart>
      <c:catAx>
        <c:axId val="36153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61537720"/>
        <c:crosses val="autoZero"/>
        <c:auto val="1"/>
        <c:lblAlgn val="ctr"/>
        <c:lblOffset val="100"/>
        <c:noMultiLvlLbl val="0"/>
      </c:catAx>
      <c:valAx>
        <c:axId val="361537720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6153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7-4D7D-8B19-55E6343D3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7-4D7D-8B19-55E6343D3C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61538896"/>
        <c:axId val="399269144"/>
      </c:barChart>
      <c:catAx>
        <c:axId val="36153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9269144"/>
        <c:crosses val="autoZero"/>
        <c:auto val="1"/>
        <c:lblAlgn val="ctr"/>
        <c:lblOffset val="100"/>
        <c:noMultiLvlLbl val="0"/>
      </c:catAx>
      <c:valAx>
        <c:axId val="39926914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6153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8458201" y="193357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38099</xdr:colOff>
      <xdr:row>122</xdr:row>
      <xdr:rowOff>174624</xdr:rowOff>
    </xdr:from>
    <xdr:to>
      <xdr:col>13</xdr:col>
      <xdr:colOff>560917</xdr:colOff>
      <xdr:row>139</xdr:row>
      <xdr:rowOff>42332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303</v>
          </cell>
          <cell r="D138">
            <v>123</v>
          </cell>
          <cell r="E138">
            <v>164</v>
          </cell>
          <cell r="F138">
            <v>66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0.11890243902439024</v>
          </cell>
          <cell r="E157">
            <v>0.28506097560975607</v>
          </cell>
          <cell r="F157">
            <v>0.3277439024390244</v>
          </cell>
          <cell r="G157">
            <v>0.23170731707317074</v>
          </cell>
          <cell r="H157">
            <v>3.6585365853658534E-2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47</v>
          </cell>
          <cell r="D177">
            <v>609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50</v>
          </cell>
          <cell r="D187">
            <v>85</v>
          </cell>
          <cell r="E187">
            <v>0</v>
          </cell>
        </row>
        <row r="188">
          <cell r="A188" t="str">
            <v>Abr</v>
          </cell>
        </row>
        <row r="189">
          <cell r="A189" t="str">
            <v>May</v>
          </cell>
        </row>
        <row r="190">
          <cell r="A190" t="str">
            <v>Jun</v>
          </cell>
        </row>
        <row r="191">
          <cell r="A191" t="str">
            <v>Jul</v>
          </cell>
        </row>
        <row r="192">
          <cell r="A192" t="str">
            <v>Ago</v>
          </cell>
        </row>
        <row r="193">
          <cell r="A193" t="str">
            <v>Set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561</v>
          </cell>
        </row>
        <row r="229">
          <cell r="A229" t="str">
            <v>Otra persona afectada (*)</v>
          </cell>
          <cell r="H229">
            <v>95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469</v>
          </cell>
          <cell r="G312">
            <v>4138</v>
          </cell>
          <cell r="H312">
            <v>2509</v>
          </cell>
          <cell r="I312">
            <v>8368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O119" sqref="O119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22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22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22.5" customHeight="1" x14ac:dyDescent="0.3">
      <c r="A128" s="24" t="s">
        <v>22</v>
      </c>
      <c r="B128" s="25">
        <f t="shared" si="0"/>
        <v>135</v>
      </c>
      <c r="C128" s="26">
        <v>72</v>
      </c>
      <c r="D128" s="26">
        <v>9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hidden="1" customHeight="1" x14ac:dyDescent="0.3">
      <c r="A129" s="27" t="s">
        <v>23</v>
      </c>
      <c r="B129" s="25">
        <f t="shared" si="0"/>
        <v>0</v>
      </c>
      <c r="C129" s="26"/>
      <c r="D129" s="26"/>
      <c r="E129" s="26"/>
      <c r="F129" s="26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hidden="1" customHeight="1" x14ac:dyDescent="0.3">
      <c r="A130" s="27" t="s">
        <v>24</v>
      </c>
      <c r="B130" s="25">
        <f t="shared" si="0"/>
        <v>0</v>
      </c>
      <c r="C130" s="26"/>
      <c r="D130" s="26"/>
      <c r="E130" s="26"/>
      <c r="F130" s="26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hidden="1" customHeight="1" x14ac:dyDescent="0.3">
      <c r="A131" s="27" t="s">
        <v>25</v>
      </c>
      <c r="B131" s="25">
        <f t="shared" si="0"/>
        <v>0</v>
      </c>
      <c r="C131" s="26"/>
      <c r="D131" s="26"/>
      <c r="E131" s="26"/>
      <c r="F131" s="26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hidden="1" customHeight="1" x14ac:dyDescent="0.3">
      <c r="A132" s="27" t="s">
        <v>26</v>
      </c>
      <c r="B132" s="25">
        <f t="shared" si="0"/>
        <v>0</v>
      </c>
      <c r="C132" s="26"/>
      <c r="D132" s="26"/>
      <c r="E132" s="26"/>
      <c r="F132" s="26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hidden="1" customHeight="1" x14ac:dyDescent="0.3">
      <c r="A133" s="27" t="s">
        <v>27</v>
      </c>
      <c r="B133" s="25">
        <f t="shared" si="0"/>
        <v>0</v>
      </c>
      <c r="C133" s="26"/>
      <c r="D133" s="26"/>
      <c r="E133" s="26"/>
      <c r="F133" s="26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hidden="1" customHeight="1" x14ac:dyDescent="0.3">
      <c r="A134" s="27" t="s">
        <v>28</v>
      </c>
      <c r="B134" s="25">
        <f t="shared" si="0"/>
        <v>0</v>
      </c>
      <c r="C134" s="26"/>
      <c r="D134" s="26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656</v>
      </c>
      <c r="C138" s="33">
        <f>SUM(C126:C137)</f>
        <v>303</v>
      </c>
      <c r="D138" s="33">
        <f>SUM(D126:D137)</f>
        <v>123</v>
      </c>
      <c r="E138" s="33">
        <f>SUM(E126:E137)</f>
        <v>164</v>
      </c>
      <c r="F138" s="33">
        <f>SUM(F126:F137)</f>
        <v>66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23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135</v>
      </c>
      <c r="C146" s="47">
        <v>0</v>
      </c>
      <c r="D146" s="47">
        <v>19</v>
      </c>
      <c r="E146" s="47">
        <v>37</v>
      </c>
      <c r="F146" s="47">
        <v>50</v>
      </c>
      <c r="G146" s="47">
        <v>24</v>
      </c>
      <c r="H146" s="47">
        <v>5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/>
      <c r="D147" s="47"/>
      <c r="E147" s="47"/>
      <c r="F147" s="47"/>
      <c r="G147" s="47"/>
      <c r="H147" s="47"/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/>
      <c r="D148" s="47"/>
      <c r="E148" s="47"/>
      <c r="F148" s="47"/>
      <c r="G148" s="47"/>
      <c r="H148" s="47"/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/>
      <c r="D149" s="47"/>
      <c r="E149" s="47"/>
      <c r="F149" s="47"/>
      <c r="G149" s="47"/>
      <c r="H149" s="47"/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/>
      <c r="D150" s="47"/>
      <c r="E150" s="47"/>
      <c r="F150" s="47"/>
      <c r="G150" s="47"/>
      <c r="H150" s="47"/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0</v>
      </c>
      <c r="C151" s="47"/>
      <c r="D151" s="47"/>
      <c r="E151" s="47"/>
      <c r="F151" s="47"/>
      <c r="G151" s="47"/>
      <c r="H151" s="47"/>
      <c r="I151" s="36"/>
      <c r="J151" s="36"/>
      <c r="K151" s="36"/>
      <c r="L151" s="36"/>
      <c r="M151" s="36"/>
      <c r="N151" s="44"/>
    </row>
    <row r="152" spans="1:15" ht="13.5" customHeight="1" x14ac:dyDescent="0.25">
      <c r="A152" s="27" t="s">
        <v>28</v>
      </c>
      <c r="B152" s="45">
        <f t="shared" si="1"/>
        <v>0</v>
      </c>
      <c r="C152" s="47"/>
      <c r="D152" s="47"/>
      <c r="E152" s="47"/>
      <c r="F152" s="47"/>
      <c r="G152" s="47"/>
      <c r="H152" s="47"/>
      <c r="I152" s="36"/>
      <c r="J152" s="36"/>
      <c r="K152" s="36"/>
      <c r="L152" s="36"/>
      <c r="M152" s="36"/>
      <c r="N152" s="44"/>
    </row>
    <row r="153" spans="1:15" ht="13.5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656</v>
      </c>
      <c r="C156" s="51">
        <f t="shared" ref="C156:H156" si="2">SUM(C144:C155)</f>
        <v>0</v>
      </c>
      <c r="D156" s="51">
        <f t="shared" si="2"/>
        <v>78</v>
      </c>
      <c r="E156" s="51">
        <f t="shared" si="2"/>
        <v>187</v>
      </c>
      <c r="F156" s="51">
        <f t="shared" si="2"/>
        <v>215</v>
      </c>
      <c r="G156" s="51">
        <f t="shared" si="2"/>
        <v>152</v>
      </c>
      <c r="H156" s="51">
        <f t="shared" si="2"/>
        <v>24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1</v>
      </c>
      <c r="C157" s="53">
        <f t="shared" ref="C157:H157" si="3">IF($B$156=0,"",C156/$B$156)</f>
        <v>0</v>
      </c>
      <c r="D157" s="53">
        <f t="shared" si="3"/>
        <v>0.11890243902439024</v>
      </c>
      <c r="E157" s="53">
        <f t="shared" si="3"/>
        <v>0.28506097560975607</v>
      </c>
      <c r="F157" s="53">
        <f t="shared" si="3"/>
        <v>0.3277439024390244</v>
      </c>
      <c r="G157" s="53">
        <f t="shared" si="3"/>
        <v>0.23170731707317074</v>
      </c>
      <c r="H157" s="53">
        <f t="shared" si="3"/>
        <v>3.6585365853658534E-2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20.25" customHeight="1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/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43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44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45</v>
      </c>
      <c r="D164" s="61" t="s">
        <v>46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135</v>
      </c>
      <c r="C167" s="47">
        <v>10</v>
      </c>
      <c r="D167" s="47">
        <v>125</v>
      </c>
    </row>
    <row r="168" spans="1:9" ht="15" customHeight="1" x14ac:dyDescent="0.25">
      <c r="A168" s="64" t="s">
        <v>23</v>
      </c>
      <c r="B168" s="63">
        <f t="shared" si="4"/>
        <v>0</v>
      </c>
      <c r="C168" s="47"/>
      <c r="D168" s="47"/>
    </row>
    <row r="169" spans="1:9" ht="15" customHeight="1" x14ac:dyDescent="0.25">
      <c r="A169" s="64" t="s">
        <v>24</v>
      </c>
      <c r="B169" s="63">
        <f t="shared" si="4"/>
        <v>0</v>
      </c>
      <c r="C169" s="47"/>
      <c r="D169" s="47"/>
    </row>
    <row r="170" spans="1:9" ht="15" customHeight="1" x14ac:dyDescent="0.25">
      <c r="A170" s="64" t="s">
        <v>25</v>
      </c>
      <c r="B170" s="63">
        <f t="shared" si="4"/>
        <v>0</v>
      </c>
      <c r="C170" s="47"/>
      <c r="D170" s="47"/>
    </row>
    <row r="171" spans="1:9" ht="15" customHeight="1" x14ac:dyDescent="0.25">
      <c r="A171" s="64" t="s">
        <v>26</v>
      </c>
      <c r="B171" s="63">
        <f t="shared" si="4"/>
        <v>0</v>
      </c>
      <c r="C171" s="47"/>
      <c r="D171" s="47"/>
    </row>
    <row r="172" spans="1:9" ht="15" customHeight="1" x14ac:dyDescent="0.25">
      <c r="A172" s="64" t="s">
        <v>27</v>
      </c>
      <c r="B172" s="63">
        <f t="shared" si="4"/>
        <v>0</v>
      </c>
      <c r="C172" s="47"/>
      <c r="D172" s="47"/>
    </row>
    <row r="173" spans="1:9" ht="15" customHeight="1" x14ac:dyDescent="0.25">
      <c r="A173" s="64" t="s">
        <v>28</v>
      </c>
      <c r="B173" s="63">
        <f t="shared" si="4"/>
        <v>0</v>
      </c>
      <c r="C173" s="47"/>
      <c r="D173" s="47"/>
    </row>
    <row r="174" spans="1:9" ht="15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656</v>
      </c>
      <c r="C177" s="69">
        <f>SUM(C165:C176)</f>
        <v>47</v>
      </c>
      <c r="D177" s="69">
        <f>SUM(D165:D176)</f>
        <v>609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7.1646341463414628E-2</v>
      </c>
      <c r="D178" s="71">
        <f>IF($B$177=0,"",D177/$B$177)</f>
        <v>0.92835365853658536</v>
      </c>
    </row>
    <row r="179" spans="1:15" ht="12.75" x14ac:dyDescent="0.2"/>
    <row r="180" spans="1:15" ht="21.75" customHeight="1" x14ac:dyDescent="0.2">
      <c r="A180" s="72" t="s">
        <v>47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48</v>
      </c>
      <c r="D183" s="39"/>
      <c r="E183" s="39"/>
    </row>
    <row r="184" spans="1:15" ht="15" customHeight="1" x14ac:dyDescent="0.2">
      <c r="A184" s="37"/>
      <c r="B184" s="38"/>
      <c r="C184" s="41" t="s">
        <v>49</v>
      </c>
      <c r="D184" s="42" t="s">
        <v>50</v>
      </c>
      <c r="E184" s="41" t="s">
        <v>51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135</v>
      </c>
      <c r="C187" s="47">
        <v>50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/>
      <c r="D188" s="47"/>
      <c r="E188" s="47"/>
    </row>
    <row r="189" spans="1:15" ht="15" customHeight="1" x14ac:dyDescent="0.25">
      <c r="A189" s="64" t="s">
        <v>24</v>
      </c>
      <c r="B189" s="63">
        <f t="shared" si="5"/>
        <v>0</v>
      </c>
      <c r="C189" s="47"/>
      <c r="D189" s="47"/>
      <c r="E189" s="47"/>
    </row>
    <row r="190" spans="1:15" ht="15" customHeight="1" x14ac:dyDescent="0.25">
      <c r="A190" s="64" t="s">
        <v>25</v>
      </c>
      <c r="B190" s="63">
        <f t="shared" si="5"/>
        <v>0</v>
      </c>
      <c r="C190" s="47"/>
      <c r="D190" s="47"/>
      <c r="E190" s="47"/>
    </row>
    <row r="191" spans="1:15" ht="15" customHeight="1" x14ac:dyDescent="0.25">
      <c r="A191" s="64" t="s">
        <v>26</v>
      </c>
      <c r="B191" s="63">
        <f t="shared" si="5"/>
        <v>0</v>
      </c>
      <c r="C191" s="47"/>
      <c r="D191" s="47"/>
      <c r="E191" s="47"/>
    </row>
    <row r="192" spans="1:15" ht="15" customHeight="1" x14ac:dyDescent="0.25">
      <c r="A192" s="64" t="s">
        <v>27</v>
      </c>
      <c r="B192" s="63">
        <f t="shared" si="5"/>
        <v>0</v>
      </c>
      <c r="C192" s="47"/>
      <c r="D192" s="47"/>
      <c r="E192" s="47"/>
    </row>
    <row r="193" spans="1:5" ht="15" customHeight="1" x14ac:dyDescent="0.25">
      <c r="A193" s="64" t="s">
        <v>28</v>
      </c>
      <c r="B193" s="63">
        <f t="shared" si="5"/>
        <v>0</v>
      </c>
      <c r="C193" s="47"/>
      <c r="D193" s="47"/>
      <c r="E193" s="47"/>
    </row>
    <row r="194" spans="1:5" ht="15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656</v>
      </c>
      <c r="C197" s="69">
        <f>SUM(C185:C196)</f>
        <v>291</v>
      </c>
      <c r="D197" s="69">
        <f>SUM(D185:D196)</f>
        <v>363</v>
      </c>
      <c r="E197" s="69">
        <f>SUM(E185:E196)</f>
        <v>2</v>
      </c>
    </row>
    <row r="198" spans="1:5" ht="15" customHeight="1" thickBot="1" x14ac:dyDescent="0.3">
      <c r="A198" s="52" t="s">
        <v>41</v>
      </c>
      <c r="B198" s="71">
        <f>SUM(C198:E198)</f>
        <v>1</v>
      </c>
      <c r="C198" s="71">
        <f>IF($B$197=0,"",C197/$B$197)</f>
        <v>0.44359756097560976</v>
      </c>
      <c r="D198" s="71">
        <f>IF($B$197=0,"",D197/$B$197)</f>
        <v>0.55335365853658536</v>
      </c>
      <c r="E198" s="71">
        <f>IF($B$197=0,"",E197/$B$197)</f>
        <v>3.0487804878048782E-3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52</v>
      </c>
    </row>
    <row r="218" spans="1:15" ht="12.75" x14ac:dyDescent="0.2">
      <c r="A218" s="54" t="s">
        <v>53</v>
      </c>
    </row>
    <row r="219" spans="1:15" ht="12.75" x14ac:dyDescent="0.2"/>
    <row r="220" spans="1:15" ht="21.75" customHeight="1" thickBot="1" x14ac:dyDescent="0.25">
      <c r="A220" s="74" t="s">
        <v>54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55</v>
      </c>
      <c r="B222" s="39"/>
      <c r="C222" s="39"/>
      <c r="D222" s="39"/>
      <c r="E222" s="78"/>
      <c r="F222" s="39" t="s">
        <v>15</v>
      </c>
      <c r="G222" s="39"/>
      <c r="H222" s="79" t="s">
        <v>56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57</v>
      </c>
      <c r="G223" s="82" t="s">
        <v>58</v>
      </c>
      <c r="H223" s="79"/>
      <c r="I223" s="80"/>
    </row>
    <row r="224" spans="1:15" ht="14.25" customHeight="1" x14ac:dyDescent="0.2">
      <c r="A224" s="83" t="s">
        <v>59</v>
      </c>
      <c r="B224" s="84" t="s">
        <v>60</v>
      </c>
      <c r="C224" s="84"/>
      <c r="D224" s="84"/>
      <c r="E224" s="84"/>
      <c r="F224" s="26">
        <v>148</v>
      </c>
      <c r="G224" s="26">
        <v>0</v>
      </c>
      <c r="H224" s="85">
        <f>SUM(F224:G228)</f>
        <v>561</v>
      </c>
      <c r="I224" s="86">
        <f>IF($H$224+$H$229=0,"",H224/($H$224+$H$229))</f>
        <v>0.85518292682926833</v>
      </c>
    </row>
    <row r="225" spans="1:9" ht="14.25" customHeight="1" x14ac:dyDescent="0.2">
      <c r="A225" s="83"/>
      <c r="B225" s="87" t="s">
        <v>61</v>
      </c>
      <c r="C225" s="87"/>
      <c r="D225" s="87"/>
      <c r="E225" s="87"/>
      <c r="F225" s="28">
        <v>9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62</v>
      </c>
      <c r="C226" s="87"/>
      <c r="D226" s="87"/>
      <c r="E226" s="87"/>
      <c r="F226" s="28">
        <v>199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63</v>
      </c>
      <c r="C227" s="87"/>
      <c r="D227" s="87"/>
      <c r="E227" s="87"/>
      <c r="F227" s="28">
        <v>193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64</v>
      </c>
      <c r="C228" s="89"/>
      <c r="D228" s="89"/>
      <c r="E228" s="89"/>
      <c r="F228" s="90">
        <v>12</v>
      </c>
      <c r="G228" s="90">
        <v>0</v>
      </c>
      <c r="H228" s="91"/>
      <c r="I228" s="92"/>
    </row>
    <row r="229" spans="1:9" ht="33.75" customHeight="1" thickBot="1" x14ac:dyDescent="0.25">
      <c r="A229" s="93" t="s">
        <v>65</v>
      </c>
      <c r="B229" s="89" t="s">
        <v>66</v>
      </c>
      <c r="C229" s="89"/>
      <c r="D229" s="89"/>
      <c r="E229" s="89"/>
      <c r="F229" s="94">
        <v>67</v>
      </c>
      <c r="G229" s="94">
        <v>28</v>
      </c>
      <c r="H229" s="95">
        <f>SUM(F229:G229)</f>
        <v>95</v>
      </c>
      <c r="I229" s="96">
        <f>IF(H224+H229=0,"",H229/(H224+H229))</f>
        <v>0.1448170731707317</v>
      </c>
    </row>
    <row r="230" spans="1:9" ht="15" customHeight="1" x14ac:dyDescent="0.2">
      <c r="A230" s="97" t="s">
        <v>56</v>
      </c>
      <c r="B230" s="97"/>
      <c r="C230" s="97"/>
      <c r="D230" s="97"/>
      <c r="E230" s="97"/>
      <c r="F230" s="98">
        <f>SUM(F224:F229)</f>
        <v>628</v>
      </c>
      <c r="G230" s="98">
        <f>SUM(G224:G229)</f>
        <v>28</v>
      </c>
      <c r="H230" s="99">
        <f>F230+G230</f>
        <v>656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0.95731707317073167</v>
      </c>
      <c r="G231" s="101">
        <f>G230/(F230+G230)</f>
        <v>4.2682926829268296E-2</v>
      </c>
      <c r="H231" s="99"/>
      <c r="I231" s="99"/>
    </row>
    <row r="232" spans="1:9" ht="15" customHeight="1" x14ac:dyDescent="0.2">
      <c r="A232" s="102" t="s">
        <v>67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68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69</v>
      </c>
      <c r="B237" s="38" t="s">
        <v>70</v>
      </c>
      <c r="C237" s="38" t="s">
        <v>71</v>
      </c>
      <c r="D237" s="39" t="s">
        <v>72</v>
      </c>
      <c r="E237" s="38" t="s">
        <v>73</v>
      </c>
      <c r="F237" s="39" t="s">
        <v>74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75</v>
      </c>
      <c r="B239" s="109">
        <v>69</v>
      </c>
      <c r="C239" s="109">
        <v>427</v>
      </c>
      <c r="D239" s="109">
        <v>5</v>
      </c>
      <c r="E239" s="109">
        <v>39</v>
      </c>
      <c r="F239" s="109">
        <v>116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76</v>
      </c>
      <c r="B241" s="111">
        <v>439</v>
      </c>
      <c r="C241" s="111">
        <v>158</v>
      </c>
      <c r="D241" s="111">
        <v>29</v>
      </c>
      <c r="E241" s="111">
        <v>13</v>
      </c>
      <c r="F241" s="111">
        <v>17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77</v>
      </c>
      <c r="B243" s="111">
        <v>627</v>
      </c>
      <c r="C243" s="111">
        <v>23</v>
      </c>
      <c r="D243" s="111">
        <v>2</v>
      </c>
      <c r="E243" s="111">
        <v>2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78</v>
      </c>
      <c r="B245" s="111">
        <v>619</v>
      </c>
      <c r="C245" s="111">
        <v>21</v>
      </c>
      <c r="D245" s="111">
        <v>2</v>
      </c>
      <c r="E245" s="111">
        <v>7</v>
      </c>
      <c r="F245" s="111">
        <v>7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79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80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135</v>
      </c>
      <c r="D253" s="115">
        <f t="shared" si="6"/>
        <v>-0.38914027149321262</v>
      </c>
      <c r="E253" s="115"/>
    </row>
    <row r="254" spans="1:15" ht="14.25" hidden="1" customHeight="1" x14ac:dyDescent="0.25">
      <c r="A254" s="27" t="s">
        <v>23</v>
      </c>
      <c r="B254" s="114"/>
      <c r="C254" s="46"/>
      <c r="D254" s="115" t="e">
        <f t="shared" si="6"/>
        <v>#DIV/0!</v>
      </c>
      <c r="E254" s="115"/>
    </row>
    <row r="255" spans="1:15" ht="14.25" hidden="1" customHeight="1" x14ac:dyDescent="0.25">
      <c r="A255" s="24" t="s">
        <v>24</v>
      </c>
      <c r="B255" s="114"/>
      <c r="C255" s="46"/>
      <c r="D255" s="115" t="e">
        <f t="shared" si="6"/>
        <v>#DIV/0!</v>
      </c>
      <c r="E255" s="115"/>
    </row>
    <row r="256" spans="1:15" ht="14.25" hidden="1" customHeight="1" x14ac:dyDescent="0.25">
      <c r="A256" s="27" t="s">
        <v>25</v>
      </c>
      <c r="B256" s="114"/>
      <c r="C256" s="46"/>
      <c r="D256" s="115" t="e">
        <f t="shared" si="6"/>
        <v>#DIV/0!</v>
      </c>
      <c r="E256" s="115"/>
    </row>
    <row r="257" spans="1:15" ht="14.25" hidden="1" customHeight="1" x14ac:dyDescent="0.25">
      <c r="A257" s="24" t="s">
        <v>26</v>
      </c>
      <c r="B257" s="114"/>
      <c r="C257" s="46"/>
      <c r="D257" s="115" t="e">
        <f t="shared" si="6"/>
        <v>#DIV/0!</v>
      </c>
      <c r="E257" s="115"/>
    </row>
    <row r="258" spans="1:15" ht="14.25" hidden="1" customHeight="1" x14ac:dyDescent="0.25">
      <c r="A258" s="27" t="s">
        <v>27</v>
      </c>
      <c r="B258" s="114"/>
      <c r="C258" s="46"/>
      <c r="D258" s="115" t="e">
        <f t="shared" si="6"/>
        <v>#DIV/0!</v>
      </c>
      <c r="E258" s="115"/>
    </row>
    <row r="259" spans="1:15" ht="14.25" hidden="1" customHeight="1" x14ac:dyDescent="0.25">
      <c r="A259" s="27" t="s">
        <v>28</v>
      </c>
      <c r="B259" s="114"/>
      <c r="C259" s="46"/>
      <c r="D259" s="115" t="e">
        <f t="shared" si="6"/>
        <v>#DIV/0!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635</v>
      </c>
      <c r="C263" s="33">
        <f>SUM(C251:C262)</f>
        <v>656</v>
      </c>
      <c r="D263" s="118">
        <f t="shared" si="6"/>
        <v>3.3070866141732269E-2</v>
      </c>
      <c r="E263" s="118"/>
    </row>
    <row r="264" spans="1:15" ht="11.25" customHeight="1" x14ac:dyDescent="0.2"/>
    <row r="265" spans="1:15" ht="15" customHeight="1" x14ac:dyDescent="0.2">
      <c r="A265" s="7" t="s">
        <v>52</v>
      </c>
    </row>
    <row r="266" spans="1:15" ht="15" customHeight="1" x14ac:dyDescent="0.2">
      <c r="A266" s="54" t="s">
        <v>53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210</v>
      </c>
      <c r="D273" s="26">
        <v>1448</v>
      </c>
      <c r="E273" s="26">
        <v>935</v>
      </c>
      <c r="F273" s="26">
        <v>3094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1460</v>
      </c>
      <c r="E274" s="28">
        <v>796</v>
      </c>
      <c r="F274" s="28">
        <v>2952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4404</v>
      </c>
      <c r="C275" s="28">
        <v>74</v>
      </c>
      <c r="D275" s="28">
        <v>1230</v>
      </c>
      <c r="E275" s="28">
        <v>778</v>
      </c>
      <c r="F275" s="28">
        <v>2322</v>
      </c>
      <c r="G275" s="126"/>
      <c r="I275" s="64" t="s">
        <v>22</v>
      </c>
      <c r="J275" s="127">
        <f t="shared" si="8"/>
        <v>4404</v>
      </c>
      <c r="K275" s="28">
        <v>2202</v>
      </c>
      <c r="L275" s="28">
        <v>389</v>
      </c>
      <c r="M275" s="28">
        <v>1553</v>
      </c>
      <c r="N275" s="28">
        <v>260</v>
      </c>
    </row>
    <row r="276" spans="1:14" ht="13.5" hidden="1" customHeight="1" x14ac:dyDescent="0.25">
      <c r="A276" s="64" t="s">
        <v>23</v>
      </c>
      <c r="B276" s="63">
        <f t="shared" si="7"/>
        <v>0</v>
      </c>
      <c r="C276" s="28"/>
      <c r="D276" s="28"/>
      <c r="E276" s="28"/>
      <c r="F276" s="28"/>
      <c r="G276" s="126"/>
      <c r="I276" s="64" t="s">
        <v>23</v>
      </c>
      <c r="J276" s="127">
        <f t="shared" si="8"/>
        <v>0</v>
      </c>
      <c r="K276" s="28"/>
      <c r="L276" s="28"/>
      <c r="M276" s="28"/>
      <c r="N276" s="28"/>
    </row>
    <row r="277" spans="1:14" ht="13.5" hidden="1" customHeight="1" x14ac:dyDescent="0.25">
      <c r="A277" s="64" t="s">
        <v>24</v>
      </c>
      <c r="B277" s="63">
        <f t="shared" si="7"/>
        <v>0</v>
      </c>
      <c r="C277" s="28"/>
      <c r="D277" s="28"/>
      <c r="E277" s="28"/>
      <c r="F277" s="28"/>
      <c r="G277" s="126"/>
      <c r="I277" s="64" t="s">
        <v>24</v>
      </c>
      <c r="J277" s="127">
        <f t="shared" si="8"/>
        <v>0</v>
      </c>
      <c r="K277" s="28"/>
      <c r="L277" s="28"/>
      <c r="M277" s="28"/>
      <c r="N277" s="28"/>
    </row>
    <row r="278" spans="1:14" ht="13.5" hidden="1" customHeight="1" x14ac:dyDescent="0.25">
      <c r="A278" s="64" t="s">
        <v>25</v>
      </c>
      <c r="B278" s="63">
        <f t="shared" si="7"/>
        <v>0</v>
      </c>
      <c r="C278" s="28"/>
      <c r="D278" s="28"/>
      <c r="E278" s="28"/>
      <c r="F278" s="28"/>
      <c r="G278" s="126"/>
      <c r="I278" s="64" t="s">
        <v>25</v>
      </c>
      <c r="J278" s="127">
        <f t="shared" si="8"/>
        <v>0</v>
      </c>
      <c r="K278" s="28"/>
      <c r="L278" s="28"/>
      <c r="M278" s="28"/>
      <c r="N278" s="28"/>
    </row>
    <row r="279" spans="1:14" ht="13.5" hidden="1" customHeight="1" x14ac:dyDescent="0.25">
      <c r="A279" s="64" t="s">
        <v>26</v>
      </c>
      <c r="B279" s="63">
        <f t="shared" si="7"/>
        <v>0</v>
      </c>
      <c r="C279" s="28"/>
      <c r="D279" s="28"/>
      <c r="E279" s="28"/>
      <c r="F279" s="28"/>
      <c r="G279" s="126"/>
      <c r="I279" s="64" t="s">
        <v>26</v>
      </c>
      <c r="J279" s="127">
        <f t="shared" si="8"/>
        <v>0</v>
      </c>
      <c r="K279" s="28"/>
      <c r="L279" s="28"/>
      <c r="M279" s="28"/>
      <c r="N279" s="28"/>
    </row>
    <row r="280" spans="1:14" ht="13.5" hidden="1" customHeight="1" x14ac:dyDescent="0.25">
      <c r="A280" s="64" t="s">
        <v>27</v>
      </c>
      <c r="B280" s="63">
        <f t="shared" si="7"/>
        <v>0</v>
      </c>
      <c r="C280" s="28"/>
      <c r="D280" s="28"/>
      <c r="E280" s="28"/>
      <c r="F280" s="28"/>
      <c r="G280" s="126"/>
      <c r="I280" s="64" t="s">
        <v>27</v>
      </c>
      <c r="J280" s="127">
        <f t="shared" si="8"/>
        <v>0</v>
      </c>
      <c r="K280" s="28"/>
      <c r="L280" s="28"/>
      <c r="M280" s="28"/>
      <c r="N280" s="28"/>
    </row>
    <row r="281" spans="1:14" ht="13.5" hidden="1" customHeight="1" x14ac:dyDescent="0.25">
      <c r="A281" s="64" t="s">
        <v>28</v>
      </c>
      <c r="B281" s="63">
        <f t="shared" si="7"/>
        <v>0</v>
      </c>
      <c r="C281" s="28"/>
      <c r="D281" s="28"/>
      <c r="E281" s="28"/>
      <c r="F281" s="28"/>
      <c r="G281" s="126"/>
      <c r="I281" s="64" t="s">
        <v>28</v>
      </c>
      <c r="J281" s="127">
        <f t="shared" si="8"/>
        <v>0</v>
      </c>
      <c r="K281" s="28"/>
      <c r="L281" s="28"/>
      <c r="M281" s="28"/>
      <c r="N281" s="28"/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15484</v>
      </c>
      <c r="C285" s="69">
        <f>SUM(C273:C284)</f>
        <v>469</v>
      </c>
      <c r="D285" s="69">
        <f>SUM(D273:D284)</f>
        <v>4138</v>
      </c>
      <c r="E285" s="69">
        <f>SUM(E273:E284)</f>
        <v>2509</v>
      </c>
      <c r="F285" s="69">
        <f>SUM(F273:F284)</f>
        <v>8368</v>
      </c>
      <c r="G285" s="130"/>
      <c r="I285" s="50" t="s">
        <v>15</v>
      </c>
      <c r="J285" s="69">
        <f>SUM(J273:J284)</f>
        <v>15484</v>
      </c>
      <c r="K285" s="69">
        <f>SUM(K273:K284)</f>
        <v>6171</v>
      </c>
      <c r="L285" s="69">
        <f>SUM(L273:L284)</f>
        <v>2908</v>
      </c>
      <c r="M285" s="69">
        <f>SUM(M273:M284)</f>
        <v>5125</v>
      </c>
      <c r="N285" s="69">
        <f>SUM(N273:N284)</f>
        <v>1280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3.0289330922242313E-2</v>
      </c>
      <c r="D286" s="71">
        <f>IF($B$285=0,"",D285/$B$285)</f>
        <v>0.26724360630328081</v>
      </c>
      <c r="E286" s="71">
        <f>IF($B$285=0,"",E285/$B$285)</f>
        <v>0.16203823301472486</v>
      </c>
      <c r="F286" s="71">
        <f>IF($B$285=0,"",F285/$B$285)</f>
        <v>0.54042882975975204</v>
      </c>
      <c r="G286" s="131"/>
      <c r="I286" s="53" t="s">
        <v>41</v>
      </c>
      <c r="J286" s="71">
        <f>SUM(K286:N286)</f>
        <v>1</v>
      </c>
      <c r="K286" s="71">
        <f>+K285/$J$285</f>
        <v>0.39854042882975976</v>
      </c>
      <c r="L286" s="71">
        <f>+L285/$J$285</f>
        <v>0.18780676827693102</v>
      </c>
      <c r="M286" s="71">
        <f>+M285/$J$285</f>
        <v>0.33098682510979077</v>
      </c>
      <c r="N286" s="71">
        <f>+N285/$J$285</f>
        <v>8.2665977783518474E-2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655</v>
      </c>
      <c r="F291" s="26">
        <v>469</v>
      </c>
      <c r="G291" s="26">
        <v>183</v>
      </c>
      <c r="H291" s="26">
        <v>2</v>
      </c>
      <c r="I291" s="26">
        <v>1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656</v>
      </c>
      <c r="F292" s="28">
        <v>0</v>
      </c>
      <c r="G292" s="28">
        <v>655</v>
      </c>
      <c r="H292" s="28">
        <v>1</v>
      </c>
      <c r="I292" s="28">
        <v>0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1332</v>
      </c>
      <c r="F293" s="28">
        <v>0</v>
      </c>
      <c r="G293" s="28">
        <v>1332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1224</v>
      </c>
      <c r="F294" s="28">
        <v>0</v>
      </c>
      <c r="G294" s="28">
        <v>720</v>
      </c>
      <c r="H294" s="28">
        <v>430</v>
      </c>
      <c r="I294" s="28">
        <v>74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661</v>
      </c>
      <c r="F295" s="28">
        <v>0</v>
      </c>
      <c r="G295" s="28">
        <v>33</v>
      </c>
      <c r="H295" s="28">
        <v>627</v>
      </c>
      <c r="I295" s="28">
        <v>1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340</v>
      </c>
      <c r="F296" s="28">
        <v>0</v>
      </c>
      <c r="G296" s="28">
        <v>0</v>
      </c>
      <c r="H296" s="28">
        <v>340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186</v>
      </c>
      <c r="F297" s="28">
        <v>0</v>
      </c>
      <c r="G297" s="28">
        <v>0</v>
      </c>
      <c r="H297" s="28">
        <v>184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311</v>
      </c>
      <c r="F298" s="28">
        <v>0</v>
      </c>
      <c r="G298" s="28">
        <v>0</v>
      </c>
      <c r="H298" s="28">
        <v>311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450</v>
      </c>
      <c r="F299" s="28">
        <v>0</v>
      </c>
      <c r="G299" s="28">
        <v>450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353</v>
      </c>
      <c r="F300" s="28">
        <v>0</v>
      </c>
      <c r="G300" s="28">
        <v>0</v>
      </c>
      <c r="H300" s="28">
        <v>353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658</v>
      </c>
      <c r="F301" s="28">
        <v>0</v>
      </c>
      <c r="G301" s="28">
        <v>0</v>
      </c>
      <c r="H301" s="28">
        <v>0</v>
      </c>
      <c r="I301" s="28">
        <v>658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372</v>
      </c>
      <c r="F302" s="28">
        <v>0</v>
      </c>
      <c r="G302" s="28">
        <v>1</v>
      </c>
      <c r="H302" s="28">
        <v>0</v>
      </c>
      <c r="I302" s="28">
        <v>371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421</v>
      </c>
      <c r="F303" s="28">
        <v>0</v>
      </c>
      <c r="G303" s="28">
        <v>0</v>
      </c>
      <c r="H303" s="28">
        <v>0</v>
      </c>
      <c r="I303" s="28">
        <v>421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320</v>
      </c>
      <c r="F304" s="28">
        <v>0</v>
      </c>
      <c r="G304" s="28">
        <v>0</v>
      </c>
      <c r="H304" s="28">
        <v>0</v>
      </c>
      <c r="I304" s="28">
        <v>320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112</v>
      </c>
      <c r="F305" s="28">
        <v>0</v>
      </c>
      <c r="G305" s="28">
        <v>47</v>
      </c>
      <c r="H305" s="28">
        <v>48</v>
      </c>
      <c r="I305" s="28">
        <v>17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4090</v>
      </c>
      <c r="F306" s="28">
        <v>0</v>
      </c>
      <c r="G306" s="28">
        <v>0</v>
      </c>
      <c r="H306" s="28">
        <v>0</v>
      </c>
      <c r="I306" s="28">
        <v>4090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779</v>
      </c>
      <c r="F307" s="28">
        <v>0</v>
      </c>
      <c r="G307" s="28">
        <v>177</v>
      </c>
      <c r="H307" s="28">
        <v>5</v>
      </c>
      <c r="I307" s="28">
        <v>597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9</v>
      </c>
      <c r="F308" s="28">
        <v>0</v>
      </c>
      <c r="G308" s="28">
        <v>0</v>
      </c>
      <c r="H308" s="28">
        <v>9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499</v>
      </c>
      <c r="F309" s="28">
        <v>0</v>
      </c>
      <c r="G309" s="28">
        <v>0</v>
      </c>
      <c r="H309" s="28">
        <v>0</v>
      </c>
      <c r="I309" s="28">
        <v>499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59</v>
      </c>
      <c r="F310" s="28">
        <v>0</v>
      </c>
      <c r="G310" s="28">
        <v>59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1997</v>
      </c>
      <c r="F311" s="94">
        <v>0</v>
      </c>
      <c r="G311" s="94">
        <v>481</v>
      </c>
      <c r="H311" s="94">
        <v>199</v>
      </c>
      <c r="I311" s="94">
        <v>1317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15484</v>
      </c>
      <c r="F312" s="69">
        <f>SUM(F291:F311)</f>
        <v>469</v>
      </c>
      <c r="G312" s="69">
        <f>SUM(G291:G311)</f>
        <v>4138</v>
      </c>
      <c r="H312" s="69">
        <f>SUM(H291:H311)</f>
        <v>2509</v>
      </c>
      <c r="I312" s="69">
        <f>SUM(I291:I311)</f>
        <v>8368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3.0289330922242313E-2</v>
      </c>
      <c r="G313" s="53">
        <f>IF($E$312=0,"",G312/$E$312)</f>
        <v>0.26724360630328081</v>
      </c>
      <c r="H313" s="71">
        <f>IF($E$312=0,"",H312/$E$312)</f>
        <v>0.16203823301472486</v>
      </c>
      <c r="I313" s="71">
        <f>IF($E$312=0,"",I312/$E$312)</f>
        <v>0.54042882975975204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2020-05-25T21:06:26Z</dcterms:created>
  <dcterms:modified xsi:type="dcterms:W3CDTF">2020-05-25T21:06:46Z</dcterms:modified>
</cp:coreProperties>
</file>