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LIO ESTADISTICAS\Boletines y Resúmenes estadísticos\"/>
    </mc:Choice>
  </mc:AlternateContent>
  <bookViews>
    <workbookView xWindow="0" yWindow="0" windowWidth="20490" windowHeight="7155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2" i="1" l="1"/>
  <c r="H312" i="1"/>
  <c r="G312" i="1"/>
  <c r="F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312" i="1" s="1"/>
  <c r="N285" i="1"/>
  <c r="N286" i="1" s="1"/>
  <c r="M285" i="1"/>
  <c r="M286" i="1" s="1"/>
  <c r="L285" i="1"/>
  <c r="K285" i="1"/>
  <c r="F285" i="1"/>
  <c r="E285" i="1"/>
  <c r="D285" i="1"/>
  <c r="C285" i="1"/>
  <c r="J284" i="1"/>
  <c r="B284" i="1"/>
  <c r="J283" i="1"/>
  <c r="B283" i="1"/>
  <c r="J282" i="1"/>
  <c r="B282" i="1"/>
  <c r="J281" i="1"/>
  <c r="B281" i="1"/>
  <c r="J280" i="1"/>
  <c r="B280" i="1"/>
  <c r="J279" i="1"/>
  <c r="B279" i="1"/>
  <c r="J278" i="1"/>
  <c r="B278" i="1"/>
  <c r="J277" i="1"/>
  <c r="B277" i="1"/>
  <c r="J276" i="1"/>
  <c r="B276" i="1"/>
  <c r="J275" i="1"/>
  <c r="B275" i="1"/>
  <c r="J274" i="1"/>
  <c r="B274" i="1"/>
  <c r="J273" i="1"/>
  <c r="J285" i="1" s="1"/>
  <c r="B273" i="1"/>
  <c r="B285" i="1" s="1"/>
  <c r="C263" i="1"/>
  <c r="D263" i="1" s="1"/>
  <c r="B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G230" i="1"/>
  <c r="F230" i="1"/>
  <c r="H230" i="1" s="1"/>
  <c r="H229" i="1"/>
  <c r="H224" i="1"/>
  <c r="I229" i="1" s="1"/>
  <c r="E197" i="1"/>
  <c r="D197" i="1"/>
  <c r="C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97" i="1" s="1"/>
  <c r="D177" i="1"/>
  <c r="C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77" i="1" s="1"/>
  <c r="H156" i="1"/>
  <c r="G156" i="1"/>
  <c r="F156" i="1"/>
  <c r="B156" i="1" s="1"/>
  <c r="E156" i="1"/>
  <c r="D156" i="1"/>
  <c r="C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F138" i="1"/>
  <c r="E138" i="1"/>
  <c r="D138" i="1"/>
  <c r="C138" i="1"/>
  <c r="B138" i="1" s="1"/>
  <c r="B137" i="1"/>
  <c r="B136" i="1"/>
  <c r="B135" i="1"/>
  <c r="B134" i="1"/>
  <c r="B133" i="1"/>
  <c r="B132" i="1"/>
  <c r="B131" i="1"/>
  <c r="B130" i="1"/>
  <c r="B129" i="1"/>
  <c r="B128" i="1"/>
  <c r="B127" i="1"/>
  <c r="B126" i="1"/>
  <c r="E157" i="1" l="1"/>
  <c r="G157" i="1"/>
  <c r="F157" i="1"/>
  <c r="H157" i="1"/>
  <c r="D157" i="1"/>
  <c r="C157" i="1"/>
  <c r="D198" i="1"/>
  <c r="E198" i="1"/>
  <c r="C198" i="1"/>
  <c r="C178" i="1"/>
  <c r="D178" i="1"/>
  <c r="L286" i="1"/>
  <c r="K286" i="1"/>
  <c r="F286" i="1"/>
  <c r="E286" i="1"/>
  <c r="D286" i="1"/>
  <c r="C286" i="1"/>
  <c r="I313" i="1"/>
  <c r="F313" i="1"/>
  <c r="H313" i="1"/>
  <c r="G313" i="1"/>
  <c r="I224" i="1"/>
  <c r="F231" i="1"/>
  <c r="G231" i="1"/>
  <c r="B178" i="1" l="1"/>
  <c r="B157" i="1"/>
  <c r="E313" i="1"/>
  <c r="B286" i="1"/>
  <c r="J286" i="1"/>
  <c r="B198" i="1"/>
</calcChain>
</file>

<file path=xl/sharedStrings.xml><?xml version="1.0" encoding="utf-8"?>
<sst xmlns="http://schemas.openxmlformats.org/spreadsheetml/2006/main" count="909" uniqueCount="114">
  <si>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</si>
  <si>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</si>
  <si>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</si>
  <si>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</si>
  <si>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</si>
  <si>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</si>
  <si>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</si>
  <si>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</si>
  <si>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</si>
  <si>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</si>
  <si>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</si>
  <si>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</si>
  <si>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</si>
  <si>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r>
      <t>Periodo: Enero - Marzo</t>
    </r>
    <r>
      <rPr>
        <b/>
        <vertAlign val="superscript"/>
        <sz val="14"/>
        <color theme="0"/>
        <rFont val="Calibri"/>
        <family val="2"/>
      </rPr>
      <t>/1</t>
    </r>
    <r>
      <rPr>
        <b/>
        <sz val="14"/>
        <color theme="0"/>
        <rFont val="Calibri"/>
        <family val="2"/>
      </rPr>
      <t>, 2020 (Preliminar)</t>
    </r>
  </si>
  <si>
    <t>Número de casos atendidos por CAI y mes</t>
  </si>
  <si>
    <t>Total</t>
  </si>
  <si>
    <t>Breña</t>
  </si>
  <si>
    <t>Carmen de 
la Legua Reynoso</t>
  </si>
  <si>
    <t>Huamanga</t>
  </si>
  <si>
    <t>Saylla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</si>
  <si>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</si>
  <si>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</si>
  <si>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</si>
  <si>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</si>
  <si>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</si>
  <si>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</si>
  <si>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</si>
  <si>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</si>
  <si>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</si>
  <si>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</si>
  <si>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</si>
  <si>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</si>
  <si>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</si>
  <si>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</si>
  <si>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</si>
  <si>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</si>
  <si>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</si>
  <si>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</si>
  <si>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</si>
  <si>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</si>
  <si>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</si>
  <si>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</si>
  <si>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/1 En cumplimiento con el Decreto Supremo N° 044-2020-PCM, el CAI no se encuentran operando en Estado de Emergencia Nacional.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</si>
  <si>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</si>
  <si>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</si>
  <si>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</si>
  <si>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</si>
  <si>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</si>
  <si>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</si>
  <si>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</si>
  <si>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</si>
  <si>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</si>
  <si>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</si>
  <si>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</si>
  <si>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</si>
  <si>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</si>
  <si>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</si>
  <si>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</si>
  <si>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</si>
  <si>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</si>
  <si>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</si>
  <si>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</si>
  <si>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</si>
  <si>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</si>
  <si>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</si>
  <si>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</si>
  <si>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</si>
  <si>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</si>
  <si>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</si>
  <si>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</si>
  <si>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</si>
  <si>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</si>
  <si>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</si>
  <si>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</si>
  <si>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</si>
  <si>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</si>
  <si>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</si>
  <si>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</si>
  <si>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</si>
  <si>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</si>
  <si>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</si>
  <si>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</si>
  <si>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</si>
  <si>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</si>
  <si>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</si>
  <si>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</si>
  <si>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</si>
  <si>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</si>
  <si>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</si>
  <si>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</si>
  <si>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</si>
  <si>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</si>
  <si>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</si>
  <si>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</si>
  <si>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</si>
  <si>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</si>
  <si>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</si>
  <si>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</si>
  <si>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</si>
  <si>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</si>
  <si>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</si>
  <si>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</si>
  <si>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</si>
  <si>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</si>
  <si>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</si>
  <si>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</si>
  <si>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</si>
  <si>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</si>
  <si>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</si>
  <si>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</si>
  <si>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</si>
  <si>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</si>
  <si>
    <t>Fuente: Sistema de Registro de Casos del Centro de Atención Institucional Frente a la Violencia Familiar - CAI</t>
  </si>
  <si>
    <t>Elaboración: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</si>
</sst>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vertAlign val="superscript"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wrapText="1"/>
    </xf>
    <xf numFmtId="0" fontId="8" fillId="3" borderId="0" xfId="2" applyFont="1" applyFill="1" applyAlignment="1">
      <alignment horizontal="center" wrapText="1"/>
    </xf>
    <xf numFmtId="0" fontId="10" fillId="2" borderId="0" xfId="2" applyFont="1" applyFill="1" applyAlignment="1">
      <alignment horizont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2" fillId="4" borderId="0" xfId="2" applyFont="1" applyFill="1" applyAlignment="1">
      <alignment vertical="center" wrapText="1"/>
    </xf>
    <xf numFmtId="0" fontId="11" fillId="4" borderId="0" xfId="2" applyFont="1" applyFill="1" applyAlignment="1">
      <alignment horizontal="left" vertical="center"/>
    </xf>
    <xf numFmtId="0" fontId="12" fillId="4" borderId="0" xfId="2" applyFont="1" applyFill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3" fillId="5" borderId="0" xfId="2" applyFont="1" applyFill="1" applyAlignment="1">
      <alignment horizontal="left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164" fontId="3" fillId="6" borderId="10" xfId="2" applyNumberFormat="1" applyFont="1" applyFill="1" applyBorder="1" applyAlignment="1">
      <alignment horizontal="center" vertical="center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0" fontId="4" fillId="6" borderId="11" xfId="2" applyFont="1" applyFill="1" applyBorder="1" applyAlignment="1">
      <alignment vertical="center"/>
    </xf>
    <xf numFmtId="164" fontId="4" fillId="6" borderId="11" xfId="2" applyNumberFormat="1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164" fontId="3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 wrapText="1"/>
    </xf>
    <xf numFmtId="164" fontId="13" fillId="3" borderId="0" xfId="2" applyNumberFormat="1" applyFont="1" applyFill="1" applyAlignment="1">
      <alignment horizontal="center" vertical="center" wrapText="1"/>
    </xf>
    <xf numFmtId="0" fontId="14" fillId="0" borderId="13" xfId="2" applyFont="1" applyBorder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 wrapText="1"/>
    </xf>
    <xf numFmtId="0" fontId="13" fillId="5" borderId="0" xfId="2" applyFont="1" applyFill="1" applyAlignment="1">
      <alignment horizontal="left" vertical="center" wrapText="1"/>
    </xf>
    <xf numFmtId="0" fontId="13" fillId="5" borderId="14" xfId="2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3" fillId="5" borderId="15" xfId="2" applyFont="1" applyFill="1" applyBorder="1" applyAlignment="1">
      <alignment horizontal="center" vertical="center" wrapText="1"/>
    </xf>
    <xf numFmtId="0" fontId="13" fillId="5" borderId="16" xfId="2" applyFont="1" applyFill="1" applyBorder="1" applyAlignment="1">
      <alignment horizontal="center" vertical="center" wrapText="1"/>
    </xf>
    <xf numFmtId="0" fontId="13" fillId="5" borderId="1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Continuous" vertical="center"/>
    </xf>
    <xf numFmtId="164" fontId="3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 applyProtection="1">
      <alignment horizontal="center"/>
      <protection hidden="1"/>
    </xf>
    <xf numFmtId="164" fontId="3" fillId="6" borderId="12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/>
      <protection hidden="1"/>
    </xf>
    <xf numFmtId="0" fontId="13" fillId="3" borderId="0" xfId="2" applyFont="1" applyFill="1" applyAlignment="1">
      <alignment horizontal="center" vertical="center"/>
    </xf>
    <xf numFmtId="164" fontId="13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1" fillId="4" borderId="19" xfId="2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2" fillId="4" borderId="0" xfId="2" applyFont="1" applyFill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/>
    </xf>
    <xf numFmtId="0" fontId="18" fillId="5" borderId="15" xfId="2" applyFont="1" applyFill="1" applyBorder="1" applyAlignment="1">
      <alignment horizontal="center" vertical="center" wrapText="1"/>
    </xf>
    <xf numFmtId="0" fontId="18" fillId="5" borderId="17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left"/>
    </xf>
    <xf numFmtId="164" fontId="3" fillId="6" borderId="10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4" fillId="6" borderId="0" xfId="2" applyFont="1" applyFill="1" applyAlignment="1">
      <alignment horizontal="left"/>
    </xf>
    <xf numFmtId="164" fontId="3" fillId="6" borderId="0" xfId="2" applyNumberFormat="1" applyFont="1" applyFill="1" applyAlignment="1" applyProtection="1">
      <alignment horizontal="center"/>
      <protection hidden="1"/>
    </xf>
    <xf numFmtId="164" fontId="4" fillId="6" borderId="0" xfId="2" applyNumberFormat="1" applyFont="1" applyFill="1" applyAlignment="1" applyProtection="1">
      <alignment horizontal="center"/>
      <protection hidden="1"/>
    </xf>
    <xf numFmtId="0" fontId="13" fillId="3" borderId="0" xfId="2" applyFont="1" applyFill="1" applyAlignment="1">
      <alignment horizontal="left"/>
    </xf>
    <xf numFmtId="164" fontId="13" fillId="3" borderId="0" xfId="2" applyNumberFormat="1" applyFont="1" applyFill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1" fillId="0" borderId="0" xfId="2" applyFont="1" applyAlignment="1">
      <alignment horizontal="left" vertical="center" wrapText="1"/>
    </xf>
    <xf numFmtId="0" fontId="11" fillId="4" borderId="0" xfId="2" applyFont="1" applyFill="1" applyAlignment="1">
      <alignment vertical="center"/>
    </xf>
    <xf numFmtId="0" fontId="11" fillId="0" borderId="19" xfId="2" applyFont="1" applyBorder="1" applyAlignment="1">
      <alignment horizontal="left" vertical="center" wrapText="1"/>
    </xf>
    <xf numFmtId="0" fontId="11" fillId="4" borderId="0" xfId="2" applyFont="1" applyFill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164" fontId="3" fillId="6" borderId="12" xfId="2" applyNumberFormat="1" applyFont="1" applyFill="1" applyBorder="1" applyAlignment="1" applyProtection="1">
      <alignment horizontal="center"/>
      <protection hidden="1"/>
    </xf>
    <xf numFmtId="0" fontId="13" fillId="5" borderId="20" xfId="2" applyFont="1" applyFill="1" applyBorder="1" applyAlignment="1">
      <alignment horizontal="center" vertical="center" wrapText="1"/>
    </xf>
    <xf numFmtId="0" fontId="13" fillId="5" borderId="14" xfId="2" applyFont="1" applyFill="1" applyBorder="1" applyAlignment="1">
      <alignment horizontal="center" vertical="center"/>
    </xf>
    <xf numFmtId="0" fontId="13" fillId="5" borderId="0" xfId="2" applyFont="1" applyFill="1" applyAlignment="1">
      <alignment horizontal="center" vertical="center"/>
    </xf>
    <xf numFmtId="0" fontId="13" fillId="5" borderId="15" xfId="2" applyFont="1" applyFill="1" applyBorder="1" applyAlignment="1">
      <alignment horizontal="centerContinuous" vertical="center" wrapText="1"/>
    </xf>
    <xf numFmtId="0" fontId="13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164" fontId="19" fillId="6" borderId="0" xfId="2" applyNumberFormat="1" applyFont="1" applyFill="1" applyAlignment="1" applyProtection="1">
      <alignment horizontal="center" vertical="center"/>
      <protection hidden="1"/>
    </xf>
    <xf numFmtId="9" fontId="19" fillId="6" borderId="0" xfId="2" applyNumberFormat="1" applyFont="1" applyFill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164" fontId="4" fillId="6" borderId="23" xfId="2" applyNumberFormat="1" applyFont="1" applyFill="1" applyBorder="1" applyAlignment="1" applyProtection="1">
      <alignment horizontal="center" vertical="center"/>
      <protection hidden="1"/>
    </xf>
    <xf numFmtId="164" fontId="19" fillId="6" borderId="23" xfId="2" applyNumberFormat="1" applyFont="1" applyFill="1" applyBorder="1" applyAlignment="1" applyProtection="1">
      <alignment horizontal="center" vertical="center"/>
      <protection hidden="1"/>
    </xf>
    <xf numFmtId="9" fontId="19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19" fillId="6" borderId="0" xfId="2" applyNumberFormat="1" applyFont="1" applyFill="1" applyAlignment="1" applyProtection="1">
      <alignment horizontal="center" vertical="center"/>
      <protection hidden="1"/>
    </xf>
    <xf numFmtId="9" fontId="19" fillId="6" borderId="0" xfId="2" applyNumberFormat="1" applyFont="1" applyFill="1" applyAlignment="1" applyProtection="1">
      <alignment horizontal="center" vertical="center"/>
      <protection hidden="1"/>
    </xf>
    <xf numFmtId="0" fontId="13" fillId="3" borderId="24" xfId="2" applyFont="1" applyFill="1" applyBorder="1" applyAlignment="1">
      <alignment horizontal="center" vertical="center"/>
    </xf>
    <xf numFmtId="164" fontId="20" fillId="3" borderId="0" xfId="2" applyNumberFormat="1" applyFont="1" applyFill="1" applyAlignment="1">
      <alignment horizontal="center" vertical="center"/>
    </xf>
    <xf numFmtId="164" fontId="8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1" fillId="4" borderId="18" xfId="3" applyFont="1" applyFill="1" applyBorder="1" applyAlignment="1">
      <alignment horizontal="center" vertical="center"/>
    </xf>
    <xf numFmtId="0" fontId="21" fillId="2" borderId="0" xfId="2" applyFont="1" applyFill="1" applyAlignment="1">
      <alignment horizontal="left" vertical="top"/>
    </xf>
    <xf numFmtId="0" fontId="3" fillId="4" borderId="0" xfId="2" applyFont="1" applyFill="1" applyAlignment="1">
      <alignment vertical="center"/>
    </xf>
    <xf numFmtId="0" fontId="4" fillId="4" borderId="0" xfId="2" applyFont="1" applyFill="1" applyAlignment="1" applyProtection="1">
      <alignment horizontal="center" vertical="center"/>
      <protection hidden="1"/>
    </xf>
    <xf numFmtId="3" fontId="19" fillId="4" borderId="0" xfId="2" applyNumberFormat="1" applyFont="1" applyFill="1" applyAlignment="1">
      <alignment vertical="center"/>
    </xf>
    <xf numFmtId="9" fontId="19" fillId="4" borderId="0" xfId="2" applyNumberFormat="1" applyFont="1" applyFill="1" applyAlignment="1">
      <alignment vertical="center"/>
    </xf>
    <xf numFmtId="0" fontId="3" fillId="4" borderId="0" xfId="2" applyFont="1" applyFill="1" applyAlignment="1">
      <alignment vertical="center" wrapText="1"/>
    </xf>
    <xf numFmtId="0" fontId="3" fillId="4" borderId="0" xfId="2" applyFont="1" applyFill="1" applyAlignment="1">
      <alignment horizontal="left" vertical="center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3" fillId="5" borderId="14" xfId="2" applyFont="1" applyFill="1" applyBorder="1" applyAlignment="1">
      <alignment horizontal="center" vertical="center" wrapText="1"/>
    </xf>
    <xf numFmtId="164" fontId="4" fillId="6" borderId="10" xfId="2" applyNumberFormat="1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>
      <alignment horizontal="center" vertical="center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13" fillId="3" borderId="0" xfId="1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Continuous" vertical="center" wrapText="1"/>
    </xf>
    <xf numFmtId="0" fontId="13" fillId="5" borderId="14" xfId="2" applyFont="1" applyFill="1" applyBorder="1" applyAlignment="1" applyProtection="1">
      <alignment horizontal="center" vertical="center" wrapText="1"/>
      <protection locked="0"/>
    </xf>
    <xf numFmtId="0" fontId="13" fillId="5" borderId="0" xfId="2" applyFont="1" applyFill="1" applyAlignment="1" applyProtection="1">
      <alignment horizontal="center" vertical="center" wrapText="1"/>
      <protection locked="0"/>
    </xf>
    <xf numFmtId="0" fontId="13" fillId="4" borderId="0" xfId="2" applyFont="1" applyFill="1" applyAlignment="1" applyProtection="1">
      <alignment horizontal="center" vertical="center" wrapText="1"/>
      <protection locked="0"/>
    </xf>
    <xf numFmtId="3" fontId="4" fillId="4" borderId="0" xfId="2" applyNumberFormat="1" applyFont="1" applyFill="1" applyAlignment="1" applyProtection="1">
      <alignment horizontal="center" vertical="center"/>
      <protection hidden="1"/>
    </xf>
    <xf numFmtId="164" fontId="3" fillId="6" borderId="10" xfId="2" applyNumberFormat="1" applyFont="1" applyFill="1" applyBorder="1" applyAlignment="1">
      <alignment horizontal="center"/>
    </xf>
    <xf numFmtId="164" fontId="3" fillId="6" borderId="12" xfId="2" applyNumberFormat="1" applyFont="1" applyFill="1" applyBorder="1" applyAlignment="1">
      <alignment horizontal="center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3" fillId="4" borderId="0" xfId="2" applyNumberFormat="1" applyFont="1" applyFill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1" fillId="0" borderId="27" xfId="2" applyFont="1" applyBorder="1" applyAlignment="1">
      <alignment horizontal="left" vertical="center" wrapText="1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3" fillId="5" borderId="30" xfId="2" applyFont="1" applyFill="1" applyBorder="1" applyAlignment="1">
      <alignment horizontal="center" vertical="center" wrapText="1"/>
    </xf>
    <xf numFmtId="0" fontId="13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/>
    <xf numFmtId="0" fontId="4" fillId="6" borderId="11" xfId="2" applyFont="1" applyFill="1" applyBorder="1"/>
    <xf numFmtId="164" fontId="3" fillId="6" borderId="11" xfId="2" applyNumberFormat="1" applyFont="1" applyFill="1" applyBorder="1" applyAlignment="1" applyProtection="1">
      <alignment horizontal="center"/>
      <protection hidden="1"/>
    </xf>
    <xf numFmtId="0" fontId="4" fillId="6" borderId="12" xfId="2" applyFont="1" applyFill="1" applyBorder="1"/>
    <xf numFmtId="3" fontId="13" fillId="3" borderId="0" xfId="2" applyNumberFormat="1" applyFont="1" applyFill="1" applyAlignment="1">
      <alignment horizontal="center"/>
    </xf>
  </cellXfs>
  <cellStyles count="4">
    <cellStyle name="Normal" xfId="0" builtinId="0"/>
    <cellStyle name="Normal 2 2 2" xfId="2"/>
    <cellStyle name="Porcentaje" xfId="1" builtinId="5"/>
    <cellStyle name="Porcentu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0.11890243902439024</c:v>
                </c:pt>
                <c:pt idx="2">
                  <c:v>0.28506097560975607</c:v>
                </c:pt>
                <c:pt idx="3">
                  <c:v>0.3277439024390244</c:v>
                </c:pt>
                <c:pt idx="4">
                  <c:v>0.23170731707317074</c:v>
                </c:pt>
                <c:pt idx="5">
                  <c:v>3.6585365853658534E-2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15-4166-BEB3-6F15D27F4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8111432"/>
        <c:axId val="778111824"/>
      </c:barChart>
      <c:catAx>
        <c:axId val="778111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78111824"/>
        <c:crosses val="autoZero"/>
        <c:auto val="1"/>
        <c:lblAlgn val="ctr"/>
        <c:lblOffset val="100"/>
        <c:noMultiLvlLbl val="0"/>
      </c:catAx>
      <c:valAx>
        <c:axId val="7781118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78111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B0-4621-B1D5-F63F8D5B56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B0-4621-B1D5-F63F8D5B5648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B0-4621-B1D5-F63F8D5B56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B0-4621-B1D5-F63F8D5B56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47</c:v>
                </c:pt>
                <c:pt idx="1">
                  <c:v>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B0-4621-B1D5-F63F8D5B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  <c:pt idx="2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6F-4158-B9EC-07182B645982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16F-4158-B9EC-07182B645982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416F-4158-B9EC-07182B64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0454336"/>
        <c:axId val="780454728"/>
      </c:barChart>
      <c:catAx>
        <c:axId val="7804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0454728"/>
        <c:crosses val="autoZero"/>
        <c:auto val="1"/>
        <c:lblAlgn val="ctr"/>
        <c:lblOffset val="100"/>
        <c:noMultiLvlLbl val="0"/>
      </c:catAx>
      <c:valAx>
        <c:axId val="780454728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0454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7C-40EF-A5E9-397D572B68E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469</c:v>
                </c:pt>
                <c:pt idx="1">
                  <c:v>4138</c:v>
                </c:pt>
                <c:pt idx="2">
                  <c:v>2509</c:v>
                </c:pt>
                <c:pt idx="3">
                  <c:v>8368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C-40EF-A5E9-397D572B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0455512"/>
        <c:axId val="780455904"/>
      </c:barChart>
      <c:catAx>
        <c:axId val="780455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0455904"/>
        <c:crosses val="autoZero"/>
        <c:auto val="1"/>
        <c:lblAlgn val="ctr"/>
        <c:lblOffset val="100"/>
        <c:noMultiLvlLbl val="0"/>
      </c:catAx>
      <c:valAx>
        <c:axId val="780455904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0455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87-4D7D-8B19-55E6343D3CD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87-4D7D-8B19-55E6343D3CD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87-4D7D-8B19-55E6343D3C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87-4D7D-8B19-55E6343D3C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561</c:v>
                </c:pt>
                <c:pt idx="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87-4D7D-8B19-55E6343D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303</c:v>
                </c:pt>
                <c:pt idx="1">
                  <c:v>123</c:v>
                </c:pt>
                <c:pt idx="2">
                  <c:v>164</c:v>
                </c:pt>
                <c:pt idx="3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62-4BC2-86DB-571B85F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80457080"/>
        <c:axId val="780457472"/>
      </c:barChart>
      <c:catAx>
        <c:axId val="78045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0457472"/>
        <c:crosses val="autoZero"/>
        <c:auto val="1"/>
        <c:lblAlgn val="ctr"/>
        <c:lblOffset val="100"/>
        <c:noMultiLvlLbl val="0"/>
      </c:catAx>
      <c:valAx>
        <c:axId val="780457472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0457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8458201" y="193357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38099</xdr:colOff>
      <xdr:row>122</xdr:row>
      <xdr:rowOff>174624</xdr:rowOff>
    </xdr:from>
    <xdr:to>
      <xdr:col>13</xdr:col>
      <xdr:colOff>560917</xdr:colOff>
      <xdr:row>139</xdr:row>
      <xdr:rowOff>42332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_JULIO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Feminicidio"/>
      <sheetName val="Tentativa"/>
      <sheetName val="APP"/>
      <sheetName val="Casos CEM"/>
      <sheetName val="Linea 100"/>
      <sheetName val="SAU"/>
      <sheetName val="Chat 100"/>
      <sheetName val="ER - Casos"/>
      <sheetName val="ER-Acciones"/>
      <sheetName val="IFHD"/>
      <sheetName val="EE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5">
          <cell r="C125" t="str">
            <v>Breña</v>
          </cell>
          <cell r="D125" t="str">
            <v>Carmen de 
la Legua Reynoso</v>
          </cell>
          <cell r="E125" t="str">
            <v>Huamanga</v>
          </cell>
          <cell r="F125" t="str">
            <v>Saylla</v>
          </cell>
        </row>
        <row r="138">
          <cell r="C138">
            <v>303</v>
          </cell>
          <cell r="D138">
            <v>123</v>
          </cell>
          <cell r="E138">
            <v>164</v>
          </cell>
          <cell r="F138">
            <v>66</v>
          </cell>
        </row>
        <row r="143">
          <cell r="C143" t="str">
            <v>0-17 años</v>
          </cell>
          <cell r="D143" t="str">
            <v>18-25 años</v>
          </cell>
          <cell r="E143" t="str">
            <v>26-35 años</v>
          </cell>
          <cell r="F143" t="str">
            <v>36-45 años</v>
          </cell>
          <cell r="G143" t="str">
            <v>46-59 años</v>
          </cell>
          <cell r="H143" t="str">
            <v>60 + años</v>
          </cell>
        </row>
        <row r="157">
          <cell r="C157">
            <v>0</v>
          </cell>
          <cell r="D157">
            <v>0.11890243902439024</v>
          </cell>
          <cell r="E157">
            <v>0.28506097560975607</v>
          </cell>
          <cell r="F157">
            <v>0.3277439024390244</v>
          </cell>
          <cell r="G157">
            <v>0.23170731707317074</v>
          </cell>
          <cell r="H157">
            <v>3.6585365853658534E-2</v>
          </cell>
        </row>
        <row r="164">
          <cell r="C164" t="str">
            <v>No Trabaja</v>
          </cell>
          <cell r="D164" t="str">
            <v>Si Trabaja</v>
          </cell>
        </row>
        <row r="177">
          <cell r="C177">
            <v>47</v>
          </cell>
          <cell r="D177">
            <v>609</v>
          </cell>
        </row>
        <row r="184">
          <cell r="C184" t="str">
            <v>Leve</v>
          </cell>
          <cell r="D184" t="str">
            <v>Moderado</v>
          </cell>
          <cell r="E184" t="str">
            <v>Alto</v>
          </cell>
        </row>
        <row r="185">
          <cell r="A185" t="str">
            <v>Ene</v>
          </cell>
          <cell r="C185">
            <v>131</v>
          </cell>
          <cell r="D185">
            <v>149</v>
          </cell>
          <cell r="E185">
            <v>1</v>
          </cell>
        </row>
        <row r="186">
          <cell r="A186" t="str">
            <v>Feb</v>
          </cell>
          <cell r="C186">
            <v>110</v>
          </cell>
          <cell r="D186">
            <v>129</v>
          </cell>
          <cell r="E186">
            <v>1</v>
          </cell>
        </row>
        <row r="187">
          <cell r="A187" t="str">
            <v>Mar</v>
          </cell>
          <cell r="C187">
            <v>50</v>
          </cell>
          <cell r="D187">
            <v>85</v>
          </cell>
          <cell r="E187">
            <v>0</v>
          </cell>
        </row>
        <row r="188">
          <cell r="A188" t="str">
            <v>Abr</v>
          </cell>
        </row>
        <row r="189">
          <cell r="A189" t="str">
            <v>May</v>
          </cell>
        </row>
        <row r="190">
          <cell r="A190" t="str">
            <v>Jun</v>
          </cell>
        </row>
        <row r="191">
          <cell r="A191" t="str">
            <v>Jul</v>
          </cell>
        </row>
        <row r="192">
          <cell r="A192" t="str">
            <v>Ago</v>
          </cell>
        </row>
        <row r="193">
          <cell r="A193" t="str">
            <v>Set</v>
          </cell>
        </row>
        <row r="194">
          <cell r="A194" t="str">
            <v>Oct</v>
          </cell>
        </row>
        <row r="195">
          <cell r="A195" t="str">
            <v>Nov</v>
          </cell>
        </row>
        <row r="196">
          <cell r="A196" t="str">
            <v>Dic</v>
          </cell>
        </row>
        <row r="224">
          <cell r="A224" t="str">
            <v>Pareja afectada</v>
          </cell>
          <cell r="H224">
            <v>561</v>
          </cell>
        </row>
        <row r="229">
          <cell r="A229" t="str">
            <v>Otra persona afectada (*)</v>
          </cell>
          <cell r="H229">
            <v>95</v>
          </cell>
        </row>
        <row r="290">
          <cell r="F290" t="str">
            <v>Admisión</v>
          </cell>
          <cell r="G290" t="str">
            <v>Psicología</v>
          </cell>
          <cell r="H290" t="str">
            <v>Social</v>
          </cell>
          <cell r="I290" t="str">
            <v>Psicoterapia</v>
          </cell>
        </row>
        <row r="312">
          <cell r="F312">
            <v>469</v>
          </cell>
          <cell r="G312">
            <v>4138</v>
          </cell>
          <cell r="H312">
            <v>2509</v>
          </cell>
          <cell r="I312">
            <v>8368</v>
          </cell>
        </row>
      </sheetData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O317"/>
  <sheetViews>
    <sheetView tabSelected="1" view="pageBreakPreview" topLeftCell="A119" zoomScaleNormal="100" zoomScaleSheetLayoutView="100" workbookViewId="0">
      <selection activeCell="B8" sqref="B8:S8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6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8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46.5" customHeight="1" x14ac:dyDescent="0.3">
      <c r="A125" s="21" t="s">
        <v>3</v>
      </c>
      <c r="B125" s="22" t="s">
        <v>15</v>
      </c>
      <c r="C125" s="23" t="s">
        <v>16</v>
      </c>
      <c r="D125" s="22" t="s">
        <v>17</v>
      </c>
      <c r="E125" s="22" t="s">
        <v>18</v>
      </c>
      <c r="F125" s="23" t="s">
        <v>19</v>
      </c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22.5" customHeight="1" x14ac:dyDescent="0.3">
      <c r="A126" s="24" t="s">
        <v>20</v>
      </c>
      <c r="B126" s="25">
        <f t="shared" ref="B126:B136" si="0">+SUM(C126:F126)</f>
        <v>281</v>
      </c>
      <c r="C126" s="26">
        <v>118</v>
      </c>
      <c r="D126" s="26">
        <v>59</v>
      </c>
      <c r="E126" s="26">
        <v>66</v>
      </c>
      <c r="F126" s="26">
        <v>38</v>
      </c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22.5" customHeight="1" x14ac:dyDescent="0.3">
      <c r="A127" s="27" t="s">
        <v>21</v>
      </c>
      <c r="B127" s="25">
        <f t="shared" si="0"/>
        <v>240</v>
      </c>
      <c r="C127" s="28">
        <v>113</v>
      </c>
      <c r="D127" s="28">
        <v>55</v>
      </c>
      <c r="E127" s="28">
        <v>54</v>
      </c>
      <c r="F127" s="28">
        <v>18</v>
      </c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22.5" customHeight="1" x14ac:dyDescent="0.3">
      <c r="A128" s="24" t="s">
        <v>22</v>
      </c>
      <c r="B128" s="25">
        <f t="shared" si="0"/>
        <v>135</v>
      </c>
      <c r="C128" s="26">
        <v>72</v>
      </c>
      <c r="D128" s="26">
        <v>9</v>
      </c>
      <c r="E128" s="26">
        <v>44</v>
      </c>
      <c r="F128" s="26">
        <v>10</v>
      </c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3.5" hidden="1" customHeight="1" x14ac:dyDescent="0.3">
      <c r="A129" s="27" t="s">
        <v>23</v>
      </c>
      <c r="B129" s="25">
        <f t="shared" si="0"/>
        <v>0</v>
      </c>
      <c r="C129" s="26"/>
      <c r="D129" s="26"/>
      <c r="E129" s="26"/>
      <c r="F129" s="26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3.5" hidden="1" customHeight="1" x14ac:dyDescent="0.3">
      <c r="A130" s="27" t="s">
        <v>24</v>
      </c>
      <c r="B130" s="25">
        <f t="shared" si="0"/>
        <v>0</v>
      </c>
      <c r="C130" s="26"/>
      <c r="D130" s="26"/>
      <c r="E130" s="26"/>
      <c r="F130" s="26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3.5" hidden="1" customHeight="1" x14ac:dyDescent="0.3">
      <c r="A131" s="27" t="s">
        <v>25</v>
      </c>
      <c r="B131" s="25">
        <f t="shared" si="0"/>
        <v>0</v>
      </c>
      <c r="C131" s="26"/>
      <c r="D131" s="26"/>
      <c r="E131" s="26"/>
      <c r="F131" s="26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3.5" hidden="1" customHeight="1" x14ac:dyDescent="0.3">
      <c r="A132" s="27" t="s">
        <v>26</v>
      </c>
      <c r="B132" s="25">
        <f t="shared" si="0"/>
        <v>0</v>
      </c>
      <c r="C132" s="26"/>
      <c r="D132" s="26"/>
      <c r="E132" s="26"/>
      <c r="F132" s="26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3.5" hidden="1" customHeight="1" x14ac:dyDescent="0.3">
      <c r="A133" s="27" t="s">
        <v>27</v>
      </c>
      <c r="B133" s="25">
        <f t="shared" si="0"/>
        <v>0</v>
      </c>
      <c r="C133" s="26"/>
      <c r="D133" s="26"/>
      <c r="E133" s="26"/>
      <c r="F133" s="26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3.5" hidden="1" customHeight="1" x14ac:dyDescent="0.3">
      <c r="A134" s="27" t="s">
        <v>28</v>
      </c>
      <c r="B134" s="25">
        <f t="shared" si="0"/>
        <v>0</v>
      </c>
      <c r="C134" s="26"/>
      <c r="D134" s="26"/>
      <c r="E134" s="26"/>
      <c r="F134" s="26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3.5" hidden="1" customHeight="1" x14ac:dyDescent="0.3">
      <c r="A135" s="27" t="s">
        <v>29</v>
      </c>
      <c r="B135" s="25">
        <f t="shared" si="0"/>
        <v>0</v>
      </c>
      <c r="C135" s="26"/>
      <c r="D135" s="26"/>
      <c r="E135" s="26"/>
      <c r="F135" s="26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3.5" hidden="1" customHeight="1" x14ac:dyDescent="0.3">
      <c r="A136" s="27" t="s">
        <v>30</v>
      </c>
      <c r="B136" s="25">
        <f t="shared" si="0"/>
        <v>0</v>
      </c>
      <c r="C136" s="28"/>
      <c r="D136" s="28"/>
      <c r="E136" s="28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3.5" hidden="1" customHeight="1" x14ac:dyDescent="0.3">
      <c r="A137" s="29" t="s">
        <v>31</v>
      </c>
      <c r="B137" s="30">
        <f>SUM(C137:F137)</f>
        <v>0</v>
      </c>
      <c r="C137" s="31"/>
      <c r="D137" s="31"/>
      <c r="E137" s="31"/>
      <c r="F137" s="31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9.5" customHeight="1" x14ac:dyDescent="0.3">
      <c r="A138" s="32" t="s">
        <v>15</v>
      </c>
      <c r="B138" s="33">
        <f>SUM(C138:F138)</f>
        <v>656</v>
      </c>
      <c r="C138" s="33">
        <f>SUM(C126:C137)</f>
        <v>303</v>
      </c>
      <c r="D138" s="33">
        <f>SUM(D126:D137)</f>
        <v>123</v>
      </c>
      <c r="E138" s="33">
        <f>SUM(E126:E137)</f>
        <v>164</v>
      </c>
      <c r="F138" s="33">
        <f>SUM(F126:F137)</f>
        <v>66</v>
      </c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23.2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75" customHeight="1" thickBot="1" x14ac:dyDescent="0.25">
      <c r="A140" s="14" t="s">
        <v>32</v>
      </c>
      <c r="B140" s="15"/>
      <c r="C140" s="15"/>
      <c r="D140" s="15"/>
      <c r="E140" s="16"/>
      <c r="F140" s="14"/>
      <c r="G140" s="15"/>
      <c r="H140" s="16"/>
      <c r="I140" s="17"/>
      <c r="J140" s="17"/>
      <c r="K140" s="17"/>
      <c r="L140" s="17"/>
      <c r="M140" s="17"/>
      <c r="N140" s="17"/>
      <c r="O140" s="17"/>
    </row>
    <row r="141" spans="1:15" ht="14.25" customHeight="1" x14ac:dyDescent="0.25">
      <c r="A141" s="34"/>
      <c r="B141" s="35"/>
      <c r="C141" s="35"/>
      <c r="D141" s="36"/>
      <c r="E141" s="36"/>
      <c r="F141" s="36"/>
      <c r="G141" s="36"/>
      <c r="H141"/>
      <c r="I141" s="36"/>
      <c r="J141" s="36"/>
      <c r="K141" s="36"/>
      <c r="L141" s="36"/>
      <c r="M141" s="36"/>
      <c r="N141" s="36"/>
      <c r="O141" s="36"/>
    </row>
    <row r="142" spans="1:15" ht="15" customHeight="1" x14ac:dyDescent="0.2">
      <c r="A142" s="37" t="s">
        <v>33</v>
      </c>
      <c r="B142" s="38" t="s">
        <v>15</v>
      </c>
      <c r="C142" s="39" t="s">
        <v>34</v>
      </c>
      <c r="D142" s="39"/>
      <c r="E142" s="39"/>
      <c r="F142" s="39"/>
      <c r="G142" s="39"/>
      <c r="H142" s="39"/>
      <c r="I142" s="40"/>
      <c r="J142" s="40"/>
      <c r="K142" s="36"/>
      <c r="L142" s="36"/>
      <c r="M142" s="36"/>
      <c r="N142" s="36"/>
      <c r="O142" s="36"/>
    </row>
    <row r="143" spans="1:15" ht="15" customHeight="1" x14ac:dyDescent="0.2">
      <c r="A143" s="37"/>
      <c r="B143" s="38"/>
      <c r="C143" s="41" t="s">
        <v>35</v>
      </c>
      <c r="D143" s="42" t="s">
        <v>36</v>
      </c>
      <c r="E143" s="41" t="s">
        <v>37</v>
      </c>
      <c r="F143" s="42" t="s">
        <v>38</v>
      </c>
      <c r="G143" s="41" t="s">
        <v>39</v>
      </c>
      <c r="H143" s="43" t="s">
        <v>40</v>
      </c>
      <c r="I143" s="36"/>
      <c r="J143" s="36"/>
      <c r="K143" s="36"/>
      <c r="L143" s="36"/>
      <c r="M143" s="36"/>
      <c r="N143" s="44"/>
    </row>
    <row r="144" spans="1:15" ht="13.5" customHeight="1" x14ac:dyDescent="0.25">
      <c r="A144" s="24" t="s">
        <v>20</v>
      </c>
      <c r="B144" s="45">
        <f t="shared" ref="B144:B157" si="1">SUM(C144:H144)</f>
        <v>281</v>
      </c>
      <c r="C144" s="46">
        <v>0</v>
      </c>
      <c r="D144" s="46">
        <v>36</v>
      </c>
      <c r="E144" s="46">
        <v>77</v>
      </c>
      <c r="F144" s="46">
        <v>89</v>
      </c>
      <c r="G144" s="46">
        <v>73</v>
      </c>
      <c r="H144" s="46">
        <v>6</v>
      </c>
      <c r="I144" s="36"/>
      <c r="J144" s="36"/>
      <c r="K144" s="36"/>
      <c r="L144" s="36"/>
      <c r="M144" s="36"/>
      <c r="N144" s="44"/>
    </row>
    <row r="145" spans="1:15" ht="13.5" customHeight="1" x14ac:dyDescent="0.25">
      <c r="A145" s="27" t="s">
        <v>21</v>
      </c>
      <c r="B145" s="45">
        <f t="shared" si="1"/>
        <v>240</v>
      </c>
      <c r="C145" s="47">
        <v>0</v>
      </c>
      <c r="D145" s="47">
        <v>23</v>
      </c>
      <c r="E145" s="47">
        <v>73</v>
      </c>
      <c r="F145" s="47">
        <v>76</v>
      </c>
      <c r="G145" s="47">
        <v>55</v>
      </c>
      <c r="H145" s="47">
        <v>13</v>
      </c>
      <c r="I145" s="36"/>
      <c r="J145" s="36"/>
      <c r="K145" s="36"/>
      <c r="L145" s="36"/>
      <c r="M145" s="36"/>
      <c r="N145" s="44"/>
    </row>
    <row r="146" spans="1:15" ht="13.5" customHeight="1" x14ac:dyDescent="0.25">
      <c r="A146" s="27" t="s">
        <v>22</v>
      </c>
      <c r="B146" s="45">
        <f t="shared" si="1"/>
        <v>135</v>
      </c>
      <c r="C146" s="47">
        <v>0</v>
      </c>
      <c r="D146" s="47">
        <v>19</v>
      </c>
      <c r="E146" s="47">
        <v>37</v>
      </c>
      <c r="F146" s="47">
        <v>50</v>
      </c>
      <c r="G146" s="47">
        <v>24</v>
      </c>
      <c r="H146" s="47">
        <v>5</v>
      </c>
      <c r="I146" s="36"/>
      <c r="J146" s="36"/>
      <c r="K146" s="36"/>
      <c r="L146" s="36"/>
      <c r="M146" s="36"/>
      <c r="N146" s="44"/>
    </row>
    <row r="147" spans="1:15" ht="13.5" customHeight="1" x14ac:dyDescent="0.25">
      <c r="A147" s="27" t="s">
        <v>23</v>
      </c>
      <c r="B147" s="45">
        <f t="shared" si="1"/>
        <v>0</v>
      </c>
      <c r="C147" s="47"/>
      <c r="D147" s="47"/>
      <c r="E147" s="47"/>
      <c r="F147" s="47"/>
      <c r="G147" s="47"/>
      <c r="H147" s="47"/>
      <c r="I147" s="36"/>
      <c r="J147" s="36"/>
      <c r="K147" s="36"/>
      <c r="L147" s="36"/>
      <c r="M147" s="36"/>
      <c r="N147" s="44"/>
    </row>
    <row r="148" spans="1:15" ht="13.5" customHeight="1" x14ac:dyDescent="0.25">
      <c r="A148" s="27" t="s">
        <v>24</v>
      </c>
      <c r="B148" s="45">
        <f t="shared" si="1"/>
        <v>0</v>
      </c>
      <c r="C148" s="47"/>
      <c r="D148" s="47"/>
      <c r="E148" s="47"/>
      <c r="F148" s="47"/>
      <c r="G148" s="47"/>
      <c r="H148" s="47"/>
      <c r="I148" s="36"/>
      <c r="J148" s="36"/>
      <c r="K148" s="36"/>
      <c r="L148" s="36"/>
      <c r="M148" s="36"/>
      <c r="N148" s="44"/>
    </row>
    <row r="149" spans="1:15" ht="13.5" customHeight="1" x14ac:dyDescent="0.25">
      <c r="A149" s="27" t="s">
        <v>25</v>
      </c>
      <c r="B149" s="45">
        <f t="shared" si="1"/>
        <v>0</v>
      </c>
      <c r="C149" s="47"/>
      <c r="D149" s="47"/>
      <c r="E149" s="47"/>
      <c r="F149" s="47"/>
      <c r="G149" s="47"/>
      <c r="H149" s="47"/>
      <c r="I149" s="36"/>
      <c r="J149" s="36"/>
      <c r="K149" s="36"/>
      <c r="L149" s="36"/>
      <c r="M149" s="36"/>
      <c r="N149" s="44"/>
    </row>
    <row r="150" spans="1:15" ht="13.5" customHeight="1" x14ac:dyDescent="0.25">
      <c r="A150" s="27" t="s">
        <v>26</v>
      </c>
      <c r="B150" s="45">
        <f t="shared" si="1"/>
        <v>0</v>
      </c>
      <c r="C150" s="47"/>
      <c r="D150" s="47"/>
      <c r="E150" s="47"/>
      <c r="F150" s="47"/>
      <c r="G150" s="47"/>
      <c r="H150" s="47"/>
      <c r="I150" s="36"/>
      <c r="J150" s="36"/>
      <c r="K150" s="36"/>
      <c r="L150" s="36"/>
      <c r="M150" s="36"/>
      <c r="N150" s="44"/>
    </row>
    <row r="151" spans="1:15" ht="13.5" customHeight="1" x14ac:dyDescent="0.25">
      <c r="A151" s="27" t="s">
        <v>27</v>
      </c>
      <c r="B151" s="45">
        <f t="shared" si="1"/>
        <v>0</v>
      </c>
      <c r="C151" s="47"/>
      <c r="D151" s="47"/>
      <c r="E151" s="47"/>
      <c r="F151" s="47"/>
      <c r="G151" s="47"/>
      <c r="H151" s="47"/>
      <c r="I151" s="36"/>
      <c r="J151" s="36"/>
      <c r="K151" s="36"/>
      <c r="L151" s="36"/>
      <c r="M151" s="36"/>
      <c r="N151" s="44"/>
    </row>
    <row r="152" spans="1:15" ht="13.5" customHeight="1" x14ac:dyDescent="0.25">
      <c r="A152" s="27" t="s">
        <v>28</v>
      </c>
      <c r="B152" s="45">
        <f t="shared" si="1"/>
        <v>0</v>
      </c>
      <c r="C152" s="47"/>
      <c r="D152" s="47"/>
      <c r="E152" s="47"/>
      <c r="F152" s="47"/>
      <c r="G152" s="47"/>
      <c r="H152" s="47"/>
      <c r="I152" s="36"/>
      <c r="J152" s="36"/>
      <c r="K152" s="36"/>
      <c r="L152" s="36"/>
      <c r="M152" s="36"/>
      <c r="N152" s="44"/>
    </row>
    <row r="153" spans="1:15" ht="13.5" customHeight="1" x14ac:dyDescent="0.25">
      <c r="A153" s="27" t="s">
        <v>29</v>
      </c>
      <c r="B153" s="45">
        <f t="shared" si="1"/>
        <v>0</v>
      </c>
      <c r="C153" s="47"/>
      <c r="D153" s="47"/>
      <c r="E153" s="47"/>
      <c r="F153" s="47"/>
      <c r="G153" s="47"/>
      <c r="H153" s="47"/>
      <c r="I153" s="36"/>
      <c r="J153" s="36"/>
      <c r="K153" s="36"/>
      <c r="L153" s="36"/>
      <c r="M153" s="36"/>
      <c r="N153" s="44"/>
    </row>
    <row r="154" spans="1:15" ht="13.5" customHeight="1" x14ac:dyDescent="0.25">
      <c r="A154" s="27" t="s">
        <v>30</v>
      </c>
      <c r="B154" s="45">
        <f t="shared" si="1"/>
        <v>0</v>
      </c>
      <c r="C154" s="47"/>
      <c r="D154" s="47"/>
      <c r="E154" s="47"/>
      <c r="F154" s="47"/>
      <c r="G154" s="47"/>
      <c r="H154" s="47"/>
      <c r="I154" s="36"/>
      <c r="J154" s="36"/>
      <c r="K154" s="36"/>
      <c r="L154" s="36"/>
      <c r="M154" s="36"/>
      <c r="N154" s="44"/>
    </row>
    <row r="155" spans="1:15" ht="13.5" customHeight="1" x14ac:dyDescent="0.25">
      <c r="A155" s="29" t="s">
        <v>31</v>
      </c>
      <c r="B155" s="48">
        <f t="shared" si="1"/>
        <v>0</v>
      </c>
      <c r="C155" s="49"/>
      <c r="D155" s="49"/>
      <c r="E155" s="49"/>
      <c r="F155" s="49"/>
      <c r="G155" s="49"/>
      <c r="H155" s="49"/>
      <c r="I155" s="36"/>
      <c r="J155" s="36"/>
      <c r="K155" s="36"/>
      <c r="L155" s="36"/>
      <c r="M155" s="36"/>
      <c r="N155" s="44"/>
    </row>
    <row r="156" spans="1:15" ht="15" customHeight="1" x14ac:dyDescent="0.2">
      <c r="A156" s="50" t="s">
        <v>15</v>
      </c>
      <c r="B156" s="51">
        <f t="shared" si="1"/>
        <v>656</v>
      </c>
      <c r="C156" s="51">
        <f t="shared" ref="C156:H156" si="2">SUM(C144:C155)</f>
        <v>0</v>
      </c>
      <c r="D156" s="51">
        <f t="shared" si="2"/>
        <v>78</v>
      </c>
      <c r="E156" s="51">
        <f t="shared" si="2"/>
        <v>187</v>
      </c>
      <c r="F156" s="51">
        <f t="shared" si="2"/>
        <v>215</v>
      </c>
      <c r="G156" s="51">
        <f t="shared" si="2"/>
        <v>152</v>
      </c>
      <c r="H156" s="51">
        <f t="shared" si="2"/>
        <v>24</v>
      </c>
      <c r="I156" s="36"/>
      <c r="J156" s="36"/>
      <c r="K156" s="36"/>
      <c r="L156" s="36"/>
      <c r="M156" s="36"/>
      <c r="N156" s="44"/>
    </row>
    <row r="157" spans="1:15" ht="15" customHeight="1" thickBot="1" x14ac:dyDescent="0.25">
      <c r="A157" s="52" t="s">
        <v>41</v>
      </c>
      <c r="B157" s="53">
        <f t="shared" si="1"/>
        <v>1</v>
      </c>
      <c r="C157" s="53">
        <f t="shared" ref="C157:H157" si="3">IF($B$156=0,"",C156/$B$156)</f>
        <v>0</v>
      </c>
      <c r="D157" s="53">
        <f t="shared" si="3"/>
        <v>0.11890243902439024</v>
      </c>
      <c r="E157" s="53">
        <f t="shared" si="3"/>
        <v>0.28506097560975607</v>
      </c>
      <c r="F157" s="53">
        <f t="shared" si="3"/>
        <v>0.3277439024390244</v>
      </c>
      <c r="G157" s="53">
        <f t="shared" si="3"/>
        <v>0.23170731707317074</v>
      </c>
      <c r="H157" s="53">
        <f t="shared" si="3"/>
        <v>3.6585365853658534E-2</v>
      </c>
      <c r="I157" s="36"/>
      <c r="J157" s="36"/>
    </row>
    <row r="158" spans="1:15" ht="15" customHeight="1" x14ac:dyDescent="0.2">
      <c r="A158" s="35"/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</row>
    <row r="159" spans="1:15" ht="20.25" customHeight="1" x14ac:dyDescent="0.2">
      <c r="A159" s="7" t="s">
        <v>42</v>
      </c>
      <c r="B159" s="3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ht="15.75" x14ac:dyDescent="0.2">
      <c r="A160" s="54"/>
      <c r="B160" s="35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</row>
    <row r="161" spans="1:9" ht="33.75" customHeight="1" thickBot="1" x14ac:dyDescent="0.25">
      <c r="A161" s="55" t="s">
        <v>43</v>
      </c>
      <c r="B161" s="55"/>
      <c r="C161" s="55"/>
      <c r="D161" s="55"/>
      <c r="E161" s="56"/>
      <c r="F161" s="57"/>
    </row>
    <row r="162" spans="1:9" ht="15" customHeight="1" x14ac:dyDescent="0.2">
      <c r="A162" s="58"/>
      <c r="B162" s="35"/>
      <c r="C162" s="35"/>
      <c r="D162" s="36"/>
      <c r="E162" s="36"/>
      <c r="F162" s="36"/>
      <c r="G162" s="36"/>
      <c r="H162" s="36"/>
      <c r="I162" s="36"/>
    </row>
    <row r="163" spans="1:9" ht="15" customHeight="1" x14ac:dyDescent="0.2">
      <c r="A163" s="37" t="s">
        <v>10</v>
      </c>
      <c r="B163" s="38" t="s">
        <v>15</v>
      </c>
      <c r="C163" s="39" t="s">
        <v>44</v>
      </c>
      <c r="D163" s="39"/>
      <c r="E163" s="59"/>
      <c r="F163" s="59"/>
      <c r="G163" s="59"/>
      <c r="H163" s="59"/>
    </row>
    <row r="164" spans="1:9" ht="15" customHeight="1" x14ac:dyDescent="0.2">
      <c r="A164" s="37"/>
      <c r="B164" s="38"/>
      <c r="C164" s="60" t="s">
        <v>45</v>
      </c>
      <c r="D164" s="61" t="s">
        <v>46</v>
      </c>
    </row>
    <row r="165" spans="1:9" ht="15" customHeight="1" x14ac:dyDescent="0.25">
      <c r="A165" s="62" t="s">
        <v>20</v>
      </c>
      <c r="B165" s="63">
        <f t="shared" ref="B165:B176" si="4">SUM(C165:D165)</f>
        <v>281</v>
      </c>
      <c r="C165" s="46">
        <v>19</v>
      </c>
      <c r="D165" s="46">
        <v>262</v>
      </c>
    </row>
    <row r="166" spans="1:9" ht="15" customHeight="1" x14ac:dyDescent="0.25">
      <c r="A166" s="64" t="s">
        <v>21</v>
      </c>
      <c r="B166" s="63">
        <f t="shared" si="4"/>
        <v>240</v>
      </c>
      <c r="C166" s="47">
        <v>18</v>
      </c>
      <c r="D166" s="47">
        <v>222</v>
      </c>
    </row>
    <row r="167" spans="1:9" ht="15" customHeight="1" x14ac:dyDescent="0.25">
      <c r="A167" s="64" t="s">
        <v>22</v>
      </c>
      <c r="B167" s="63">
        <f t="shared" si="4"/>
        <v>135</v>
      </c>
      <c r="C167" s="47">
        <v>10</v>
      </c>
      <c r="D167" s="47">
        <v>125</v>
      </c>
    </row>
    <row r="168" spans="1:9" ht="15" customHeight="1" x14ac:dyDescent="0.25">
      <c r="A168" s="64" t="s">
        <v>23</v>
      </c>
      <c r="B168" s="63">
        <f t="shared" si="4"/>
        <v>0</v>
      </c>
      <c r="C168" s="47"/>
      <c r="D168" s="47"/>
    </row>
    <row r="169" spans="1:9" ht="15" customHeight="1" x14ac:dyDescent="0.25">
      <c r="A169" s="64" t="s">
        <v>24</v>
      </c>
      <c r="B169" s="63">
        <f t="shared" si="4"/>
        <v>0</v>
      </c>
      <c r="C169" s="47"/>
      <c r="D169" s="47"/>
    </row>
    <row r="170" spans="1:9" ht="15" customHeight="1" x14ac:dyDescent="0.25">
      <c r="A170" s="64" t="s">
        <v>25</v>
      </c>
      <c r="B170" s="63">
        <f t="shared" si="4"/>
        <v>0</v>
      </c>
      <c r="C170" s="47"/>
      <c r="D170" s="47"/>
    </row>
    <row r="171" spans="1:9" ht="15" customHeight="1" x14ac:dyDescent="0.25">
      <c r="A171" s="64" t="s">
        <v>26</v>
      </c>
      <c r="B171" s="63">
        <f t="shared" si="4"/>
        <v>0</v>
      </c>
      <c r="C171" s="47"/>
      <c r="D171" s="47"/>
    </row>
    <row r="172" spans="1:9" ht="15" customHeight="1" x14ac:dyDescent="0.25">
      <c r="A172" s="64" t="s">
        <v>27</v>
      </c>
      <c r="B172" s="63">
        <f t="shared" si="4"/>
        <v>0</v>
      </c>
      <c r="C172" s="47"/>
      <c r="D172" s="47"/>
    </row>
    <row r="173" spans="1:9" ht="15" customHeight="1" x14ac:dyDescent="0.25">
      <c r="A173" s="64" t="s">
        <v>28</v>
      </c>
      <c r="B173" s="63">
        <f t="shared" si="4"/>
        <v>0</v>
      </c>
      <c r="C173" s="47"/>
      <c r="D173" s="47"/>
    </row>
    <row r="174" spans="1:9" ht="15" customHeight="1" x14ac:dyDescent="0.25">
      <c r="A174" s="64" t="s">
        <v>29</v>
      </c>
      <c r="B174" s="63">
        <f t="shared" si="4"/>
        <v>0</v>
      </c>
      <c r="C174" s="47"/>
      <c r="D174" s="47"/>
    </row>
    <row r="175" spans="1:9" ht="15" customHeight="1" x14ac:dyDescent="0.25">
      <c r="A175" s="64" t="s">
        <v>30</v>
      </c>
      <c r="B175" s="63">
        <f t="shared" si="4"/>
        <v>0</v>
      </c>
      <c r="C175" s="47"/>
      <c r="D175" s="47"/>
    </row>
    <row r="176" spans="1:9" ht="15" customHeight="1" x14ac:dyDescent="0.25">
      <c r="A176" s="65" t="s">
        <v>31</v>
      </c>
      <c r="B176" s="66">
        <f t="shared" si="4"/>
        <v>0</v>
      </c>
      <c r="C176" s="67"/>
      <c r="D176" s="67"/>
    </row>
    <row r="177" spans="1:15" ht="15" customHeight="1" x14ac:dyDescent="0.25">
      <c r="A177" s="68" t="s">
        <v>15</v>
      </c>
      <c r="B177" s="69">
        <f>SUM(B165:B176)</f>
        <v>656</v>
      </c>
      <c r="C177" s="69">
        <f>SUM(C165:C176)</f>
        <v>47</v>
      </c>
      <c r="D177" s="69">
        <f>SUM(D165:D176)</f>
        <v>609</v>
      </c>
    </row>
    <row r="178" spans="1:15" ht="15" customHeight="1" thickBot="1" x14ac:dyDescent="0.3">
      <c r="A178" s="70" t="s">
        <v>41</v>
      </c>
      <c r="B178" s="71">
        <f>SUM(C178:D178)</f>
        <v>1</v>
      </c>
      <c r="C178" s="71">
        <f>IF($B$177=0,"",C177/$B$177)</f>
        <v>7.1646341463414628E-2</v>
      </c>
      <c r="D178" s="71">
        <f>IF($B$177=0,"",D177/$B$177)</f>
        <v>0.92835365853658536</v>
      </c>
    </row>
    <row r="179" spans="1:15" ht="12.75" x14ac:dyDescent="0.2"/>
    <row r="180" spans="1:15" ht="21.75" customHeight="1" x14ac:dyDescent="0.2">
      <c r="A180" s="72" t="s">
        <v>47</v>
      </c>
      <c r="B180" s="72"/>
      <c r="C180" s="72"/>
      <c r="D180" s="72"/>
      <c r="E180" s="72"/>
      <c r="F180" s="73"/>
      <c r="G180" s="73"/>
      <c r="H180" s="73"/>
      <c r="I180" s="73"/>
      <c r="J180" s="73"/>
      <c r="K180" s="73"/>
      <c r="L180" s="73"/>
      <c r="M180" s="73"/>
      <c r="N180" s="73"/>
      <c r="O180" s="73"/>
    </row>
    <row r="181" spans="1:15" ht="21.75" customHeight="1" thickBot="1" x14ac:dyDescent="0.25">
      <c r="A181" s="74"/>
      <c r="B181" s="74"/>
      <c r="C181" s="74"/>
      <c r="D181" s="74"/>
      <c r="E181" s="74"/>
      <c r="F181" s="73"/>
      <c r="G181" s="73"/>
      <c r="H181" s="73"/>
      <c r="I181" s="73"/>
      <c r="J181" s="73"/>
      <c r="K181" s="73"/>
      <c r="L181" s="73"/>
      <c r="M181" s="73"/>
      <c r="N181" s="73"/>
      <c r="O181" s="73"/>
    </row>
    <row r="182" spans="1:15" ht="15" customHeight="1" x14ac:dyDescent="0.2">
      <c r="A182" s="75"/>
      <c r="B182" s="75"/>
      <c r="C182" s="75"/>
      <c r="D182" s="75"/>
      <c r="E182" s="75"/>
    </row>
    <row r="183" spans="1:15" ht="15" customHeight="1" x14ac:dyDescent="0.2">
      <c r="A183" s="37" t="s">
        <v>10</v>
      </c>
      <c r="B183" s="38" t="s">
        <v>15</v>
      </c>
      <c r="C183" s="39" t="s">
        <v>48</v>
      </c>
      <c r="D183" s="39"/>
      <c r="E183" s="39"/>
    </row>
    <row r="184" spans="1:15" ht="15" customHeight="1" x14ac:dyDescent="0.2">
      <c r="A184" s="37"/>
      <c r="B184" s="38"/>
      <c r="C184" s="41" t="s">
        <v>49</v>
      </c>
      <c r="D184" s="42" t="s">
        <v>50</v>
      </c>
      <c r="E184" s="41" t="s">
        <v>51</v>
      </c>
    </row>
    <row r="185" spans="1:15" ht="15" customHeight="1" x14ac:dyDescent="0.25">
      <c r="A185" s="62" t="s">
        <v>20</v>
      </c>
      <c r="B185" s="63">
        <f t="shared" ref="B185:B196" si="5">SUM(C185:E185)</f>
        <v>281</v>
      </c>
      <c r="C185" s="46">
        <v>131</v>
      </c>
      <c r="D185" s="46">
        <v>149</v>
      </c>
      <c r="E185" s="46">
        <v>1</v>
      </c>
    </row>
    <row r="186" spans="1:15" ht="15" customHeight="1" x14ac:dyDescent="0.25">
      <c r="A186" s="64" t="s">
        <v>21</v>
      </c>
      <c r="B186" s="63">
        <f t="shared" si="5"/>
        <v>240</v>
      </c>
      <c r="C186" s="47">
        <v>110</v>
      </c>
      <c r="D186" s="47">
        <v>129</v>
      </c>
      <c r="E186" s="47">
        <v>1</v>
      </c>
    </row>
    <row r="187" spans="1:15" ht="15" customHeight="1" x14ac:dyDescent="0.25">
      <c r="A187" s="64" t="s">
        <v>22</v>
      </c>
      <c r="B187" s="63">
        <f t="shared" si="5"/>
        <v>135</v>
      </c>
      <c r="C187" s="47">
        <v>50</v>
      </c>
      <c r="D187" s="47">
        <v>85</v>
      </c>
      <c r="E187" s="47">
        <v>0</v>
      </c>
    </row>
    <row r="188" spans="1:15" ht="15" customHeight="1" x14ac:dyDescent="0.25">
      <c r="A188" s="64" t="s">
        <v>23</v>
      </c>
      <c r="B188" s="63">
        <f t="shared" si="5"/>
        <v>0</v>
      </c>
      <c r="C188" s="47"/>
      <c r="D188" s="47"/>
      <c r="E188" s="47"/>
    </row>
    <row r="189" spans="1:15" ht="15" customHeight="1" x14ac:dyDescent="0.25">
      <c r="A189" s="64" t="s">
        <v>24</v>
      </c>
      <c r="B189" s="63">
        <f t="shared" si="5"/>
        <v>0</v>
      </c>
      <c r="C189" s="47"/>
      <c r="D189" s="47"/>
      <c r="E189" s="47"/>
    </row>
    <row r="190" spans="1:15" ht="15" customHeight="1" x14ac:dyDescent="0.25">
      <c r="A190" s="64" t="s">
        <v>25</v>
      </c>
      <c r="B190" s="63">
        <f t="shared" si="5"/>
        <v>0</v>
      </c>
      <c r="C190" s="47"/>
      <c r="D190" s="47"/>
      <c r="E190" s="47"/>
    </row>
    <row r="191" spans="1:15" ht="15" customHeight="1" x14ac:dyDescent="0.25">
      <c r="A191" s="64" t="s">
        <v>26</v>
      </c>
      <c r="B191" s="63">
        <f t="shared" si="5"/>
        <v>0</v>
      </c>
      <c r="C191" s="47"/>
      <c r="D191" s="47"/>
      <c r="E191" s="47"/>
    </row>
    <row r="192" spans="1:15" ht="15" customHeight="1" x14ac:dyDescent="0.25">
      <c r="A192" s="64" t="s">
        <v>27</v>
      </c>
      <c r="B192" s="63">
        <f t="shared" si="5"/>
        <v>0</v>
      </c>
      <c r="C192" s="47"/>
      <c r="D192" s="47"/>
      <c r="E192" s="47"/>
    </row>
    <row r="193" spans="1:5" ht="15" customHeight="1" x14ac:dyDescent="0.25">
      <c r="A193" s="64" t="s">
        <v>28</v>
      </c>
      <c r="B193" s="63">
        <f t="shared" si="5"/>
        <v>0</v>
      </c>
      <c r="C193" s="47"/>
      <c r="D193" s="47"/>
      <c r="E193" s="47"/>
    </row>
    <row r="194" spans="1:5" ht="15" customHeight="1" x14ac:dyDescent="0.25">
      <c r="A194" s="64" t="s">
        <v>29</v>
      </c>
      <c r="B194" s="63">
        <f t="shared" si="5"/>
        <v>0</v>
      </c>
      <c r="C194" s="47"/>
      <c r="D194" s="47"/>
      <c r="E194" s="47"/>
    </row>
    <row r="195" spans="1:5" ht="15" customHeight="1" x14ac:dyDescent="0.25">
      <c r="A195" s="64" t="s">
        <v>30</v>
      </c>
      <c r="B195" s="63">
        <f t="shared" si="5"/>
        <v>0</v>
      </c>
      <c r="C195" s="47"/>
      <c r="D195" s="47"/>
      <c r="E195" s="47"/>
    </row>
    <row r="196" spans="1:5" ht="15" customHeight="1" x14ac:dyDescent="0.25">
      <c r="A196" s="76" t="s">
        <v>31</v>
      </c>
      <c r="B196" s="77">
        <f t="shared" si="5"/>
        <v>0</v>
      </c>
      <c r="C196" s="49"/>
      <c r="D196" s="49"/>
      <c r="E196" s="49"/>
    </row>
    <row r="197" spans="1:5" ht="15" customHeight="1" x14ac:dyDescent="0.25">
      <c r="A197" s="50" t="s">
        <v>15</v>
      </c>
      <c r="B197" s="69">
        <f>SUM(B185:B196)</f>
        <v>656</v>
      </c>
      <c r="C197" s="69">
        <f>SUM(C185:C196)</f>
        <v>291</v>
      </c>
      <c r="D197" s="69">
        <f>SUM(D185:D196)</f>
        <v>363</v>
      </c>
      <c r="E197" s="69">
        <f>SUM(E185:E196)</f>
        <v>2</v>
      </c>
    </row>
    <row r="198" spans="1:5" ht="15" customHeight="1" thickBot="1" x14ac:dyDescent="0.3">
      <c r="A198" s="52" t="s">
        <v>41</v>
      </c>
      <c r="B198" s="71">
        <f>SUM(C198:E198)</f>
        <v>1</v>
      </c>
      <c r="C198" s="71">
        <f>IF($B$197=0,"",C197/$B$197)</f>
        <v>0.44359756097560976</v>
      </c>
      <c r="D198" s="71">
        <f>IF($B$197=0,"",D197/$B$197)</f>
        <v>0.55335365853658536</v>
      </c>
      <c r="E198" s="71">
        <f>IF($B$197=0,"",E197/$B$197)</f>
        <v>3.0487804878048782E-3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7" t="s">
        <v>52</v>
      </c>
    </row>
    <row r="218" spans="1:15" ht="12.75" x14ac:dyDescent="0.2">
      <c r="A218" s="54" t="s">
        <v>53</v>
      </c>
    </row>
    <row r="219" spans="1:15" ht="12.75" x14ac:dyDescent="0.2"/>
    <row r="220" spans="1:15" ht="21.75" customHeight="1" thickBot="1" x14ac:dyDescent="0.25">
      <c r="A220" s="74" t="s">
        <v>54</v>
      </c>
      <c r="B220" s="74"/>
      <c r="C220" s="74"/>
      <c r="D220" s="74"/>
      <c r="E220" s="74"/>
      <c r="F220" s="74"/>
      <c r="G220" s="74"/>
      <c r="H220" s="74"/>
      <c r="I220" s="74"/>
      <c r="J220" s="17"/>
      <c r="K220" s="17"/>
      <c r="L220" s="17"/>
      <c r="M220" s="17"/>
      <c r="N220" s="17"/>
      <c r="O220" s="17"/>
    </row>
    <row r="221" spans="1:15" ht="12" customHeight="1" x14ac:dyDescent="0.2"/>
    <row r="222" spans="1:15" ht="15" customHeight="1" x14ac:dyDescent="0.2">
      <c r="A222" s="39" t="s">
        <v>55</v>
      </c>
      <c r="B222" s="39"/>
      <c r="C222" s="39"/>
      <c r="D222" s="39"/>
      <c r="E222" s="78"/>
      <c r="F222" s="39" t="s">
        <v>15</v>
      </c>
      <c r="G222" s="39"/>
      <c r="H222" s="79" t="s">
        <v>56</v>
      </c>
      <c r="I222" s="80" t="s">
        <v>41</v>
      </c>
    </row>
    <row r="223" spans="1:15" ht="15" customHeight="1" x14ac:dyDescent="0.2">
      <c r="A223" s="39"/>
      <c r="B223" s="39"/>
      <c r="C223" s="39"/>
      <c r="D223" s="39"/>
      <c r="E223" s="78"/>
      <c r="F223" s="81" t="s">
        <v>57</v>
      </c>
      <c r="G223" s="82" t="s">
        <v>58</v>
      </c>
      <c r="H223" s="79"/>
      <c r="I223" s="80"/>
    </row>
    <row r="224" spans="1:15" ht="14.25" customHeight="1" x14ac:dyDescent="0.2">
      <c r="A224" s="83" t="s">
        <v>59</v>
      </c>
      <c r="B224" s="84" t="s">
        <v>60</v>
      </c>
      <c r="C224" s="84"/>
      <c r="D224" s="84"/>
      <c r="E224" s="84"/>
      <c r="F224" s="26">
        <v>148</v>
      </c>
      <c r="G224" s="26">
        <v>0</v>
      </c>
      <c r="H224" s="85">
        <f>SUM(F224:G228)</f>
        <v>561</v>
      </c>
      <c r="I224" s="86">
        <f>IF($H$224+$H$229=0,"",H224/($H$224+$H$229))</f>
        <v>0.85518292682926833</v>
      </c>
    </row>
    <row r="225" spans="1:9" ht="14.25" customHeight="1" x14ac:dyDescent="0.2">
      <c r="A225" s="83"/>
      <c r="B225" s="87" t="s">
        <v>61</v>
      </c>
      <c r="C225" s="87"/>
      <c r="D225" s="87"/>
      <c r="E225" s="87"/>
      <c r="F225" s="28">
        <v>9</v>
      </c>
      <c r="G225" s="28">
        <v>0</v>
      </c>
      <c r="H225" s="85"/>
      <c r="I225" s="86"/>
    </row>
    <row r="226" spans="1:9" ht="14.25" customHeight="1" x14ac:dyDescent="0.2">
      <c r="A226" s="83"/>
      <c r="B226" s="87" t="s">
        <v>62</v>
      </c>
      <c r="C226" s="87"/>
      <c r="D226" s="87"/>
      <c r="E226" s="87"/>
      <c r="F226" s="28">
        <v>199</v>
      </c>
      <c r="G226" s="28">
        <v>0</v>
      </c>
      <c r="H226" s="85"/>
      <c r="I226" s="86"/>
    </row>
    <row r="227" spans="1:9" ht="14.25" customHeight="1" x14ac:dyDescent="0.2">
      <c r="A227" s="83"/>
      <c r="B227" s="87" t="s">
        <v>63</v>
      </c>
      <c r="C227" s="87"/>
      <c r="D227" s="87"/>
      <c r="E227" s="87"/>
      <c r="F227" s="28">
        <v>193</v>
      </c>
      <c r="G227" s="28">
        <v>0</v>
      </c>
      <c r="H227" s="85"/>
      <c r="I227" s="86"/>
    </row>
    <row r="228" spans="1:9" ht="14.25" customHeight="1" thickBot="1" x14ac:dyDescent="0.25">
      <c r="A228" s="88"/>
      <c r="B228" s="89" t="s">
        <v>64</v>
      </c>
      <c r="C228" s="89"/>
      <c r="D228" s="89"/>
      <c r="E228" s="89"/>
      <c r="F228" s="90">
        <v>12</v>
      </c>
      <c r="G228" s="90">
        <v>0</v>
      </c>
      <c r="H228" s="91"/>
      <c r="I228" s="92"/>
    </row>
    <row r="229" spans="1:9" ht="33.75" customHeight="1" thickBot="1" x14ac:dyDescent="0.25">
      <c r="A229" s="93" t="s">
        <v>65</v>
      </c>
      <c r="B229" s="89" t="s">
        <v>66</v>
      </c>
      <c r="C229" s="89"/>
      <c r="D229" s="89"/>
      <c r="E229" s="89"/>
      <c r="F229" s="94">
        <v>67</v>
      </c>
      <c r="G229" s="94">
        <v>28</v>
      </c>
      <c r="H229" s="95">
        <f>SUM(F229:G229)</f>
        <v>95</v>
      </c>
      <c r="I229" s="96">
        <f>IF(H224+H229=0,"",H229/(H224+H229))</f>
        <v>0.1448170731707317</v>
      </c>
    </row>
    <row r="230" spans="1:9" ht="15" customHeight="1" x14ac:dyDescent="0.2">
      <c r="A230" s="97" t="s">
        <v>56</v>
      </c>
      <c r="B230" s="97"/>
      <c r="C230" s="97"/>
      <c r="D230" s="97"/>
      <c r="E230" s="97"/>
      <c r="F230" s="98">
        <f>SUM(F224:F229)</f>
        <v>628</v>
      </c>
      <c r="G230" s="98">
        <f>SUM(G224:G229)</f>
        <v>28</v>
      </c>
      <c r="H230" s="99">
        <f>F230+G230</f>
        <v>656</v>
      </c>
      <c r="I230" s="99"/>
    </row>
    <row r="231" spans="1:9" ht="15" customHeight="1" thickBot="1" x14ac:dyDescent="0.25">
      <c r="A231" s="100" t="s">
        <v>41</v>
      </c>
      <c r="B231" s="100"/>
      <c r="C231" s="100"/>
      <c r="D231" s="100"/>
      <c r="E231" s="100"/>
      <c r="F231" s="101">
        <f>F230/(F230+G230)</f>
        <v>0.95731707317073167</v>
      </c>
      <c r="G231" s="101">
        <f>G230/(F230+G230)</f>
        <v>4.2682926829268296E-2</v>
      </c>
      <c r="H231" s="99"/>
      <c r="I231" s="99"/>
    </row>
    <row r="232" spans="1:9" ht="15" customHeight="1" x14ac:dyDescent="0.2">
      <c r="A232" s="102" t="s">
        <v>67</v>
      </c>
      <c r="B232" s="103"/>
      <c r="C232" s="103"/>
      <c r="D232" s="103"/>
      <c r="E232" s="103"/>
      <c r="F232" s="104"/>
      <c r="G232" s="104"/>
      <c r="H232" s="105"/>
      <c r="I232" s="106"/>
    </row>
    <row r="233" spans="1:9" ht="11.25" customHeight="1" x14ac:dyDescent="0.2">
      <c r="A233" s="107"/>
      <c r="B233" s="108"/>
      <c r="C233" s="108"/>
      <c r="D233" s="108"/>
      <c r="E233" s="108"/>
      <c r="F233" s="104"/>
      <c r="G233" s="104"/>
      <c r="H233" s="105"/>
      <c r="I233" s="106"/>
    </row>
    <row r="234" spans="1:9" ht="15" customHeight="1" x14ac:dyDescent="0.2">
      <c r="A234" s="72" t="s">
        <v>68</v>
      </c>
      <c r="B234" s="72"/>
      <c r="C234" s="72"/>
      <c r="D234" s="72"/>
      <c r="E234" s="72"/>
      <c r="F234" s="72"/>
      <c r="G234" s="104"/>
      <c r="H234" s="105"/>
      <c r="I234" s="106"/>
    </row>
    <row r="235" spans="1:9" ht="15" customHeight="1" thickBot="1" x14ac:dyDescent="0.25">
      <c r="A235" s="74"/>
      <c r="B235" s="74"/>
      <c r="C235" s="74"/>
      <c r="D235" s="74"/>
      <c r="E235" s="74"/>
      <c r="F235" s="74"/>
      <c r="G235" s="104"/>
      <c r="H235" s="105"/>
      <c r="I235" s="106"/>
    </row>
    <row r="236" spans="1:9" ht="15" customHeight="1" x14ac:dyDescent="0.2">
      <c r="G236" s="104"/>
      <c r="H236" s="105"/>
      <c r="I236" s="106"/>
    </row>
    <row r="237" spans="1:9" ht="15" customHeight="1" x14ac:dyDescent="0.2">
      <c r="A237" s="39" t="s">
        <v>69</v>
      </c>
      <c r="B237" s="38" t="s">
        <v>70</v>
      </c>
      <c r="C237" s="38" t="s">
        <v>71</v>
      </c>
      <c r="D237" s="39" t="s">
        <v>72</v>
      </c>
      <c r="E237" s="38" t="s">
        <v>73</v>
      </c>
      <c r="F237" s="39" t="s">
        <v>74</v>
      </c>
      <c r="G237" s="104"/>
      <c r="H237" s="105"/>
      <c r="I237" s="106"/>
    </row>
    <row r="238" spans="1:9" ht="15" customHeight="1" x14ac:dyDescent="0.2">
      <c r="A238" s="39"/>
      <c r="B238" s="38"/>
      <c r="C238" s="38"/>
      <c r="D238" s="39"/>
      <c r="E238" s="38"/>
      <c r="F238" s="39"/>
      <c r="G238" s="104"/>
      <c r="H238" s="105"/>
      <c r="I238" s="106"/>
    </row>
    <row r="239" spans="1:9" ht="14.25" customHeight="1" x14ac:dyDescent="0.2">
      <c r="A239" s="84" t="s">
        <v>75</v>
      </c>
      <c r="B239" s="109">
        <v>69</v>
      </c>
      <c r="C239" s="109">
        <v>427</v>
      </c>
      <c r="D239" s="109">
        <v>5</v>
      </c>
      <c r="E239" s="109">
        <v>39</v>
      </c>
      <c r="F239" s="109">
        <v>116</v>
      </c>
      <c r="G239" s="104"/>
      <c r="H239" s="105"/>
      <c r="I239" s="106"/>
    </row>
    <row r="240" spans="1:9" ht="14.25" customHeight="1" x14ac:dyDescent="0.2">
      <c r="A240" s="87"/>
      <c r="B240" s="110"/>
      <c r="C240" s="110"/>
      <c r="D240" s="110"/>
      <c r="E240" s="110"/>
      <c r="F240" s="110"/>
      <c r="G240" s="104"/>
      <c r="H240" s="105"/>
      <c r="I240" s="106"/>
    </row>
    <row r="241" spans="1:15" ht="14.25" customHeight="1" x14ac:dyDescent="0.2">
      <c r="A241" s="87" t="s">
        <v>76</v>
      </c>
      <c r="B241" s="111">
        <v>439</v>
      </c>
      <c r="C241" s="111">
        <v>158</v>
      </c>
      <c r="D241" s="111">
        <v>29</v>
      </c>
      <c r="E241" s="111">
        <v>13</v>
      </c>
      <c r="F241" s="111">
        <v>17</v>
      </c>
      <c r="G241" s="104"/>
      <c r="H241" s="105"/>
      <c r="I241" s="106"/>
    </row>
    <row r="242" spans="1:15" ht="14.25" customHeight="1" x14ac:dyDescent="0.2">
      <c r="A242" s="87"/>
      <c r="B242" s="110"/>
      <c r="C242" s="110"/>
      <c r="D242" s="110"/>
      <c r="E242" s="110"/>
      <c r="F242" s="110"/>
      <c r="G242" s="104"/>
      <c r="H242" s="105"/>
      <c r="I242" s="106"/>
    </row>
    <row r="243" spans="1:15" ht="14.25" customHeight="1" x14ac:dyDescent="0.2">
      <c r="A243" s="87" t="s">
        <v>77</v>
      </c>
      <c r="B243" s="111">
        <v>627</v>
      </c>
      <c r="C243" s="111">
        <v>23</v>
      </c>
      <c r="D243" s="111">
        <v>2</v>
      </c>
      <c r="E243" s="111">
        <v>2</v>
      </c>
      <c r="F243" s="111">
        <v>2</v>
      </c>
      <c r="G243" s="104"/>
      <c r="H243" s="105"/>
      <c r="I243" s="106"/>
    </row>
    <row r="244" spans="1:15" ht="14.25" customHeight="1" x14ac:dyDescent="0.2">
      <c r="A244" s="87"/>
      <c r="B244" s="110"/>
      <c r="C244" s="110"/>
      <c r="D244" s="110"/>
      <c r="E244" s="110"/>
      <c r="F244" s="110"/>
      <c r="G244" s="104"/>
      <c r="H244" s="105"/>
      <c r="I244" s="106"/>
    </row>
    <row r="245" spans="1:15" ht="14.25" customHeight="1" x14ac:dyDescent="0.2">
      <c r="A245" s="112" t="s">
        <v>78</v>
      </c>
      <c r="B245" s="111">
        <v>619</v>
      </c>
      <c r="C245" s="111">
        <v>21</v>
      </c>
      <c r="D245" s="111">
        <v>2</v>
      </c>
      <c r="E245" s="111">
        <v>7</v>
      </c>
      <c r="F245" s="111">
        <v>7</v>
      </c>
      <c r="G245" s="104"/>
      <c r="H245" s="105"/>
      <c r="I245" s="106"/>
    </row>
    <row r="246" spans="1:15" ht="14.25" customHeight="1" x14ac:dyDescent="0.2">
      <c r="A246" s="112"/>
      <c r="B246" s="110"/>
      <c r="C246" s="110"/>
      <c r="D246" s="110"/>
      <c r="E246" s="110"/>
      <c r="F246" s="110"/>
    </row>
    <row r="247" spans="1:15" ht="13.5" customHeight="1" x14ac:dyDescent="0.2"/>
    <row r="248" spans="1:15" ht="29.25" customHeight="1" thickBot="1" x14ac:dyDescent="0.25">
      <c r="A248" s="74" t="s">
        <v>79</v>
      </c>
      <c r="B248" s="74"/>
      <c r="C248" s="74"/>
      <c r="D248" s="74"/>
      <c r="E248" s="74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9.75" customHeight="1" x14ac:dyDescent="0.2"/>
    <row r="250" spans="1:15" ht="15" customHeight="1" x14ac:dyDescent="0.2">
      <c r="A250" s="21" t="s">
        <v>3</v>
      </c>
      <c r="B250" s="113">
        <v>2019</v>
      </c>
      <c r="C250" s="113">
        <v>2020</v>
      </c>
      <c r="D250" s="39" t="s">
        <v>80</v>
      </c>
      <c r="E250" s="39"/>
    </row>
    <row r="251" spans="1:15" ht="14.25" customHeight="1" x14ac:dyDescent="0.25">
      <c r="A251" s="24" t="s">
        <v>20</v>
      </c>
      <c r="B251" s="114">
        <v>207</v>
      </c>
      <c r="C251" s="46">
        <v>281</v>
      </c>
      <c r="D251" s="115">
        <f t="shared" ref="D251:D263" si="6">C251/B251-1</f>
        <v>0.35748792270531404</v>
      </c>
      <c r="E251" s="115"/>
    </row>
    <row r="252" spans="1:15" ht="14.25" customHeight="1" x14ac:dyDescent="0.25">
      <c r="A252" s="27" t="s">
        <v>21</v>
      </c>
      <c r="B252" s="114">
        <v>207</v>
      </c>
      <c r="C252" s="47">
        <v>240</v>
      </c>
      <c r="D252" s="115">
        <f t="shared" si="6"/>
        <v>0.15942028985507251</v>
      </c>
      <c r="E252" s="115"/>
    </row>
    <row r="253" spans="1:15" ht="14.25" customHeight="1" x14ac:dyDescent="0.25">
      <c r="A253" s="24" t="s">
        <v>22</v>
      </c>
      <c r="B253" s="114">
        <v>221</v>
      </c>
      <c r="C253" s="46">
        <v>135</v>
      </c>
      <c r="D253" s="115">
        <f t="shared" si="6"/>
        <v>-0.38914027149321262</v>
      </c>
      <c r="E253" s="115"/>
    </row>
    <row r="254" spans="1:15" ht="14.25" hidden="1" customHeight="1" x14ac:dyDescent="0.25">
      <c r="A254" s="27" t="s">
        <v>23</v>
      </c>
      <c r="B254" s="114"/>
      <c r="C254" s="46"/>
      <c r="D254" s="115" t="e">
        <f t="shared" si="6"/>
        <v>#DIV/0!</v>
      </c>
      <c r="E254" s="115"/>
    </row>
    <row r="255" spans="1:15" ht="14.25" hidden="1" customHeight="1" x14ac:dyDescent="0.25">
      <c r="A255" s="24" t="s">
        <v>24</v>
      </c>
      <c r="B255" s="114"/>
      <c r="C255" s="46"/>
      <c r="D255" s="115" t="e">
        <f t="shared" si="6"/>
        <v>#DIV/0!</v>
      </c>
      <c r="E255" s="115"/>
    </row>
    <row r="256" spans="1:15" ht="14.25" hidden="1" customHeight="1" x14ac:dyDescent="0.25">
      <c r="A256" s="27" t="s">
        <v>25</v>
      </c>
      <c r="B256" s="114"/>
      <c r="C256" s="46"/>
      <c r="D256" s="115" t="e">
        <f t="shared" si="6"/>
        <v>#DIV/0!</v>
      </c>
      <c r="E256" s="115"/>
    </row>
    <row r="257" spans="1:15" ht="14.25" hidden="1" customHeight="1" x14ac:dyDescent="0.25">
      <c r="A257" s="24" t="s">
        <v>26</v>
      </c>
      <c r="B257" s="114"/>
      <c r="C257" s="46"/>
      <c r="D257" s="115" t="e">
        <f t="shared" si="6"/>
        <v>#DIV/0!</v>
      </c>
      <c r="E257" s="115"/>
    </row>
    <row r="258" spans="1:15" ht="14.25" hidden="1" customHeight="1" x14ac:dyDescent="0.25">
      <c r="A258" s="27" t="s">
        <v>27</v>
      </c>
      <c r="B258" s="114"/>
      <c r="C258" s="46"/>
      <c r="D258" s="115" t="e">
        <f t="shared" si="6"/>
        <v>#DIV/0!</v>
      </c>
      <c r="E258" s="115"/>
    </row>
    <row r="259" spans="1:15" ht="14.25" hidden="1" customHeight="1" x14ac:dyDescent="0.25">
      <c r="A259" s="27" t="s">
        <v>28</v>
      </c>
      <c r="B259" s="114"/>
      <c r="C259" s="46"/>
      <c r="D259" s="115" t="e">
        <f t="shared" si="6"/>
        <v>#DIV/0!</v>
      </c>
      <c r="E259" s="115"/>
    </row>
    <row r="260" spans="1:15" ht="14.25" hidden="1" customHeight="1" x14ac:dyDescent="0.25">
      <c r="A260" s="27" t="s">
        <v>29</v>
      </c>
      <c r="B260" s="114"/>
      <c r="C260" s="46"/>
      <c r="D260" s="115" t="e">
        <f t="shared" si="6"/>
        <v>#DIV/0!</v>
      </c>
      <c r="E260" s="115"/>
    </row>
    <row r="261" spans="1:15" ht="14.25" hidden="1" customHeight="1" x14ac:dyDescent="0.25">
      <c r="A261" s="27" t="s">
        <v>30</v>
      </c>
      <c r="B261" s="116"/>
      <c r="C261" s="47"/>
      <c r="D261" s="115" t="e">
        <f t="shared" si="6"/>
        <v>#DIV/0!</v>
      </c>
      <c r="E261" s="115"/>
    </row>
    <row r="262" spans="1:15" ht="14.25" hidden="1" customHeight="1" x14ac:dyDescent="0.25">
      <c r="A262" s="29" t="s">
        <v>31</v>
      </c>
      <c r="B262" s="31"/>
      <c r="C262" s="31"/>
      <c r="D262" s="117" t="e">
        <f t="shared" si="6"/>
        <v>#DIV/0!</v>
      </c>
      <c r="E262" s="117"/>
    </row>
    <row r="263" spans="1:15" ht="14.25" customHeight="1" x14ac:dyDescent="0.2">
      <c r="A263" s="32" t="s">
        <v>15</v>
      </c>
      <c r="B263" s="33">
        <f>SUM(B251:B262)</f>
        <v>635</v>
      </c>
      <c r="C263" s="33">
        <f>SUM(C251:C262)</f>
        <v>656</v>
      </c>
      <c r="D263" s="118">
        <f t="shared" si="6"/>
        <v>3.3070866141732269E-2</v>
      </c>
      <c r="E263" s="118"/>
    </row>
    <row r="264" spans="1:15" ht="11.25" customHeight="1" x14ac:dyDescent="0.2"/>
    <row r="265" spans="1:15" ht="15" customHeight="1" x14ac:dyDescent="0.2">
      <c r="A265" s="7" t="s">
        <v>52</v>
      </c>
    </row>
    <row r="266" spans="1:15" ht="15" customHeight="1" x14ac:dyDescent="0.2">
      <c r="A266" s="54" t="s">
        <v>53</v>
      </c>
    </row>
    <row r="268" spans="1:15" ht="21.75" customHeight="1" x14ac:dyDescent="0.2">
      <c r="A268" s="119" t="s">
        <v>81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1"/>
    </row>
    <row r="269" spans="1:15" ht="10.5" customHeight="1" x14ac:dyDescent="0.2">
      <c r="A269" s="35"/>
      <c r="B269" s="35"/>
      <c r="C269" s="35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ht="16.5" thickBot="1" x14ac:dyDescent="0.25">
      <c r="A270" s="14" t="s">
        <v>82</v>
      </c>
      <c r="B270" s="15"/>
      <c r="C270" s="15"/>
      <c r="D270" s="15"/>
      <c r="E270" s="15"/>
      <c r="F270" s="16"/>
      <c r="G270" s="19"/>
      <c r="I270" s="14" t="s">
        <v>83</v>
      </c>
      <c r="J270" s="15"/>
      <c r="K270" s="15"/>
      <c r="L270" s="15"/>
      <c r="M270" s="16"/>
      <c r="N270" s="17"/>
    </row>
    <row r="271" spans="1:15" ht="10.5" customHeight="1" x14ac:dyDescent="0.2">
      <c r="A271" s="58"/>
      <c r="B271" s="35"/>
      <c r="C271" s="35"/>
      <c r="D271" s="36"/>
      <c r="E271" s="36"/>
      <c r="F271" s="36"/>
      <c r="G271" s="122"/>
      <c r="H271" s="36"/>
      <c r="I271" s="36"/>
      <c r="J271" s="36"/>
      <c r="K271" s="36"/>
      <c r="L271" s="36"/>
      <c r="M271" s="36"/>
      <c r="N271" s="36"/>
      <c r="O271" s="36"/>
    </row>
    <row r="272" spans="1:15" ht="45.75" customHeight="1" x14ac:dyDescent="0.2">
      <c r="A272" s="21" t="s">
        <v>10</v>
      </c>
      <c r="B272" s="113" t="s">
        <v>15</v>
      </c>
      <c r="C272" s="123" t="s">
        <v>84</v>
      </c>
      <c r="D272" s="123" t="s">
        <v>85</v>
      </c>
      <c r="E272" s="123" t="s">
        <v>86</v>
      </c>
      <c r="F272" s="124" t="s">
        <v>87</v>
      </c>
      <c r="G272" s="125"/>
      <c r="I272" s="21" t="s">
        <v>10</v>
      </c>
      <c r="J272" s="113" t="s">
        <v>15</v>
      </c>
      <c r="K272" s="123" t="s">
        <v>16</v>
      </c>
      <c r="L272" s="123" t="s">
        <v>17</v>
      </c>
      <c r="M272" s="123" t="s">
        <v>18</v>
      </c>
      <c r="N272" s="123" t="s">
        <v>19</v>
      </c>
    </row>
    <row r="273" spans="1:14" ht="13.5" customHeight="1" x14ac:dyDescent="0.25">
      <c r="A273" s="62" t="s">
        <v>20</v>
      </c>
      <c r="B273" s="63">
        <f t="shared" ref="B273:B284" si="7">SUM(C273:F273)</f>
        <v>5687</v>
      </c>
      <c r="C273" s="26">
        <v>210</v>
      </c>
      <c r="D273" s="26">
        <v>1448</v>
      </c>
      <c r="E273" s="26">
        <v>935</v>
      </c>
      <c r="F273" s="26">
        <v>3094</v>
      </c>
      <c r="G273" s="126"/>
      <c r="I273" s="62" t="s">
        <v>20</v>
      </c>
      <c r="J273" s="127">
        <f t="shared" ref="J273:J284" si="8">SUM(K273:N273)</f>
        <v>5687</v>
      </c>
      <c r="K273" s="26">
        <v>1853</v>
      </c>
      <c r="L273" s="26">
        <v>1299</v>
      </c>
      <c r="M273" s="26">
        <v>1992</v>
      </c>
      <c r="N273" s="26">
        <v>543</v>
      </c>
    </row>
    <row r="274" spans="1:14" ht="13.5" customHeight="1" x14ac:dyDescent="0.25">
      <c r="A274" s="64" t="s">
        <v>21</v>
      </c>
      <c r="B274" s="63">
        <f t="shared" si="7"/>
        <v>5393</v>
      </c>
      <c r="C274" s="28">
        <v>185</v>
      </c>
      <c r="D274" s="28">
        <v>1460</v>
      </c>
      <c r="E274" s="28">
        <v>796</v>
      </c>
      <c r="F274" s="28">
        <v>2952</v>
      </c>
      <c r="G274" s="126"/>
      <c r="I274" s="64" t="s">
        <v>21</v>
      </c>
      <c r="J274" s="127">
        <f t="shared" si="8"/>
        <v>5393</v>
      </c>
      <c r="K274" s="28">
        <v>2116</v>
      </c>
      <c r="L274" s="28">
        <v>1220</v>
      </c>
      <c r="M274" s="28">
        <v>1580</v>
      </c>
      <c r="N274" s="28">
        <v>477</v>
      </c>
    </row>
    <row r="275" spans="1:14" ht="13.5" customHeight="1" x14ac:dyDescent="0.25">
      <c r="A275" s="64" t="s">
        <v>22</v>
      </c>
      <c r="B275" s="63">
        <f t="shared" si="7"/>
        <v>4404</v>
      </c>
      <c r="C275" s="28">
        <v>74</v>
      </c>
      <c r="D275" s="28">
        <v>1230</v>
      </c>
      <c r="E275" s="28">
        <v>778</v>
      </c>
      <c r="F275" s="28">
        <v>2322</v>
      </c>
      <c r="G275" s="126"/>
      <c r="I275" s="64" t="s">
        <v>22</v>
      </c>
      <c r="J275" s="127">
        <f t="shared" si="8"/>
        <v>4404</v>
      </c>
      <c r="K275" s="28">
        <v>2202</v>
      </c>
      <c r="L275" s="28">
        <v>389</v>
      </c>
      <c r="M275" s="28">
        <v>1553</v>
      </c>
      <c r="N275" s="28">
        <v>260</v>
      </c>
    </row>
    <row r="276" spans="1:14" ht="13.5" hidden="1" customHeight="1" x14ac:dyDescent="0.25">
      <c r="A276" s="64" t="s">
        <v>23</v>
      </c>
      <c r="B276" s="63">
        <f t="shared" si="7"/>
        <v>0</v>
      </c>
      <c r="C276" s="28"/>
      <c r="D276" s="28"/>
      <c r="E276" s="28"/>
      <c r="F276" s="28"/>
      <c r="G276" s="126"/>
      <c r="I276" s="64" t="s">
        <v>23</v>
      </c>
      <c r="J276" s="127">
        <f t="shared" si="8"/>
        <v>0</v>
      </c>
      <c r="K276" s="28"/>
      <c r="L276" s="28"/>
      <c r="M276" s="28"/>
      <c r="N276" s="28"/>
    </row>
    <row r="277" spans="1:14" ht="13.5" hidden="1" customHeight="1" x14ac:dyDescent="0.25">
      <c r="A277" s="64" t="s">
        <v>24</v>
      </c>
      <c r="B277" s="63">
        <f t="shared" si="7"/>
        <v>0</v>
      </c>
      <c r="C277" s="28"/>
      <c r="D277" s="28"/>
      <c r="E277" s="28"/>
      <c r="F277" s="28"/>
      <c r="G277" s="126"/>
      <c r="I277" s="64" t="s">
        <v>24</v>
      </c>
      <c r="J277" s="127">
        <f t="shared" si="8"/>
        <v>0</v>
      </c>
      <c r="K277" s="28"/>
      <c r="L277" s="28"/>
      <c r="M277" s="28"/>
      <c r="N277" s="28"/>
    </row>
    <row r="278" spans="1:14" ht="13.5" hidden="1" customHeight="1" x14ac:dyDescent="0.25">
      <c r="A278" s="64" t="s">
        <v>25</v>
      </c>
      <c r="B278" s="63">
        <f t="shared" si="7"/>
        <v>0</v>
      </c>
      <c r="C278" s="28"/>
      <c r="D278" s="28"/>
      <c r="E278" s="28"/>
      <c r="F278" s="28"/>
      <c r="G278" s="126"/>
      <c r="I278" s="64" t="s">
        <v>25</v>
      </c>
      <c r="J278" s="127">
        <f t="shared" si="8"/>
        <v>0</v>
      </c>
      <c r="K278" s="28"/>
      <c r="L278" s="28"/>
      <c r="M278" s="28"/>
      <c r="N278" s="28"/>
    </row>
    <row r="279" spans="1:14" ht="13.5" hidden="1" customHeight="1" x14ac:dyDescent="0.25">
      <c r="A279" s="64" t="s">
        <v>26</v>
      </c>
      <c r="B279" s="63">
        <f t="shared" si="7"/>
        <v>0</v>
      </c>
      <c r="C279" s="28"/>
      <c r="D279" s="28"/>
      <c r="E279" s="28"/>
      <c r="F279" s="28"/>
      <c r="G279" s="126"/>
      <c r="I279" s="64" t="s">
        <v>26</v>
      </c>
      <c r="J279" s="127">
        <f t="shared" si="8"/>
        <v>0</v>
      </c>
      <c r="K279" s="28"/>
      <c r="L279" s="28"/>
      <c r="M279" s="28"/>
      <c r="N279" s="28"/>
    </row>
    <row r="280" spans="1:14" ht="13.5" hidden="1" customHeight="1" x14ac:dyDescent="0.25">
      <c r="A280" s="64" t="s">
        <v>27</v>
      </c>
      <c r="B280" s="63">
        <f t="shared" si="7"/>
        <v>0</v>
      </c>
      <c r="C280" s="28"/>
      <c r="D280" s="28"/>
      <c r="E280" s="28"/>
      <c r="F280" s="28"/>
      <c r="G280" s="126"/>
      <c r="I280" s="64" t="s">
        <v>27</v>
      </c>
      <c r="J280" s="127">
        <f t="shared" si="8"/>
        <v>0</v>
      </c>
      <c r="K280" s="28"/>
      <c r="L280" s="28"/>
      <c r="M280" s="28"/>
      <c r="N280" s="28"/>
    </row>
    <row r="281" spans="1:14" ht="13.5" hidden="1" customHeight="1" x14ac:dyDescent="0.25">
      <c r="A281" s="64" t="s">
        <v>28</v>
      </c>
      <c r="B281" s="63">
        <f t="shared" si="7"/>
        <v>0</v>
      </c>
      <c r="C281" s="28"/>
      <c r="D281" s="28"/>
      <c r="E281" s="28"/>
      <c r="F281" s="28"/>
      <c r="G281" s="126"/>
      <c r="I281" s="64" t="s">
        <v>28</v>
      </c>
      <c r="J281" s="127">
        <f t="shared" si="8"/>
        <v>0</v>
      </c>
      <c r="K281" s="28"/>
      <c r="L281" s="28"/>
      <c r="M281" s="28"/>
      <c r="N281" s="28"/>
    </row>
    <row r="282" spans="1:14" ht="13.5" hidden="1" customHeight="1" x14ac:dyDescent="0.25">
      <c r="A282" s="64" t="s">
        <v>29</v>
      </c>
      <c r="B282" s="63">
        <f t="shared" si="7"/>
        <v>0</v>
      </c>
      <c r="C282" s="28"/>
      <c r="D282" s="28"/>
      <c r="E282" s="28"/>
      <c r="F282" s="28"/>
      <c r="G282" s="126"/>
      <c r="I282" s="64" t="s">
        <v>29</v>
      </c>
      <c r="J282" s="127">
        <f t="shared" si="8"/>
        <v>0</v>
      </c>
      <c r="K282" s="28"/>
      <c r="L282" s="28"/>
      <c r="M282" s="28"/>
      <c r="N282" s="28"/>
    </row>
    <row r="283" spans="1:14" ht="13.5" hidden="1" customHeight="1" x14ac:dyDescent="0.25">
      <c r="A283" s="64" t="s">
        <v>30</v>
      </c>
      <c r="B283" s="63">
        <f t="shared" si="7"/>
        <v>0</v>
      </c>
      <c r="C283" s="28"/>
      <c r="D283" s="28"/>
      <c r="E283" s="28"/>
      <c r="F283" s="28"/>
      <c r="G283" s="126"/>
      <c r="I283" s="64" t="s">
        <v>30</v>
      </c>
      <c r="J283" s="127">
        <f t="shared" si="8"/>
        <v>0</v>
      </c>
      <c r="K283" s="28"/>
      <c r="L283" s="28"/>
      <c r="M283" s="28"/>
      <c r="N283" s="28"/>
    </row>
    <row r="284" spans="1:14" ht="13.5" hidden="1" customHeight="1" x14ac:dyDescent="0.25">
      <c r="A284" s="76" t="s">
        <v>31</v>
      </c>
      <c r="B284" s="66">
        <f t="shared" si="7"/>
        <v>0</v>
      </c>
      <c r="C284" s="94"/>
      <c r="D284" s="94"/>
      <c r="E284" s="94"/>
      <c r="F284" s="94"/>
      <c r="G284" s="126"/>
      <c r="I284" s="76" t="s">
        <v>31</v>
      </c>
      <c r="J284" s="128">
        <f t="shared" si="8"/>
        <v>0</v>
      </c>
      <c r="K284" s="129"/>
      <c r="L284" s="129"/>
      <c r="M284" s="129"/>
      <c r="N284" s="129"/>
    </row>
    <row r="285" spans="1:14" ht="13.5" customHeight="1" x14ac:dyDescent="0.25">
      <c r="A285" s="50" t="s">
        <v>15</v>
      </c>
      <c r="B285" s="69">
        <f>SUM(B273:B284)</f>
        <v>15484</v>
      </c>
      <c r="C285" s="69">
        <f>SUM(C273:C284)</f>
        <v>469</v>
      </c>
      <c r="D285" s="69">
        <f>SUM(D273:D284)</f>
        <v>4138</v>
      </c>
      <c r="E285" s="69">
        <f>SUM(E273:E284)</f>
        <v>2509</v>
      </c>
      <c r="F285" s="69">
        <f>SUM(F273:F284)</f>
        <v>8368</v>
      </c>
      <c r="G285" s="130"/>
      <c r="I285" s="50" t="s">
        <v>15</v>
      </c>
      <c r="J285" s="69">
        <f>SUM(J273:J284)</f>
        <v>15484</v>
      </c>
      <c r="K285" s="69">
        <f>SUM(K273:K284)</f>
        <v>6171</v>
      </c>
      <c r="L285" s="69">
        <f>SUM(L273:L284)</f>
        <v>2908</v>
      </c>
      <c r="M285" s="69">
        <f>SUM(M273:M284)</f>
        <v>5125</v>
      </c>
      <c r="N285" s="69">
        <f>SUM(N273:N284)</f>
        <v>1280</v>
      </c>
    </row>
    <row r="286" spans="1:14" ht="13.5" customHeight="1" thickBot="1" x14ac:dyDescent="0.3">
      <c r="A286" s="53" t="s">
        <v>41</v>
      </c>
      <c r="B286" s="71">
        <f>SUM(C286:F286)</f>
        <v>1</v>
      </c>
      <c r="C286" s="71">
        <f>IF($B$285=0,"",C285/$B$285)</f>
        <v>3.0289330922242313E-2</v>
      </c>
      <c r="D286" s="71">
        <f>IF($B$285=0,"",D285/$B$285)</f>
        <v>0.26724360630328081</v>
      </c>
      <c r="E286" s="71">
        <f>IF($B$285=0,"",E285/$B$285)</f>
        <v>0.16203823301472486</v>
      </c>
      <c r="F286" s="71">
        <f>IF($B$285=0,"",F285/$B$285)</f>
        <v>0.54042882975975204</v>
      </c>
      <c r="G286" s="131"/>
      <c r="I286" s="53" t="s">
        <v>41</v>
      </c>
      <c r="J286" s="71">
        <f>SUM(K286:N286)</f>
        <v>1</v>
      </c>
      <c r="K286" s="71">
        <f>+K285/$J$285</f>
        <v>0.39854042882975976</v>
      </c>
      <c r="L286" s="71">
        <f>+L285/$J$285</f>
        <v>0.18780676827693102</v>
      </c>
      <c r="M286" s="71">
        <f>+M285/$J$285</f>
        <v>0.33098682510979077</v>
      </c>
      <c r="N286" s="71">
        <f>+N285/$J$285</f>
        <v>8.2665977783518474E-2</v>
      </c>
    </row>
    <row r="287" spans="1:14" ht="12" customHeight="1" x14ac:dyDescent="0.2"/>
    <row r="288" spans="1:14" ht="16.5" thickBot="1" x14ac:dyDescent="0.25">
      <c r="A288" s="132" t="s">
        <v>88</v>
      </c>
      <c r="B288" s="133"/>
      <c r="C288" s="133"/>
      <c r="D288" s="133"/>
      <c r="E288" s="133"/>
      <c r="F288" s="134"/>
      <c r="G288" s="135"/>
      <c r="H288" s="135"/>
      <c r="I288" s="135"/>
    </row>
    <row r="289" spans="1:9" ht="12" customHeight="1" x14ac:dyDescent="0.2"/>
    <row r="290" spans="1:9" ht="15" customHeight="1" x14ac:dyDescent="0.2">
      <c r="A290" s="37" t="s">
        <v>89</v>
      </c>
      <c r="B290" s="37"/>
      <c r="C290" s="37"/>
      <c r="D290" s="37"/>
      <c r="E290" s="136" t="s">
        <v>15</v>
      </c>
      <c r="F290" s="124" t="s">
        <v>84</v>
      </c>
      <c r="G290" s="124" t="s">
        <v>85</v>
      </c>
      <c r="H290" s="137" t="s">
        <v>86</v>
      </c>
      <c r="I290" s="124" t="s">
        <v>90</v>
      </c>
    </row>
    <row r="291" spans="1:9" ht="13.5" customHeight="1" x14ac:dyDescent="0.25">
      <c r="A291" s="138" t="s">
        <v>91</v>
      </c>
      <c r="B291" s="138"/>
      <c r="C291" s="138"/>
      <c r="D291" s="138"/>
      <c r="E291" s="63">
        <f t="shared" ref="E291:E311" si="9">SUM(F291:I291)</f>
        <v>655</v>
      </c>
      <c r="F291" s="26">
        <v>469</v>
      </c>
      <c r="G291" s="26">
        <v>183</v>
      </c>
      <c r="H291" s="26">
        <v>2</v>
      </c>
      <c r="I291" s="26">
        <v>1</v>
      </c>
    </row>
    <row r="292" spans="1:9" ht="13.5" customHeight="1" x14ac:dyDescent="0.25">
      <c r="A292" s="139" t="s">
        <v>92</v>
      </c>
      <c r="B292" s="139"/>
      <c r="C292" s="139"/>
      <c r="D292" s="139"/>
      <c r="E292" s="140">
        <f t="shared" si="9"/>
        <v>656</v>
      </c>
      <c r="F292" s="28">
        <v>0</v>
      </c>
      <c r="G292" s="28">
        <v>655</v>
      </c>
      <c r="H292" s="28">
        <v>1</v>
      </c>
      <c r="I292" s="28">
        <v>0</v>
      </c>
    </row>
    <row r="293" spans="1:9" ht="13.5" customHeight="1" x14ac:dyDescent="0.25">
      <c r="A293" s="139" t="s">
        <v>93</v>
      </c>
      <c r="B293" s="139"/>
      <c r="C293" s="139"/>
      <c r="D293" s="139"/>
      <c r="E293" s="140">
        <f t="shared" si="9"/>
        <v>1332</v>
      </c>
      <c r="F293" s="28">
        <v>0</v>
      </c>
      <c r="G293" s="28">
        <v>1332</v>
      </c>
      <c r="H293" s="28">
        <v>0</v>
      </c>
      <c r="I293" s="28">
        <v>0</v>
      </c>
    </row>
    <row r="294" spans="1:9" ht="13.5" customHeight="1" x14ac:dyDescent="0.25">
      <c r="A294" s="139" t="s">
        <v>94</v>
      </c>
      <c r="B294" s="139"/>
      <c r="C294" s="139"/>
      <c r="D294" s="139"/>
      <c r="E294" s="140">
        <f t="shared" si="9"/>
        <v>1224</v>
      </c>
      <c r="F294" s="28">
        <v>0</v>
      </c>
      <c r="G294" s="28">
        <v>720</v>
      </c>
      <c r="H294" s="28">
        <v>430</v>
      </c>
      <c r="I294" s="28">
        <v>74</v>
      </c>
    </row>
    <row r="295" spans="1:9" ht="13.5" customHeight="1" x14ac:dyDescent="0.25">
      <c r="A295" s="139" t="s">
        <v>95</v>
      </c>
      <c r="B295" s="139"/>
      <c r="C295" s="139"/>
      <c r="D295" s="139"/>
      <c r="E295" s="140">
        <f t="shared" si="9"/>
        <v>661</v>
      </c>
      <c r="F295" s="28">
        <v>0</v>
      </c>
      <c r="G295" s="28">
        <v>33</v>
      </c>
      <c r="H295" s="28">
        <v>627</v>
      </c>
      <c r="I295" s="28">
        <v>1</v>
      </c>
    </row>
    <row r="296" spans="1:9" ht="13.5" customHeight="1" x14ac:dyDescent="0.25">
      <c r="A296" s="139" t="s">
        <v>96</v>
      </c>
      <c r="B296" s="139"/>
      <c r="C296" s="139"/>
      <c r="D296" s="139"/>
      <c r="E296" s="140">
        <f t="shared" si="9"/>
        <v>340</v>
      </c>
      <c r="F296" s="28">
        <v>0</v>
      </c>
      <c r="G296" s="28">
        <v>0</v>
      </c>
      <c r="H296" s="28">
        <v>340</v>
      </c>
      <c r="I296" s="28">
        <v>0</v>
      </c>
    </row>
    <row r="297" spans="1:9" ht="13.5" customHeight="1" x14ac:dyDescent="0.25">
      <c r="A297" s="139" t="s">
        <v>97</v>
      </c>
      <c r="B297" s="139"/>
      <c r="C297" s="139"/>
      <c r="D297" s="139"/>
      <c r="E297" s="140">
        <f t="shared" si="9"/>
        <v>186</v>
      </c>
      <c r="F297" s="28">
        <v>0</v>
      </c>
      <c r="G297" s="28">
        <v>0</v>
      </c>
      <c r="H297" s="28">
        <v>184</v>
      </c>
      <c r="I297" s="28">
        <v>2</v>
      </c>
    </row>
    <row r="298" spans="1:9" ht="13.5" customHeight="1" x14ac:dyDescent="0.25">
      <c r="A298" s="139" t="s">
        <v>98</v>
      </c>
      <c r="B298" s="139"/>
      <c r="C298" s="139"/>
      <c r="D298" s="139"/>
      <c r="E298" s="140">
        <f t="shared" si="9"/>
        <v>311</v>
      </c>
      <c r="F298" s="28">
        <v>0</v>
      </c>
      <c r="G298" s="28">
        <v>0</v>
      </c>
      <c r="H298" s="28">
        <v>311</v>
      </c>
      <c r="I298" s="28">
        <v>0</v>
      </c>
    </row>
    <row r="299" spans="1:9" ht="13.5" customHeight="1" x14ac:dyDescent="0.25">
      <c r="A299" s="139" t="s">
        <v>99</v>
      </c>
      <c r="B299" s="139"/>
      <c r="C299" s="139"/>
      <c r="D299" s="139"/>
      <c r="E299" s="140">
        <f t="shared" si="9"/>
        <v>450</v>
      </c>
      <c r="F299" s="28">
        <v>0</v>
      </c>
      <c r="G299" s="28">
        <v>450</v>
      </c>
      <c r="H299" s="28">
        <v>0</v>
      </c>
      <c r="I299" s="28">
        <v>0</v>
      </c>
    </row>
    <row r="300" spans="1:9" ht="13.5" customHeight="1" x14ac:dyDescent="0.25">
      <c r="A300" s="139" t="s">
        <v>100</v>
      </c>
      <c r="B300" s="139"/>
      <c r="C300" s="139"/>
      <c r="D300" s="139"/>
      <c r="E300" s="140">
        <f t="shared" si="9"/>
        <v>353</v>
      </c>
      <c r="F300" s="28">
        <v>0</v>
      </c>
      <c r="G300" s="28">
        <v>0</v>
      </c>
      <c r="H300" s="28">
        <v>353</v>
      </c>
      <c r="I300" s="28">
        <v>0</v>
      </c>
    </row>
    <row r="301" spans="1:9" ht="13.5" customHeight="1" x14ac:dyDescent="0.25">
      <c r="A301" s="139" t="s">
        <v>101</v>
      </c>
      <c r="B301" s="139"/>
      <c r="C301" s="139"/>
      <c r="D301" s="139"/>
      <c r="E301" s="140">
        <f t="shared" si="9"/>
        <v>658</v>
      </c>
      <c r="F301" s="28">
        <v>0</v>
      </c>
      <c r="G301" s="28">
        <v>0</v>
      </c>
      <c r="H301" s="28">
        <v>0</v>
      </c>
      <c r="I301" s="28">
        <v>658</v>
      </c>
    </row>
    <row r="302" spans="1:9" ht="13.5" customHeight="1" x14ac:dyDescent="0.25">
      <c r="A302" s="139" t="s">
        <v>102</v>
      </c>
      <c r="B302" s="139"/>
      <c r="C302" s="139"/>
      <c r="D302" s="139"/>
      <c r="E302" s="140">
        <f t="shared" si="9"/>
        <v>372</v>
      </c>
      <c r="F302" s="28">
        <v>0</v>
      </c>
      <c r="G302" s="28">
        <v>1</v>
      </c>
      <c r="H302" s="28">
        <v>0</v>
      </c>
      <c r="I302" s="28">
        <v>371</v>
      </c>
    </row>
    <row r="303" spans="1:9" ht="13.5" customHeight="1" x14ac:dyDescent="0.25">
      <c r="A303" s="139" t="s">
        <v>103</v>
      </c>
      <c r="B303" s="139"/>
      <c r="C303" s="139"/>
      <c r="D303" s="139"/>
      <c r="E303" s="140">
        <f t="shared" si="9"/>
        <v>421</v>
      </c>
      <c r="F303" s="28">
        <v>0</v>
      </c>
      <c r="G303" s="28">
        <v>0</v>
      </c>
      <c r="H303" s="28">
        <v>0</v>
      </c>
      <c r="I303" s="28">
        <v>421</v>
      </c>
    </row>
    <row r="304" spans="1:9" ht="13.5" customHeight="1" x14ac:dyDescent="0.25">
      <c r="A304" s="139" t="s">
        <v>104</v>
      </c>
      <c r="B304" s="139"/>
      <c r="C304" s="139"/>
      <c r="D304" s="139"/>
      <c r="E304" s="140">
        <f t="shared" si="9"/>
        <v>320</v>
      </c>
      <c r="F304" s="28">
        <v>0</v>
      </c>
      <c r="G304" s="28">
        <v>0</v>
      </c>
      <c r="H304" s="28">
        <v>0</v>
      </c>
      <c r="I304" s="28">
        <v>320</v>
      </c>
    </row>
    <row r="305" spans="1:9" ht="13.5" customHeight="1" x14ac:dyDescent="0.25">
      <c r="A305" s="139" t="s">
        <v>105</v>
      </c>
      <c r="B305" s="139"/>
      <c r="C305" s="139"/>
      <c r="D305" s="139"/>
      <c r="E305" s="140">
        <f t="shared" si="9"/>
        <v>112</v>
      </c>
      <c r="F305" s="28">
        <v>0</v>
      </c>
      <c r="G305" s="28">
        <v>47</v>
      </c>
      <c r="H305" s="28">
        <v>48</v>
      </c>
      <c r="I305" s="28">
        <v>17</v>
      </c>
    </row>
    <row r="306" spans="1:9" ht="13.5" customHeight="1" x14ac:dyDescent="0.25">
      <c r="A306" s="139" t="s">
        <v>106</v>
      </c>
      <c r="B306" s="139"/>
      <c r="C306" s="139"/>
      <c r="D306" s="139"/>
      <c r="E306" s="140">
        <f t="shared" si="9"/>
        <v>4090</v>
      </c>
      <c r="F306" s="28">
        <v>0</v>
      </c>
      <c r="G306" s="28">
        <v>0</v>
      </c>
      <c r="H306" s="28">
        <v>0</v>
      </c>
      <c r="I306" s="28">
        <v>4090</v>
      </c>
    </row>
    <row r="307" spans="1:9" ht="13.5" customHeight="1" x14ac:dyDescent="0.25">
      <c r="A307" s="139" t="s">
        <v>107</v>
      </c>
      <c r="B307" s="139"/>
      <c r="C307" s="139"/>
      <c r="D307" s="139"/>
      <c r="E307" s="140">
        <f t="shared" si="9"/>
        <v>779</v>
      </c>
      <c r="F307" s="28">
        <v>0</v>
      </c>
      <c r="G307" s="28">
        <v>177</v>
      </c>
      <c r="H307" s="28">
        <v>5</v>
      </c>
      <c r="I307" s="28">
        <v>597</v>
      </c>
    </row>
    <row r="308" spans="1:9" ht="13.5" customHeight="1" x14ac:dyDescent="0.25">
      <c r="A308" s="139" t="s">
        <v>108</v>
      </c>
      <c r="B308" s="139"/>
      <c r="C308" s="139"/>
      <c r="D308" s="139"/>
      <c r="E308" s="140">
        <f t="shared" si="9"/>
        <v>9</v>
      </c>
      <c r="F308" s="28">
        <v>0</v>
      </c>
      <c r="G308" s="28">
        <v>0</v>
      </c>
      <c r="H308" s="28">
        <v>9</v>
      </c>
      <c r="I308" s="28">
        <v>0</v>
      </c>
    </row>
    <row r="309" spans="1:9" ht="13.5" customHeight="1" x14ac:dyDescent="0.25">
      <c r="A309" s="139" t="s">
        <v>109</v>
      </c>
      <c r="B309" s="139"/>
      <c r="C309" s="139"/>
      <c r="D309" s="139"/>
      <c r="E309" s="140">
        <f t="shared" si="9"/>
        <v>499</v>
      </c>
      <c r="F309" s="28">
        <v>0</v>
      </c>
      <c r="G309" s="28">
        <v>0</v>
      </c>
      <c r="H309" s="28">
        <v>0</v>
      </c>
      <c r="I309" s="28">
        <v>499</v>
      </c>
    </row>
    <row r="310" spans="1:9" ht="13.5" customHeight="1" x14ac:dyDescent="0.25">
      <c r="A310" s="139" t="s">
        <v>110</v>
      </c>
      <c r="B310" s="139"/>
      <c r="C310" s="139"/>
      <c r="D310" s="139"/>
      <c r="E310" s="140">
        <f t="shared" si="9"/>
        <v>59</v>
      </c>
      <c r="F310" s="28">
        <v>0</v>
      </c>
      <c r="G310" s="28">
        <v>59</v>
      </c>
      <c r="H310" s="28">
        <v>0</v>
      </c>
      <c r="I310" s="28">
        <v>0</v>
      </c>
    </row>
    <row r="311" spans="1:9" ht="13.5" customHeight="1" x14ac:dyDescent="0.25">
      <c r="A311" s="141" t="s">
        <v>111</v>
      </c>
      <c r="B311" s="141"/>
      <c r="C311" s="141"/>
      <c r="D311" s="141"/>
      <c r="E311" s="66">
        <f t="shared" si="9"/>
        <v>1997</v>
      </c>
      <c r="F311" s="94">
        <v>0</v>
      </c>
      <c r="G311" s="94">
        <v>481</v>
      </c>
      <c r="H311" s="94">
        <v>199</v>
      </c>
      <c r="I311" s="94">
        <v>1317</v>
      </c>
    </row>
    <row r="312" spans="1:9" ht="13.5" customHeight="1" x14ac:dyDescent="0.25">
      <c r="A312" s="50" t="s">
        <v>15</v>
      </c>
      <c r="B312" s="142"/>
      <c r="C312" s="142"/>
      <c r="D312" s="142"/>
      <c r="E312" s="69">
        <f>SUM(E291:E311)</f>
        <v>15484</v>
      </c>
      <c r="F312" s="69">
        <f>SUM(F291:F311)</f>
        <v>469</v>
      </c>
      <c r="G312" s="69">
        <f>SUM(G291:G311)</f>
        <v>4138</v>
      </c>
      <c r="H312" s="69">
        <f>SUM(H291:H311)</f>
        <v>2509</v>
      </c>
      <c r="I312" s="69">
        <f>SUM(I291:I311)</f>
        <v>8368</v>
      </c>
    </row>
    <row r="313" spans="1:9" ht="15" customHeight="1" thickBot="1" x14ac:dyDescent="0.3">
      <c r="A313" s="53" t="s">
        <v>41</v>
      </c>
      <c r="B313" s="71"/>
      <c r="C313" s="71"/>
      <c r="D313" s="71"/>
      <c r="E313" s="71">
        <f>SUM(F313:I313)</f>
        <v>1</v>
      </c>
      <c r="F313" s="71">
        <f>IF($E$312=0,"",F312/$E$312)</f>
        <v>3.0289330922242313E-2</v>
      </c>
      <c r="G313" s="53">
        <f>IF($E$312=0,"",G312/$E$312)</f>
        <v>0.26724360630328081</v>
      </c>
      <c r="H313" s="71">
        <f>IF($E$312=0,"",H312/$E$312)</f>
        <v>0.16203823301472486</v>
      </c>
      <c r="I313" s="71">
        <f>IF($E$312=0,"",I312/$E$312)</f>
        <v>0.54042882975975204</v>
      </c>
    </row>
    <row r="314" spans="1:9" ht="6" customHeight="1" x14ac:dyDescent="0.2"/>
    <row r="315" spans="1:9" ht="12.75" x14ac:dyDescent="0.2">
      <c r="A315" s="7" t="s">
        <v>112</v>
      </c>
    </row>
    <row r="316" spans="1:9" ht="12.75" x14ac:dyDescent="0.2">
      <c r="A316" s="54" t="s">
        <v>113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55:E255"/>
    <mergeCell ref="D256:E256"/>
    <mergeCell ref="D257:E257"/>
    <mergeCell ref="D258:E258"/>
    <mergeCell ref="D259:E259"/>
    <mergeCell ref="D260:E260"/>
    <mergeCell ref="A248:E248"/>
    <mergeCell ref="D250:E250"/>
    <mergeCell ref="D251:E251"/>
    <mergeCell ref="D252:E252"/>
    <mergeCell ref="D253:E253"/>
    <mergeCell ref="D254:E254"/>
    <mergeCell ref="A245:A246"/>
    <mergeCell ref="B245:B246"/>
    <mergeCell ref="C245:C246"/>
    <mergeCell ref="D245:D246"/>
    <mergeCell ref="E245:E246"/>
    <mergeCell ref="F245:F246"/>
    <mergeCell ref="A243:A244"/>
    <mergeCell ref="B243:B244"/>
    <mergeCell ref="C243:C244"/>
    <mergeCell ref="D243:D244"/>
    <mergeCell ref="E243:E244"/>
    <mergeCell ref="F243:F244"/>
    <mergeCell ref="A241:A242"/>
    <mergeCell ref="B241:B242"/>
    <mergeCell ref="C241:C242"/>
    <mergeCell ref="D241:D242"/>
    <mergeCell ref="E241:E242"/>
    <mergeCell ref="F241:F242"/>
    <mergeCell ref="A239:A240"/>
    <mergeCell ref="B239:B240"/>
    <mergeCell ref="C239:C240"/>
    <mergeCell ref="D239:D240"/>
    <mergeCell ref="E239:E240"/>
    <mergeCell ref="F239:F240"/>
    <mergeCell ref="A237:A238"/>
    <mergeCell ref="B237:B238"/>
    <mergeCell ref="C237:C238"/>
    <mergeCell ref="D237:D238"/>
    <mergeCell ref="E237:E238"/>
    <mergeCell ref="F237:F238"/>
    <mergeCell ref="B229:E229"/>
    <mergeCell ref="A230:E230"/>
    <mergeCell ref="H230:I231"/>
    <mergeCell ref="A231:E231"/>
    <mergeCell ref="B233:E233"/>
    <mergeCell ref="A234:F235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A180:E181"/>
    <mergeCell ref="A183:A184"/>
    <mergeCell ref="B183:B184"/>
    <mergeCell ref="C183:E183"/>
    <mergeCell ref="A220:I220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:L1"/>
    <mergeCell ref="N1:O1"/>
    <mergeCell ref="A120:O120"/>
    <mergeCell ref="A121:O121"/>
    <mergeCell ref="A123:E123"/>
    <mergeCell ref="A140:E140"/>
    <mergeCell ref="F140:H140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2020-08-14T23:38:02Z</dcterms:created>
  <dcterms:modified xsi:type="dcterms:W3CDTF">2020-08-14T23:38:26Z</dcterms:modified>
</cp:coreProperties>
</file>