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-120" yWindow="-120" windowWidth="29040" windowHeight="15840" tabRatio="691"/>
  </bookViews>
  <sheets>
    <sheet name="ER-Acciones" sheetId="1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'ER-Acciones'!$A$5:$A$104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'ER-Acciones'!$A$1:$AD$110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6" i="14" l="1"/>
  <c r="P17" i="14"/>
  <c r="P18" i="14"/>
  <c r="P58" i="14" s="1"/>
  <c r="P19" i="14"/>
  <c r="P20" i="14"/>
  <c r="Q20" i="14" s="1"/>
  <c r="Z20" i="14"/>
  <c r="P21" i="14"/>
  <c r="Q21" i="14" s="1"/>
  <c r="P22" i="14"/>
  <c r="Z22" i="14"/>
  <c r="P23" i="14"/>
  <c r="Z23" i="14"/>
  <c r="P24" i="14"/>
  <c r="X24" i="14"/>
  <c r="Z18" i="14" s="1"/>
  <c r="P25" i="14"/>
  <c r="P26" i="14"/>
  <c r="P27" i="14"/>
  <c r="Q27" i="14" s="1"/>
  <c r="P28" i="14"/>
  <c r="P29" i="14"/>
  <c r="P30" i="14"/>
  <c r="P31" i="14"/>
  <c r="P32" i="14"/>
  <c r="Q32" i="14" s="1"/>
  <c r="P33" i="14"/>
  <c r="P34" i="14"/>
  <c r="P35" i="14"/>
  <c r="Q35" i="14" s="1"/>
  <c r="P36" i="14"/>
  <c r="P37" i="14"/>
  <c r="P38" i="14"/>
  <c r="P39" i="14"/>
  <c r="P40" i="14"/>
  <c r="Q40" i="14" s="1"/>
  <c r="P41" i="14"/>
  <c r="P42" i="14"/>
  <c r="P43" i="14"/>
  <c r="Q43" i="14" s="1"/>
  <c r="P44" i="14"/>
  <c r="P45" i="14"/>
  <c r="P46" i="14"/>
  <c r="P47" i="14"/>
  <c r="P48" i="14"/>
  <c r="Q48" i="14" s="1"/>
  <c r="P49" i="14"/>
  <c r="P50" i="14"/>
  <c r="P51" i="14"/>
  <c r="Q51" i="14" s="1"/>
  <c r="P52" i="14"/>
  <c r="P53" i="14"/>
  <c r="P54" i="14"/>
  <c r="P55" i="14"/>
  <c r="P56" i="14"/>
  <c r="Q56" i="14" s="1"/>
  <c r="P57" i="14"/>
  <c r="D58" i="14"/>
  <c r="E58" i="14"/>
  <c r="F58" i="14"/>
  <c r="G58" i="14"/>
  <c r="H58" i="14"/>
  <c r="I58" i="14"/>
  <c r="J58" i="14"/>
  <c r="K58" i="14"/>
  <c r="L58" i="14"/>
  <c r="M58" i="14"/>
  <c r="N58" i="14"/>
  <c r="O58" i="14"/>
  <c r="C66" i="14"/>
  <c r="B66" i="14" s="1"/>
  <c r="E66" i="14"/>
  <c r="E78" i="14" s="1"/>
  <c r="G66" i="14"/>
  <c r="V66" i="14"/>
  <c r="V78" i="14" s="1"/>
  <c r="B67" i="14"/>
  <c r="C67" i="14"/>
  <c r="E67" i="14"/>
  <c r="G67" i="14"/>
  <c r="V67" i="14"/>
  <c r="C68" i="14"/>
  <c r="E68" i="14"/>
  <c r="B68" i="14" s="1"/>
  <c r="G68" i="14"/>
  <c r="G78" i="14" s="1"/>
  <c r="V68" i="14"/>
  <c r="C69" i="14"/>
  <c r="E69" i="14"/>
  <c r="B69" i="14" s="1"/>
  <c r="G69" i="14"/>
  <c r="V69" i="14"/>
  <c r="C70" i="14"/>
  <c r="B70" i="14" s="1"/>
  <c r="E70" i="14"/>
  <c r="G70" i="14"/>
  <c r="V70" i="14"/>
  <c r="C71" i="14"/>
  <c r="B71" i="14" s="1"/>
  <c r="E71" i="14"/>
  <c r="G71" i="14"/>
  <c r="V71" i="14"/>
  <c r="C72" i="14"/>
  <c r="E72" i="14"/>
  <c r="G72" i="14"/>
  <c r="B72" i="14" s="1"/>
  <c r="V72" i="14"/>
  <c r="C73" i="14"/>
  <c r="B73" i="14" s="1"/>
  <c r="E73" i="14"/>
  <c r="G73" i="14"/>
  <c r="V73" i="14"/>
  <c r="C74" i="14"/>
  <c r="B74" i="14" s="1"/>
  <c r="E74" i="14"/>
  <c r="G74" i="14"/>
  <c r="V74" i="14"/>
  <c r="B75" i="14"/>
  <c r="C75" i="14"/>
  <c r="E75" i="14"/>
  <c r="G75" i="14"/>
  <c r="V75" i="14"/>
  <c r="C76" i="14"/>
  <c r="E76" i="14"/>
  <c r="B76" i="14" s="1"/>
  <c r="G76" i="14"/>
  <c r="V76" i="14"/>
  <c r="C77" i="14"/>
  <c r="B77" i="14" s="1"/>
  <c r="E77" i="14"/>
  <c r="G77" i="14"/>
  <c r="V77" i="14"/>
  <c r="C78" i="14"/>
  <c r="W78" i="14"/>
  <c r="W79" i="14" s="1"/>
  <c r="Y78" i="14"/>
  <c r="Y79" i="14" s="1"/>
  <c r="B86" i="14"/>
  <c r="B87" i="14"/>
  <c r="B88" i="14"/>
  <c r="B89" i="14"/>
  <c r="B90" i="14"/>
  <c r="B91" i="14"/>
  <c r="B98" i="14" s="1"/>
  <c r="B92" i="14"/>
  <c r="B93" i="14"/>
  <c r="B94" i="14"/>
  <c r="B95" i="14"/>
  <c r="B96" i="14"/>
  <c r="B97" i="14"/>
  <c r="C98" i="14"/>
  <c r="E98" i="14"/>
  <c r="G98" i="14"/>
  <c r="I98" i="14"/>
  <c r="K98" i="14"/>
  <c r="K99" i="14" s="1"/>
  <c r="M98" i="14"/>
  <c r="I99" i="14" l="1"/>
  <c r="E99" i="14"/>
  <c r="G99" i="14"/>
  <c r="C99" i="14"/>
  <c r="Q55" i="14"/>
  <c r="Q47" i="14"/>
  <c r="Q39" i="14"/>
  <c r="Q31" i="14"/>
  <c r="Q24" i="14"/>
  <c r="Q19" i="14"/>
  <c r="B78" i="14"/>
  <c r="C79" i="14" s="1"/>
  <c r="Q23" i="14"/>
  <c r="Q38" i="14"/>
  <c r="Q42" i="14"/>
  <c r="Q18" i="14"/>
  <c r="Q30" i="14"/>
  <c r="Q54" i="14"/>
  <c r="Q28" i="14"/>
  <c r="Q26" i="14"/>
  <c r="Q50" i="14"/>
  <c r="Q22" i="14"/>
  <c r="Q17" i="14"/>
  <c r="Q25" i="14"/>
  <c r="Q29" i="14"/>
  <c r="Q33" i="14"/>
  <c r="Q37" i="14"/>
  <c r="Q41" i="14"/>
  <c r="Q45" i="14"/>
  <c r="Q49" i="14"/>
  <c r="Q53" i="14"/>
  <c r="Q57" i="14"/>
  <c r="Q34" i="14"/>
  <c r="Q46" i="14"/>
  <c r="M99" i="14"/>
  <c r="Q52" i="14"/>
  <c r="Q44" i="14"/>
  <c r="Q36" i="14"/>
  <c r="Q16" i="14"/>
  <c r="Z17" i="14"/>
  <c r="Z19" i="14"/>
  <c r="Z16" i="14"/>
  <c r="Z21" i="14"/>
  <c r="E79" i="14" l="1"/>
  <c r="G79" i="14"/>
</calcChain>
</file>

<file path=xl/sharedStrings.xml><?xml version="1.0" encoding="utf-8"?>
<sst xmlns="http://schemas.openxmlformats.org/spreadsheetml/2006/main" count="153" uniqueCount="103">
  <si>
    <t>PROGRAMA NACIONAL CONTRA LA VIOLENCIA FAMILIAR Y SEXUAL</t>
  </si>
  <si>
    <t xml:space="preserve">Mes </t>
  </si>
  <si>
    <t>Total</t>
  </si>
  <si>
    <t>Mujer</t>
  </si>
  <si>
    <t>Hombre</t>
  </si>
  <si>
    <t>%</t>
  </si>
  <si>
    <t>Adolescentes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</si>
  <si>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</si>
  <si>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</si>
  <si>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</si>
  <si>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</si>
  <si>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</si>
  <si>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</si>
  <si>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</si>
  <si>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</si>
  <si>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</si>
  <si>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</si>
  <si>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</si>
  <si>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</si>
  <si>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Sin información</t>
  </si>
  <si>
    <t>N°</t>
  </si>
  <si>
    <t xml:space="preserve">% </t>
  </si>
  <si>
    <t>Septiembre</t>
  </si>
  <si>
    <t>% Acción</t>
  </si>
  <si>
    <t>Elaboración: Unidad de Generación de Información y Gestión del Conocimiento - PNCVFS</t>
  </si>
  <si>
    <t>Adultos</t>
  </si>
  <si>
    <t>Jóvenes</t>
  </si>
  <si>
    <t>Niñez</t>
  </si>
  <si>
    <t>Infancia</t>
  </si>
  <si>
    <t>-</t>
  </si>
  <si>
    <t>Grupo de Edad</t>
  </si>
  <si>
    <t>Fuente: Sistema de Registro de Acciones de la Estrategia Rural</t>
  </si>
  <si>
    <t>1/ Incluye a la persona que participó una o más veces en las acciones de la ER</t>
  </si>
  <si>
    <t>Fortalecimiento de capacidades de los operadores de atención y prevención de la VCMIGF y Violencia Sexual en los niveles provinciales, distritales y comunal</t>
  </si>
  <si>
    <t>Rutas de atención y promoción frente a la VCMIGF y Violencia Sexual en la Zona Rural</t>
  </si>
  <si>
    <t>Fortalecer la organización comunal para la vigilancia frente a la VCMIGF y Violencia Sexual en zonas rurales</t>
  </si>
  <si>
    <t>Desarrollo de capacidades de la población frente a la VCMIGF y Violencia Sexual</t>
  </si>
  <si>
    <t>Movilización social para enfrentar la VCMIGF y Violencia Sexual en zonas rurales</t>
  </si>
  <si>
    <t>Redes Insititucionales y Comunitarias articuladas en el marco del sistema local</t>
  </si>
  <si>
    <t>Cuadro N° 5: Participantes por Lineas de acciones de estrategia rural según mes</t>
  </si>
  <si>
    <t>Implementación de una ruta de atención y prevención de la VFS en los niveles provincial, distrital y comunal.</t>
  </si>
  <si>
    <t>Sensibilización y desarrollo de capacidades en la población para enfrentar la VCMIGF.</t>
  </si>
  <si>
    <t>Creación y/o Fortalecimiento de la Redes Institucionales y Comunitarias articuladas.</t>
  </si>
  <si>
    <t>Cuadro N° 4: Participantes por sexo según mes</t>
  </si>
  <si>
    <t>Cuadro N° 3: Participantes por Lineas de Plan de Trabajo según mes</t>
  </si>
  <si>
    <t>2/ Las Plataformas Itinerantes de Atención Social reporta al finalizar su travesía.</t>
  </si>
  <si>
    <t>Tuman</t>
  </si>
  <si>
    <t>Tigre</t>
  </si>
  <si>
    <t>Tapo</t>
  </si>
  <si>
    <t>Tahuamanu</t>
  </si>
  <si>
    <t>San Pedro de Coris</t>
  </si>
  <si>
    <t>San Pablo</t>
  </si>
  <si>
    <t>Sama</t>
  </si>
  <si>
    <t>Rio Tambo</t>
  </si>
  <si>
    <t>Pongo de Caynarachi</t>
  </si>
  <si>
    <t>Polvora</t>
  </si>
  <si>
    <t>Pinto Recodo</t>
  </si>
  <si>
    <r>
      <t>Pias Putumayo</t>
    </r>
    <r>
      <rPr>
        <vertAlign val="superscript"/>
        <sz val="12"/>
        <color indexed="8"/>
        <rFont val="Arial Narrow"/>
        <family val="2"/>
      </rPr>
      <t>2</t>
    </r>
  </si>
  <si>
    <r>
      <t>Pias Napo</t>
    </r>
    <r>
      <rPr>
        <vertAlign val="superscript"/>
        <sz val="12"/>
        <color indexed="8"/>
        <rFont val="Arial Narrow"/>
        <family val="2"/>
      </rPr>
      <t>2</t>
    </r>
  </si>
  <si>
    <r>
      <t>Pias Morona</t>
    </r>
    <r>
      <rPr>
        <vertAlign val="superscript"/>
        <sz val="12"/>
        <color indexed="8"/>
        <rFont val="Arial Narrow"/>
        <family val="2"/>
      </rPr>
      <t>2</t>
    </r>
  </si>
  <si>
    <r>
      <t>Pias Lago Titicaca</t>
    </r>
    <r>
      <rPr>
        <vertAlign val="superscript"/>
        <sz val="12"/>
        <color indexed="8"/>
        <rFont val="Arial Narrow"/>
        <family val="2"/>
      </rPr>
      <t>2</t>
    </r>
  </si>
  <si>
    <t>Pastaza</t>
  </si>
  <si>
    <t>Parinari</t>
  </si>
  <si>
    <t>Palca - Tarma</t>
  </si>
  <si>
    <t>Palca - Tacna</t>
  </si>
  <si>
    <t>Oyolo</t>
  </si>
  <si>
    <t>Molino</t>
  </si>
  <si>
    <t>Mazán</t>
  </si>
  <si>
    <t>Masisea</t>
  </si>
  <si>
    <t>Las Piedras</t>
  </si>
  <si>
    <t>La Peca</t>
  </si>
  <si>
    <t>Imaza</t>
  </si>
  <si>
    <t>Ichuña</t>
  </si>
  <si>
    <t>Huancano - Humay</t>
  </si>
  <si>
    <t>Huacullani</t>
  </si>
  <si>
    <t>El Parco</t>
  </si>
  <si>
    <t>Cristo nos valga</t>
  </si>
  <si>
    <t>Corani</t>
  </si>
  <si>
    <t>Coporaque</t>
  </si>
  <si>
    <t>Coasa</t>
  </si>
  <si>
    <t>Chumuch</t>
  </si>
  <si>
    <t>(60 a + años)</t>
  </si>
  <si>
    <t>Adultos Mayores</t>
  </si>
  <si>
    <t>Chongoyape</t>
  </si>
  <si>
    <t>(30 - 59 años)</t>
  </si>
  <si>
    <t>Challhuahuacho</t>
  </si>
  <si>
    <t>(18 - 29 años)</t>
  </si>
  <si>
    <t>Chaglla</t>
  </si>
  <si>
    <t>(15 - 17 años)</t>
  </si>
  <si>
    <t>Adolescentes Tardios</t>
  </si>
  <si>
    <t>Cenepa</t>
  </si>
  <si>
    <t>(12 - 14 años)</t>
  </si>
  <si>
    <t>Bernal</t>
  </si>
  <si>
    <t>(6 -11 años)</t>
  </si>
  <si>
    <t>Ayna</t>
  </si>
  <si>
    <t>(&lt; 6 años)</t>
  </si>
  <si>
    <t>Anco</t>
  </si>
  <si>
    <t>Participantes de las acciones</t>
  </si>
  <si>
    <t>Estrategia Rural</t>
  </si>
  <si>
    <t>Cuadro N° 2: Participantes según grupos de edad</t>
  </si>
  <si>
    <t>Cuadro N° 1: Número de participantes en las acciones, según Estrategia Rural</t>
  </si>
  <si>
    <t>Periodo:  Enero -Abril, 2019 (Preliminar)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</si>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</sst>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4"/>
      <color rgb="FFFF808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9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Calibri"/>
      <family val="2"/>
    </font>
    <font>
      <sz val="11"/>
      <color theme="0"/>
      <name val="Arial Narrow"/>
      <family val="2"/>
    </font>
    <font>
      <b/>
      <sz val="22"/>
      <color rgb="FFFF8080"/>
      <name val="Arial Narrow"/>
      <family val="2"/>
    </font>
    <font>
      <b/>
      <sz val="17"/>
      <color theme="0"/>
      <name val="Arial Narrow"/>
      <family val="2"/>
    </font>
    <font>
      <b/>
      <sz val="18"/>
      <color theme="0"/>
      <name val="Arial Narrow"/>
      <family val="2"/>
    </font>
    <font>
      <b/>
      <sz val="22"/>
      <color theme="0"/>
      <name val="Arial Narrow"/>
      <family val="2"/>
    </font>
    <font>
      <b/>
      <sz val="16"/>
      <color theme="0"/>
      <name val="Arial Narrow"/>
      <family val="2"/>
    </font>
    <font>
      <b/>
      <sz val="26"/>
      <color rgb="FFFF8080"/>
      <name val="Arial Narrow"/>
      <family val="2"/>
    </font>
    <font>
      <b/>
      <sz val="24"/>
      <color theme="1"/>
      <name val="Arial Narrow"/>
      <family val="2"/>
    </font>
    <font>
      <sz val="10"/>
      <color theme="1"/>
      <name val="Arial Narrow"/>
      <family val="2"/>
    </font>
    <font>
      <b/>
      <sz val="14"/>
      <color theme="1"/>
      <name val="Arial"/>
      <family val="2"/>
    </font>
    <font>
      <b/>
      <sz val="10"/>
      <color theme="1"/>
      <name val="Arial Narrow"/>
      <family val="2"/>
    </font>
    <font>
      <vertAlign val="superscript"/>
      <sz val="12"/>
      <color indexed="8"/>
      <name val="Arial Narrow"/>
      <family val="2"/>
    </font>
    <font>
      <b/>
      <sz val="18"/>
      <color theme="3"/>
      <name val="Arial Narrow"/>
      <family val="2"/>
    </font>
    <font>
      <b/>
      <vertAlign val="superscript"/>
      <sz val="22"/>
      <color theme="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9"/>
      </patternFill>
    </fill>
    <fill>
      <patternFill patternType="solid">
        <fgColor rgb="FF434343"/>
        <bgColor indexed="9"/>
      </patternFill>
    </fill>
  </fills>
  <borders count="50">
    <border>
      <left/>
      <right/>
      <top/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ck">
        <color rgb="FF969696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/>
      <top style="thin">
        <color rgb="FF969696"/>
      </top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thin">
        <color rgb="FF969696"/>
      </right>
      <top style="dotted">
        <color theme="9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 style="thin">
        <color rgb="FF969696"/>
      </bottom>
      <diagonal/>
    </border>
    <border>
      <left/>
      <right style="medium">
        <color rgb="FF969696"/>
      </right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hair">
        <color theme="4" tint="-0.24994659260841701"/>
      </top>
      <bottom style="thin">
        <color rgb="FF969696"/>
      </bottom>
      <diagonal/>
    </border>
    <border>
      <left style="thin">
        <color rgb="FF969696"/>
      </left>
      <right/>
      <top style="hair">
        <color theme="4" tint="-0.24994659260841701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 style="medium">
        <color rgb="FF969696"/>
      </left>
      <right style="medium">
        <color rgb="FF969696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 style="thin">
        <color theme="0"/>
      </right>
      <top/>
      <bottom/>
      <diagonal/>
    </border>
    <border>
      <left/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/>
      <diagonal/>
    </border>
    <border>
      <left/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medium">
        <color rgb="FF969696"/>
      </left>
      <right style="medium">
        <color rgb="FF969696"/>
      </right>
      <top style="thin">
        <color rgb="FF969696"/>
      </top>
      <bottom/>
      <diagonal/>
    </border>
    <border>
      <left/>
      <right/>
      <top/>
      <bottom style="medium">
        <color rgb="FF969696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7" fillId="0" borderId="0" applyFont="0" applyFill="0" applyBorder="0" applyAlignment="0" applyProtection="0"/>
  </cellStyleXfs>
  <cellXfs count="131">
    <xf numFmtId="0" fontId="0" fillId="0" borderId="0" xfId="0"/>
    <xf numFmtId="0" fontId="4" fillId="4" borderId="0" xfId="0" applyFont="1" applyFill="1"/>
    <xf numFmtId="0" fontId="4" fillId="4" borderId="0" xfId="0" applyFont="1" applyFill="1" applyAlignment="1">
      <alignment horizontal="centerContinuous" vertical="center" wrapText="1"/>
    </xf>
    <xf numFmtId="3" fontId="4" fillId="4" borderId="0" xfId="0" applyNumberFormat="1" applyFont="1" applyFill="1"/>
    <xf numFmtId="0" fontId="3" fillId="4" borderId="0" xfId="0" applyFont="1" applyFill="1"/>
    <xf numFmtId="0" fontId="16" fillId="8" borderId="0" xfId="0" applyFont="1" applyFill="1"/>
    <xf numFmtId="0" fontId="18" fillId="4" borderId="0" xfId="0" applyFont="1" applyFill="1" applyAlignment="1">
      <alignment horizontal="left"/>
    </xf>
    <xf numFmtId="0" fontId="18" fillId="3" borderId="0" xfId="0" applyFont="1" applyFill="1" applyAlignment="1">
      <alignment horizontal="left"/>
    </xf>
    <xf numFmtId="0" fontId="19" fillId="4" borderId="0" xfId="0" applyFont="1" applyFill="1"/>
    <xf numFmtId="0" fontId="13" fillId="4" borderId="0" xfId="0" applyFont="1" applyFill="1" applyAlignment="1">
      <alignment horizontal="centerContinuous" vertical="center"/>
    </xf>
    <xf numFmtId="0" fontId="19" fillId="4" borderId="0" xfId="0" applyFont="1" applyFill="1" applyAlignment="1">
      <alignment horizontal="centerContinuous" vertical="center"/>
    </xf>
    <xf numFmtId="0" fontId="24" fillId="4" borderId="0" xfId="0" applyFont="1" applyFill="1" applyAlignment="1">
      <alignment horizontal="centerContinuous" vertical="center"/>
    </xf>
    <xf numFmtId="0" fontId="25" fillId="4" borderId="0" xfId="0" applyFont="1" applyFill="1" applyAlignment="1">
      <alignment horizontal="centerContinuous" vertical="center"/>
    </xf>
    <xf numFmtId="0" fontId="4" fillId="7" borderId="0" xfId="0" applyFont="1" applyFill="1"/>
    <xf numFmtId="9" fontId="16" fillId="4" borderId="0" xfId="12" applyFont="1" applyFill="1" applyAlignment="1">
      <alignment horizontal="center"/>
    </xf>
    <xf numFmtId="0" fontId="26" fillId="2" borderId="0" xfId="0" applyFont="1" applyFill="1" applyAlignment="1">
      <alignment vertical="center"/>
    </xf>
    <xf numFmtId="9" fontId="7" fillId="2" borderId="0" xfId="1" applyFont="1" applyFill="1" applyAlignment="1">
      <alignment horizontal="center" vertical="center"/>
    </xf>
    <xf numFmtId="0" fontId="28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9" fontId="7" fillId="10" borderId="11" xfId="1" applyFont="1" applyFill="1" applyBorder="1" applyAlignment="1">
      <alignment horizontal="center" vertical="center"/>
    </xf>
    <xf numFmtId="0" fontId="7" fillId="10" borderId="12" xfId="0" applyFont="1" applyFill="1" applyBorder="1" applyAlignment="1">
      <alignment horizontal="center" vertical="center"/>
    </xf>
    <xf numFmtId="3" fontId="6" fillId="5" borderId="14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4" fillId="3" borderId="0" xfId="0" applyFont="1" applyFill="1"/>
    <xf numFmtId="3" fontId="8" fillId="7" borderId="15" xfId="0" applyNumberFormat="1" applyFont="1" applyFill="1" applyBorder="1" applyAlignment="1">
      <alignment horizontal="right" vertical="center" wrapText="1"/>
    </xf>
    <xf numFmtId="3" fontId="8" fillId="7" borderId="13" xfId="0" applyNumberFormat="1" applyFont="1" applyFill="1" applyBorder="1" applyAlignment="1">
      <alignment horizontal="right" vertical="center" wrapText="1"/>
    </xf>
    <xf numFmtId="3" fontId="7" fillId="7" borderId="14" xfId="0" applyNumberFormat="1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left" vertical="center" indent="1"/>
    </xf>
    <xf numFmtId="0" fontId="8" fillId="7" borderId="15" xfId="0" applyFont="1" applyFill="1" applyBorder="1" applyAlignment="1">
      <alignment horizontal="left" vertical="center" indent="1"/>
    </xf>
    <xf numFmtId="0" fontId="8" fillId="7" borderId="16" xfId="0" applyFont="1" applyFill="1" applyBorder="1" applyAlignment="1">
      <alignment horizontal="left" vertical="center" indent="1"/>
    </xf>
    <xf numFmtId="0" fontId="4" fillId="4" borderId="3" xfId="0" applyFont="1" applyFill="1" applyBorder="1"/>
    <xf numFmtId="0" fontId="11" fillId="6" borderId="19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4" fillId="4" borderId="21" xfId="0" applyFont="1" applyFill="1" applyBorder="1"/>
    <xf numFmtId="3" fontId="7" fillId="7" borderId="11" xfId="0" applyNumberFormat="1" applyFont="1" applyFill="1" applyBorder="1" applyAlignment="1">
      <alignment horizontal="center" vertical="center"/>
    </xf>
    <xf numFmtId="3" fontId="7" fillId="7" borderId="23" xfId="0" applyNumberFormat="1" applyFont="1" applyFill="1" applyBorder="1" applyAlignment="1">
      <alignment horizontal="center" vertical="center"/>
    </xf>
    <xf numFmtId="0" fontId="11" fillId="6" borderId="25" xfId="0" applyFont="1" applyFill="1" applyBorder="1" applyAlignment="1">
      <alignment horizontal="center" vertical="center" wrapText="1"/>
    </xf>
    <xf numFmtId="0" fontId="4" fillId="4" borderId="26" xfId="0" applyFont="1" applyFill="1" applyBorder="1"/>
    <xf numFmtId="9" fontId="6" fillId="8" borderId="0" xfId="1" applyFont="1" applyFill="1" applyAlignment="1">
      <alignment horizontal="center" vertical="center"/>
    </xf>
    <xf numFmtId="3" fontId="7" fillId="4" borderId="0" xfId="0" quotePrefix="1" applyNumberFormat="1" applyFont="1" applyFill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9" fontId="6" fillId="5" borderId="27" xfId="1" applyFont="1" applyFill="1" applyBorder="1" applyAlignment="1">
      <alignment horizontal="center" vertical="center"/>
    </xf>
    <xf numFmtId="3" fontId="6" fillId="5" borderId="28" xfId="0" applyNumberFormat="1" applyFont="1" applyFill="1" applyBorder="1" applyAlignment="1">
      <alignment horizontal="center" vertical="center"/>
    </xf>
    <xf numFmtId="3" fontId="6" fillId="5" borderId="29" xfId="0" applyNumberFormat="1" applyFont="1" applyFill="1" applyBorder="1" applyAlignment="1">
      <alignment horizontal="center" vertical="center"/>
    </xf>
    <xf numFmtId="3" fontId="6" fillId="5" borderId="30" xfId="0" applyNumberFormat="1" applyFont="1" applyFill="1" applyBorder="1" applyAlignment="1">
      <alignment horizontal="center" vertical="center"/>
    </xf>
    <xf numFmtId="3" fontId="6" fillId="5" borderId="31" xfId="0" applyNumberFormat="1" applyFont="1" applyFill="1" applyBorder="1" applyAlignment="1">
      <alignment horizontal="center" vertical="center"/>
    </xf>
    <xf numFmtId="9" fontId="6" fillId="8" borderId="33" xfId="1" applyFont="1" applyFill="1" applyBorder="1" applyAlignment="1">
      <alignment horizontal="center" vertical="center"/>
    </xf>
    <xf numFmtId="3" fontId="7" fillId="4" borderId="34" xfId="0" quotePrefix="1" applyNumberFormat="1" applyFont="1" applyFill="1" applyBorder="1" applyAlignment="1">
      <alignment horizontal="center" vertical="center"/>
    </xf>
    <xf numFmtId="3" fontId="7" fillId="4" borderId="35" xfId="0" quotePrefix="1" applyNumberFormat="1" applyFont="1" applyFill="1" applyBorder="1" applyAlignment="1">
      <alignment horizontal="center" vertical="center"/>
    </xf>
    <xf numFmtId="3" fontId="7" fillId="4" borderId="36" xfId="0" quotePrefix="1" applyNumberFormat="1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3" fontId="7" fillId="11" borderId="36" xfId="0" quotePrefix="1" applyNumberFormat="1" applyFont="1" applyFill="1" applyBorder="1" applyAlignment="1">
      <alignment horizontal="center" vertical="center"/>
    </xf>
    <xf numFmtId="0" fontId="30" fillId="9" borderId="36" xfId="0" applyFont="1" applyFill="1" applyBorder="1" applyAlignment="1">
      <alignment horizontal="center" vertical="center"/>
    </xf>
    <xf numFmtId="9" fontId="7" fillId="3" borderId="0" xfId="1" applyFont="1" applyFill="1"/>
    <xf numFmtId="0" fontId="13" fillId="4" borderId="0" xfId="0" applyFont="1" applyFill="1" applyAlignment="1">
      <alignment vertical="center" wrapText="1"/>
    </xf>
    <xf numFmtId="9" fontId="7" fillId="3" borderId="0" xfId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3" fontId="10" fillId="7" borderId="0" xfId="0" applyNumberFormat="1" applyFont="1" applyFill="1" applyAlignment="1">
      <alignment vertical="center"/>
    </xf>
    <xf numFmtId="3" fontId="10" fillId="7" borderId="0" xfId="0" applyNumberFormat="1" applyFont="1" applyFill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3" fontId="8" fillId="7" borderId="0" xfId="0" applyNumberFormat="1" applyFont="1" applyFill="1" applyAlignment="1">
      <alignment vertical="center" wrapText="1"/>
    </xf>
    <xf numFmtId="0" fontId="13" fillId="4" borderId="0" xfId="0" applyFont="1" applyFill="1" applyAlignment="1">
      <alignment horizontal="centerContinuous" vertical="center" wrapText="1"/>
    </xf>
    <xf numFmtId="3" fontId="7" fillId="7" borderId="0" xfId="0" applyNumberFormat="1" applyFont="1" applyFill="1" applyAlignment="1">
      <alignment horizontal="center"/>
    </xf>
    <xf numFmtId="0" fontId="8" fillId="7" borderId="0" xfId="0" applyFont="1" applyFill="1" applyAlignment="1">
      <alignment horizontal="center"/>
    </xf>
    <xf numFmtId="3" fontId="6" fillId="5" borderId="11" xfId="0" applyNumberFormat="1" applyFont="1" applyFill="1" applyBorder="1" applyAlignment="1">
      <alignment horizontal="centerContinuous" vertical="center"/>
    </xf>
    <xf numFmtId="0" fontId="6" fillId="5" borderId="11" xfId="0" applyFont="1" applyFill="1" applyBorder="1" applyAlignment="1">
      <alignment horizontal="centerContinuous" vertical="center"/>
    </xf>
    <xf numFmtId="0" fontId="14" fillId="5" borderId="11" xfId="0" applyFont="1" applyFill="1" applyBorder="1" applyAlignment="1">
      <alignment horizontal="centerContinuous" vertical="center"/>
    </xf>
    <xf numFmtId="0" fontId="6" fillId="5" borderId="12" xfId="0" applyFont="1" applyFill="1" applyBorder="1" applyAlignment="1">
      <alignment horizontal="centerContinuous" vertical="center"/>
    </xf>
    <xf numFmtId="3" fontId="8" fillId="7" borderId="15" xfId="0" applyNumberFormat="1" applyFont="1" applyFill="1" applyBorder="1" applyAlignment="1">
      <alignment horizontal="centerContinuous" vertical="center"/>
    </xf>
    <xf numFmtId="3" fontId="8" fillId="7" borderId="13" xfId="0" applyNumberFormat="1" applyFont="1" applyFill="1" applyBorder="1" applyAlignment="1">
      <alignment horizontal="centerContinuous" vertical="center"/>
    </xf>
    <xf numFmtId="0" fontId="5" fillId="7" borderId="38" xfId="0" applyFont="1" applyFill="1" applyBorder="1" applyAlignment="1">
      <alignment horizontal="center" vertical="center"/>
    </xf>
    <xf numFmtId="0" fontId="15" fillId="7" borderId="38" xfId="0" applyFont="1" applyFill="1" applyBorder="1" applyAlignment="1">
      <alignment vertical="center"/>
    </xf>
    <xf numFmtId="0" fontId="14" fillId="7" borderId="38" xfId="0" applyFont="1" applyFill="1" applyBorder="1" applyAlignment="1">
      <alignment horizontal="left" vertical="center" indent="2"/>
    </xf>
    <xf numFmtId="3" fontId="8" fillId="7" borderId="16" xfId="0" applyNumberFormat="1" applyFont="1" applyFill="1" applyBorder="1" applyAlignment="1">
      <alignment horizontal="centerContinuous" vertical="center"/>
    </xf>
    <xf numFmtId="3" fontId="8" fillId="7" borderId="24" xfId="0" applyNumberFormat="1" applyFont="1" applyFill="1" applyBorder="1" applyAlignment="1">
      <alignment horizontal="centerContinuous" vertical="center"/>
    </xf>
    <xf numFmtId="0" fontId="11" fillId="7" borderId="0" xfId="0" applyFont="1" applyFill="1" applyAlignment="1">
      <alignment vertical="center" wrapText="1"/>
    </xf>
    <xf numFmtId="0" fontId="12" fillId="7" borderId="0" xfId="0" applyFont="1" applyFill="1" applyAlignment="1">
      <alignment horizontal="center" vertical="center"/>
    </xf>
    <xf numFmtId="0" fontId="18" fillId="12" borderId="2" xfId="0" applyFont="1" applyFill="1" applyBorder="1" applyAlignment="1">
      <alignment horizontal="centerContinuous" vertical="center" wrapText="1"/>
    </xf>
    <xf numFmtId="0" fontId="20" fillId="12" borderId="2" xfId="0" applyFont="1" applyFill="1" applyBorder="1" applyAlignment="1">
      <alignment horizontal="centerContinuous" vertical="center" wrapText="1"/>
    </xf>
    <xf numFmtId="0" fontId="18" fillId="12" borderId="6" xfId="0" applyFont="1" applyFill="1" applyBorder="1" applyAlignment="1">
      <alignment horizontal="centerContinuous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3" fontId="8" fillId="7" borderId="14" xfId="0" applyNumberFormat="1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left" vertical="center"/>
    </xf>
    <xf numFmtId="0" fontId="8" fillId="4" borderId="37" xfId="0" applyFont="1" applyFill="1" applyBorder="1" applyAlignment="1">
      <alignment horizontal="left" vertical="center"/>
    </xf>
    <xf numFmtId="3" fontId="8" fillId="7" borderId="14" xfId="0" applyNumberFormat="1" applyFont="1" applyFill="1" applyBorder="1" applyAlignment="1">
      <alignment horizontal="center" vertical="center"/>
    </xf>
    <xf numFmtId="9" fontId="7" fillId="7" borderId="14" xfId="12" applyFont="1" applyFill="1" applyBorder="1" applyAlignment="1">
      <alignment horizontal="center" vertical="center"/>
    </xf>
    <xf numFmtId="9" fontId="7" fillId="7" borderId="13" xfId="12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 wrapText="1"/>
    </xf>
    <xf numFmtId="9" fontId="7" fillId="7" borderId="23" xfId="12" applyFont="1" applyFill="1" applyBorder="1" applyAlignment="1">
      <alignment horizontal="center" vertical="center"/>
    </xf>
    <xf numFmtId="9" fontId="7" fillId="7" borderId="24" xfId="12" applyFont="1" applyFill="1" applyBorder="1" applyAlignment="1">
      <alignment horizontal="center" vertical="center"/>
    </xf>
    <xf numFmtId="0" fontId="27" fillId="4" borderId="49" xfId="0" applyFont="1" applyFill="1" applyBorder="1" applyAlignment="1">
      <alignment horizontal="center"/>
    </xf>
    <xf numFmtId="0" fontId="27" fillId="4" borderId="0" xfId="0" applyFont="1" applyFill="1" applyAlignment="1">
      <alignment horizontal="center"/>
    </xf>
    <xf numFmtId="0" fontId="9" fillId="6" borderId="18" xfId="0" applyFont="1" applyFill="1" applyBorder="1" applyAlignment="1">
      <alignment horizontal="center" vertical="center" wrapText="1"/>
    </xf>
    <xf numFmtId="0" fontId="9" fillId="6" borderId="48" xfId="0" applyFont="1" applyFill="1" applyBorder="1" applyAlignment="1">
      <alignment horizontal="center" vertical="center" wrapText="1"/>
    </xf>
    <xf numFmtId="0" fontId="9" fillId="6" borderId="42" xfId="0" applyFont="1" applyFill="1" applyBorder="1" applyAlignment="1">
      <alignment horizontal="center" vertical="center" wrapText="1"/>
    </xf>
    <xf numFmtId="0" fontId="9" fillId="6" borderId="47" xfId="0" applyFont="1" applyFill="1" applyBorder="1" applyAlignment="1">
      <alignment horizontal="center" vertical="center" wrapText="1"/>
    </xf>
    <xf numFmtId="0" fontId="9" fillId="6" borderId="41" xfId="0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23" fillId="12" borderId="9" xfId="0" applyFont="1" applyFill="1" applyBorder="1" applyAlignment="1">
      <alignment horizontal="center" vertical="center" wrapText="1"/>
    </xf>
    <xf numFmtId="0" fontId="23" fillId="12" borderId="8" xfId="0" applyFont="1" applyFill="1" applyBorder="1" applyAlignment="1">
      <alignment horizontal="center" vertical="center" wrapText="1"/>
    </xf>
    <xf numFmtId="0" fontId="22" fillId="12" borderId="7" xfId="0" applyFont="1" applyFill="1" applyBorder="1" applyAlignment="1">
      <alignment horizontal="center" vertical="center" wrapText="1"/>
    </xf>
    <xf numFmtId="0" fontId="22" fillId="12" borderId="0" xfId="0" applyFont="1" applyFill="1" applyAlignment="1">
      <alignment horizontal="center" vertical="center" wrapText="1"/>
    </xf>
    <xf numFmtId="0" fontId="21" fillId="12" borderId="7" xfId="0" applyFont="1" applyFill="1" applyBorder="1" applyAlignment="1">
      <alignment horizontal="center" vertical="center" wrapText="1"/>
    </xf>
    <xf numFmtId="0" fontId="21" fillId="12" borderId="0" xfId="0" applyFont="1" applyFill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9" fillId="6" borderId="45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6" borderId="44" xfId="0" applyFont="1" applyFill="1" applyBorder="1" applyAlignment="1">
      <alignment horizontal="center" vertical="center" wrapText="1"/>
    </xf>
    <xf numFmtId="0" fontId="9" fillId="6" borderId="43" xfId="0" applyFont="1" applyFill="1" applyBorder="1" applyAlignment="1">
      <alignment horizontal="center" vertical="center" wrapText="1"/>
    </xf>
    <xf numFmtId="9" fontId="6" fillId="5" borderId="11" xfId="12" applyFont="1" applyFill="1" applyBorder="1" applyAlignment="1">
      <alignment horizontal="center" vertical="center"/>
    </xf>
    <xf numFmtId="9" fontId="6" fillId="5" borderId="10" xfId="12" applyFont="1" applyFill="1" applyBorder="1" applyAlignment="1">
      <alignment horizontal="center" vertical="center"/>
    </xf>
    <xf numFmtId="0" fontId="9" fillId="6" borderId="40" xfId="0" applyFont="1" applyFill="1" applyBorder="1" applyAlignment="1">
      <alignment horizontal="center" vertical="center" wrapText="1"/>
    </xf>
    <xf numFmtId="0" fontId="9" fillId="6" borderId="46" xfId="0" applyFont="1" applyFill="1" applyBorder="1" applyAlignment="1">
      <alignment horizontal="center" vertical="center" wrapText="1"/>
    </xf>
    <xf numFmtId="0" fontId="9" fillId="6" borderId="39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27" fillId="4" borderId="0" xfId="0" applyFont="1" applyFill="1" applyAlignment="1">
      <alignment horizontal="center" vertical="center" wrapText="1"/>
    </xf>
    <xf numFmtId="3" fontId="8" fillId="7" borderId="13" xfId="0" applyNumberFormat="1" applyFont="1" applyFill="1" applyBorder="1" applyAlignment="1">
      <alignment horizontal="center" vertical="center" wrapText="1"/>
    </xf>
    <xf numFmtId="3" fontId="8" fillId="7" borderId="23" xfId="0" applyNumberFormat="1" applyFont="1" applyFill="1" applyBorder="1" applyAlignment="1">
      <alignment horizontal="center" vertical="center"/>
    </xf>
    <xf numFmtId="3" fontId="8" fillId="7" borderId="24" xfId="0" applyNumberFormat="1" applyFont="1" applyFill="1" applyBorder="1" applyAlignment="1">
      <alignment horizontal="center" vertical="center"/>
    </xf>
    <xf numFmtId="9" fontId="7" fillId="10" borderId="11" xfId="1" applyFont="1" applyFill="1" applyBorder="1" applyAlignment="1">
      <alignment horizontal="center" vertical="center"/>
    </xf>
    <xf numFmtId="9" fontId="7" fillId="10" borderId="10" xfId="1" applyFont="1" applyFill="1" applyBorder="1" applyAlignment="1">
      <alignment horizontal="center" vertical="center"/>
    </xf>
    <xf numFmtId="3" fontId="6" fillId="5" borderId="14" xfId="0" applyNumberFormat="1" applyFont="1" applyFill="1" applyBorder="1" applyAlignment="1">
      <alignment horizontal="center" vertical="center"/>
    </xf>
    <xf numFmtId="3" fontId="8" fillId="7" borderId="11" xfId="0" applyNumberFormat="1" applyFont="1" applyFill="1" applyBorder="1" applyAlignment="1">
      <alignment horizontal="center" vertical="center"/>
    </xf>
    <xf numFmtId="3" fontId="6" fillId="5" borderId="13" xfId="0" applyNumberFormat="1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27" fillId="4" borderId="22" xfId="0" applyFont="1" applyFill="1" applyBorder="1" applyAlignment="1">
      <alignment horizontal="center" vertical="center"/>
    </xf>
  </cellXfs>
  <cellStyles count="13"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'ER-Acciones'!$A$66:$A$77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'ER-Acciones'!$B$66:$B$77</c:f>
              <c:numCache>
                <c:formatCode>#,##0</c:formatCode>
                <c:ptCount val="12"/>
                <c:pt idx="0">
                  <c:v>2520</c:v>
                </c:pt>
                <c:pt idx="1">
                  <c:v>3387</c:v>
                </c:pt>
                <c:pt idx="2">
                  <c:v>13447</c:v>
                </c:pt>
                <c:pt idx="3">
                  <c:v>8621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1-46EB-90DA-64C7F1DFA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4518400"/>
        <c:axId val="824518960"/>
      </c:barChart>
      <c:catAx>
        <c:axId val="82451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24518960"/>
        <c:crosses val="autoZero"/>
        <c:auto val="1"/>
        <c:lblAlgn val="ctr"/>
        <c:lblOffset val="100"/>
        <c:noMultiLvlLbl val="0"/>
      </c:catAx>
      <c:valAx>
        <c:axId val="8245189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24518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558065124269415E-5"/>
                  <c:y val="4.8308192037550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D4-4C67-B32F-8872A45A2651}"/>
                </c:ext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D4-4C67-B32F-8872A45A2651}"/>
                </c:ext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D4-4C67-B32F-8872A45A2651}"/>
                </c:ext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D4-4C67-B32F-8872A45A2651}"/>
                </c:ext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D4-4C67-B32F-8872A45A2651}"/>
                </c:ext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D4-4C67-B32F-8872A45A26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('ER-Acciones'!$C$85,'ER-Acciones'!$E$85,'ER-Acciones'!$G$85,'ER-Acciones'!$I$85,'ER-Acciones'!$K$85,'ER-Acciones'!$M$85,'ER-Acciones'!$O$85)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('ER-Acciones'!$C$98,'ER-Acciones'!$E$98,'ER-Acciones'!$G$98,'ER-Acciones'!$I$98,'ER-Acciones'!$K$98,'ER-Acciones'!$M$98,'ER-Acciones'!$O$98)</c:f>
              <c:numCache>
                <c:formatCode>#,##0</c:formatCode>
                <c:ptCount val="7"/>
                <c:pt idx="0">
                  <c:v>5950</c:v>
                </c:pt>
                <c:pt idx="1">
                  <c:v>10325</c:v>
                </c:pt>
                <c:pt idx="2">
                  <c:v>6717</c:v>
                </c:pt>
                <c:pt idx="3">
                  <c:v>549</c:v>
                </c:pt>
                <c:pt idx="4">
                  <c:v>3330</c:v>
                </c:pt>
                <c:pt idx="5">
                  <c:v>1104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DD4-4C67-B32F-8872A45A2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4521200"/>
        <c:axId val="824521760"/>
      </c:barChart>
      <c:catAx>
        <c:axId val="8245212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MX"/>
          </a:p>
        </c:txPr>
        <c:crossAx val="824521760"/>
        <c:crosses val="autoZero"/>
        <c:auto val="1"/>
        <c:lblAlgn val="ctr"/>
        <c:lblOffset val="100"/>
        <c:noMultiLvlLbl val="0"/>
      </c:catAx>
      <c:valAx>
        <c:axId val="82452176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824521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N° 1.1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29711779448621556"/>
          <c:y val="4.45875161261646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D10-4449-BBB2-7A6561FB1D3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D10-4449-BBB2-7A6561FB1D3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D10-4449-BBB2-7A6561FB1D3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D10-4449-BBB2-7A6561FB1D3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D10-4449-BBB2-7A6561FB1D3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D10-4449-BBB2-7A6561FB1D36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D10-4449-BBB2-7A6561FB1D36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D10-4449-BBB2-7A6561FB1D36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'ER-Acciones'!$U$16:$U$23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'ER-Acciones'!$X$16:$X$23</c:f>
              <c:numCache>
                <c:formatCode>#,##0</c:formatCode>
                <c:ptCount val="8"/>
                <c:pt idx="0">
                  <c:v>479</c:v>
                </c:pt>
                <c:pt idx="1">
                  <c:v>3535</c:v>
                </c:pt>
                <c:pt idx="2">
                  <c:v>1714</c:v>
                </c:pt>
                <c:pt idx="3">
                  <c:v>1371</c:v>
                </c:pt>
                <c:pt idx="4">
                  <c:v>4981</c:v>
                </c:pt>
                <c:pt idx="5">
                  <c:v>13740</c:v>
                </c:pt>
                <c:pt idx="6">
                  <c:v>2034</c:v>
                </c:pt>
                <c:pt idx="7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10-4449-BBB2-7A6561FB1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824524000"/>
        <c:axId val="824524560"/>
      </c:barChart>
      <c:catAx>
        <c:axId val="824524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24524560"/>
        <c:crosses val="autoZero"/>
        <c:auto val="1"/>
        <c:lblAlgn val="l"/>
        <c:lblOffset val="100"/>
        <c:noMultiLvlLbl val="0"/>
      </c:catAx>
      <c:valAx>
        <c:axId val="82452456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824524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285751</xdr:colOff>
      <xdr:row>63</xdr:row>
      <xdr:rowOff>142875</xdr:rowOff>
    </xdr:from>
    <xdr:to>
      <xdr:col>18</xdr:col>
      <xdr:colOff>95250</xdr:colOff>
      <xdr:row>78</xdr:row>
      <xdr:rowOff>95250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D40E381-DF0D-4EB1-A2E1-84D2D68F6C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736599</xdr:colOff>
      <xdr:row>81</xdr:row>
      <xdr:rowOff>282575</xdr:rowOff>
    </xdr:from>
    <xdr:to>
      <xdr:col>27</xdr:col>
      <xdr:colOff>63500</xdr:colOff>
      <xdr:row>98</xdr:row>
      <xdr:rowOff>130175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77581BA2-3C17-44F7-89B6-4A21C6E491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428625</xdr:colOff>
      <xdr:row>24</xdr:row>
      <xdr:rowOff>228600</xdr:rowOff>
    </xdr:from>
    <xdr:to>
      <xdr:col>27</xdr:col>
      <xdr:colOff>0</xdr:colOff>
      <xdr:row>57</xdr:row>
      <xdr:rowOff>99060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3AB89C8E-1F98-4AEC-89C6-25D2C87E68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68579</xdr:colOff>
      <xdr:row>0</xdr:row>
      <xdr:rowOff>83820</xdr:rowOff>
    </xdr:from>
    <xdr:ext cx="4893946" cy="892199"/>
    <xdr:pic>
      <xdr:nvPicPr>
        <xdr:cNvPr id="5" name="Imagen 5">
          <a:extLst>
            <a:ext uri="{FF2B5EF4-FFF2-40B4-BE49-F238E27FC236}">
              <a16:creationId xmlns:a16="http://schemas.microsoft.com/office/drawing/2014/main" id="{998559C2-8156-431C-A22E-A846DBD50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" y="83820"/>
          <a:ext cx="4893946" cy="892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5:AV110"/>
  <sheetViews>
    <sheetView tabSelected="1" view="pageBreakPreview" zoomScaleNormal="80" zoomScaleSheetLayoutView="100" workbookViewId="0">
      <selection activeCell="A9" sqref="A9:AB9"/>
    </sheetView>
  </sheetViews>
  <sheetFormatPr baseColWidth="10" defaultColWidth="11.42578125" defaultRowHeight="16.5" x14ac:dyDescent="0.3"/>
  <cols>
    <col min="1" max="1" width="14.42578125" style="1" customWidth="1"/>
    <col min="2" max="3" width="13.7109375" style="1" customWidth="1"/>
    <col min="4" max="4" width="10.7109375" style="1" customWidth="1"/>
    <col min="5" max="15" width="15.140625" style="1" customWidth="1"/>
    <col min="16" max="16" width="14.28515625" style="1" customWidth="1"/>
    <col min="17" max="18" width="10.7109375" style="1" customWidth="1"/>
    <col min="19" max="19" width="2.85546875" style="1" customWidth="1"/>
    <col min="20" max="20" width="2.42578125" style="1" customWidth="1"/>
    <col min="21" max="21" width="12.5703125" style="1" customWidth="1"/>
    <col min="22" max="23" width="12.140625" style="1" customWidth="1"/>
    <col min="24" max="28" width="10.7109375" style="1" customWidth="1"/>
    <col min="29" max="34" width="3.7109375" style="1" customWidth="1"/>
    <col min="35" max="35" width="11.42578125" style="1"/>
    <col min="36" max="36" width="10" style="1" customWidth="1"/>
    <col min="37" max="37" width="11.28515625" style="1" customWidth="1"/>
    <col min="38" max="38" width="14.28515625" style="1" customWidth="1"/>
    <col min="39" max="47" width="7.140625" style="1" customWidth="1"/>
    <col min="48" max="16384" width="11.42578125" style="1"/>
  </cols>
  <sheetData>
    <row r="5" spans="1:48" s="8" customFormat="1" ht="26.25" customHeight="1" x14ac:dyDescent="0.35">
      <c r="A5" s="12" t="s">
        <v>0</v>
      </c>
      <c r="B5" s="10"/>
      <c r="C5" s="10"/>
      <c r="D5" s="10"/>
      <c r="E5" s="10"/>
      <c r="F5" s="10"/>
      <c r="G5" s="10"/>
      <c r="H5" s="10"/>
      <c r="I5" s="10"/>
      <c r="J5" s="11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48" ht="7.5" customHeight="1" x14ac:dyDescent="0.3"/>
    <row r="7" spans="1:48" ht="7.5" customHeight="1" x14ac:dyDescent="0.3">
      <c r="A7" s="100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</row>
    <row r="8" spans="1:48" ht="27.75" customHeight="1" x14ac:dyDescent="0.3">
      <c r="A8" s="102" t="s">
        <v>102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</row>
    <row r="9" spans="1:48" ht="23.25" customHeight="1" x14ac:dyDescent="0.3">
      <c r="A9" s="104" t="s">
        <v>101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</row>
    <row r="10" spans="1:48" ht="7.5" customHeight="1" x14ac:dyDescent="0.3">
      <c r="A10" s="79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8"/>
      <c r="O10" s="78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</row>
    <row r="11" spans="1:48" ht="20.25" customHeight="1" x14ac:dyDescent="0.3"/>
    <row r="12" spans="1:48" ht="23.25" customHeight="1" thickBot="1" x14ac:dyDescent="0.35">
      <c r="A12" s="92" t="s">
        <v>100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76"/>
      <c r="S12" s="76"/>
      <c r="T12" s="13"/>
      <c r="U12" s="91" t="s">
        <v>99</v>
      </c>
      <c r="V12" s="91"/>
      <c r="W12" s="91"/>
      <c r="X12" s="91"/>
      <c r="Y12" s="91"/>
      <c r="Z12" s="91"/>
      <c r="AA12" s="91"/>
    </row>
    <row r="13" spans="1:48" ht="12.75" customHeight="1" x14ac:dyDescent="0.3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13"/>
      <c r="S13" s="13"/>
      <c r="T13" s="13"/>
      <c r="U13" s="37"/>
    </row>
    <row r="14" spans="1:48" ht="22.5" customHeight="1" x14ac:dyDescent="0.3">
      <c r="A14" s="106" t="s">
        <v>20</v>
      </c>
      <c r="B14" s="108" t="s">
        <v>98</v>
      </c>
      <c r="C14" s="109"/>
      <c r="D14" s="88" t="s">
        <v>7</v>
      </c>
      <c r="E14" s="88" t="s">
        <v>8</v>
      </c>
      <c r="F14" s="88" t="s">
        <v>9</v>
      </c>
      <c r="G14" s="88" t="s">
        <v>10</v>
      </c>
      <c r="H14" s="88" t="s">
        <v>11</v>
      </c>
      <c r="I14" s="88" t="s">
        <v>12</v>
      </c>
      <c r="J14" s="88" t="s">
        <v>13</v>
      </c>
      <c r="K14" s="88" t="s">
        <v>14</v>
      </c>
      <c r="L14" s="88" t="s">
        <v>22</v>
      </c>
      <c r="M14" s="88" t="s">
        <v>16</v>
      </c>
      <c r="N14" s="88" t="s">
        <v>17</v>
      </c>
      <c r="O14" s="93" t="s">
        <v>18</v>
      </c>
      <c r="P14" s="94" t="s">
        <v>2</v>
      </c>
      <c r="Q14" s="96" t="s">
        <v>5</v>
      </c>
      <c r="S14" s="75"/>
      <c r="T14" s="75"/>
      <c r="U14" s="106" t="s">
        <v>30</v>
      </c>
      <c r="V14" s="88"/>
      <c r="W14" s="88"/>
      <c r="X14" s="88" t="s">
        <v>97</v>
      </c>
      <c r="Y14" s="88"/>
      <c r="Z14" s="88" t="s">
        <v>5</v>
      </c>
      <c r="AA14" s="115"/>
      <c r="AB14" s="75"/>
    </row>
    <row r="15" spans="1:48" ht="23.25" customHeight="1" x14ac:dyDescent="0.3">
      <c r="A15" s="107"/>
      <c r="B15" s="110"/>
      <c r="C15" s="111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1"/>
      <c r="P15" s="95"/>
      <c r="Q15" s="97"/>
      <c r="S15" s="75"/>
      <c r="T15" s="75"/>
      <c r="U15" s="114"/>
      <c r="V15" s="80"/>
      <c r="W15" s="80"/>
      <c r="X15" s="80"/>
      <c r="Y15" s="80"/>
      <c r="Z15" s="80"/>
      <c r="AA15" s="116"/>
      <c r="AB15" s="75"/>
    </row>
    <row r="16" spans="1:48" ht="23.25" customHeight="1" x14ac:dyDescent="0.3">
      <c r="A16" s="50">
        <v>1</v>
      </c>
      <c r="B16" s="83" t="s">
        <v>96</v>
      </c>
      <c r="C16" s="84"/>
      <c r="D16" s="49">
        <v>264</v>
      </c>
      <c r="E16" s="49">
        <v>231</v>
      </c>
      <c r="F16" s="49">
        <v>562</v>
      </c>
      <c r="G16" s="49">
        <v>698</v>
      </c>
      <c r="H16" s="49"/>
      <c r="I16" s="49"/>
      <c r="J16" s="49"/>
      <c r="K16" s="49"/>
      <c r="L16" s="49"/>
      <c r="M16" s="49"/>
      <c r="N16" s="49"/>
      <c r="O16" s="48"/>
      <c r="P16" s="47">
        <f t="shared" ref="P16:P57" si="0">SUM(D16:O16)</f>
        <v>1755</v>
      </c>
      <c r="Q16" s="46">
        <f t="shared" ref="Q16:Q57" si="1">+P16/$P$58</f>
        <v>6.2734584450402142E-2</v>
      </c>
      <c r="S16" s="63"/>
      <c r="T16" s="62"/>
      <c r="U16" s="72" t="s">
        <v>28</v>
      </c>
      <c r="V16" s="71"/>
      <c r="W16" s="70" t="s">
        <v>95</v>
      </c>
      <c r="X16" s="74">
        <v>479</v>
      </c>
      <c r="Y16" s="73"/>
      <c r="Z16" s="89">
        <f t="shared" ref="Z16:Z23" si="2">+X16/$X$24</f>
        <v>1.7122430741733689E-2</v>
      </c>
      <c r="AA16" s="90"/>
      <c r="AB16" s="60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7" ht="23.25" customHeight="1" x14ac:dyDescent="0.3">
      <c r="A17" s="50">
        <v>2</v>
      </c>
      <c r="B17" s="83" t="s">
        <v>94</v>
      </c>
      <c r="C17" s="84"/>
      <c r="D17" s="49">
        <v>110</v>
      </c>
      <c r="E17" s="49">
        <v>84</v>
      </c>
      <c r="F17" s="49">
        <v>313</v>
      </c>
      <c r="G17" s="49">
        <v>300</v>
      </c>
      <c r="H17" s="49"/>
      <c r="I17" s="49"/>
      <c r="J17" s="49"/>
      <c r="K17" s="49"/>
      <c r="L17" s="49"/>
      <c r="M17" s="49"/>
      <c r="N17" s="49"/>
      <c r="O17" s="48"/>
      <c r="P17" s="47">
        <f t="shared" si="0"/>
        <v>807</v>
      </c>
      <c r="Q17" s="46">
        <f t="shared" si="1"/>
        <v>2.8847184986595175E-2</v>
      </c>
      <c r="S17" s="63"/>
      <c r="T17" s="62"/>
      <c r="U17" s="72" t="s">
        <v>27</v>
      </c>
      <c r="V17" s="71"/>
      <c r="W17" s="70" t="s">
        <v>93</v>
      </c>
      <c r="X17" s="69">
        <v>3535</v>
      </c>
      <c r="Y17" s="68"/>
      <c r="Z17" s="86">
        <f t="shared" si="2"/>
        <v>0.12636282394995532</v>
      </c>
      <c r="AA17" s="87"/>
      <c r="AB17" s="60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 ht="23.25" customHeight="1" x14ac:dyDescent="0.3">
      <c r="A18" s="50">
        <v>3</v>
      </c>
      <c r="B18" s="83" t="s">
        <v>92</v>
      </c>
      <c r="C18" s="84"/>
      <c r="D18" s="49">
        <v>35</v>
      </c>
      <c r="E18" s="49">
        <v>75</v>
      </c>
      <c r="F18" s="49">
        <v>93</v>
      </c>
      <c r="G18" s="49">
        <v>140</v>
      </c>
      <c r="H18" s="49"/>
      <c r="I18" s="49"/>
      <c r="J18" s="49"/>
      <c r="K18" s="49"/>
      <c r="L18" s="49"/>
      <c r="M18" s="49"/>
      <c r="N18" s="49"/>
      <c r="O18" s="48"/>
      <c r="P18" s="47">
        <f t="shared" si="0"/>
        <v>343</v>
      </c>
      <c r="Q18" s="46">
        <f t="shared" si="1"/>
        <v>1.22609472743521E-2</v>
      </c>
      <c r="S18" s="63"/>
      <c r="T18" s="62"/>
      <c r="U18" s="72" t="s">
        <v>6</v>
      </c>
      <c r="V18" s="71"/>
      <c r="W18" s="70" t="s">
        <v>91</v>
      </c>
      <c r="X18" s="69">
        <v>1714</v>
      </c>
      <c r="Y18" s="68"/>
      <c r="Z18" s="86">
        <f t="shared" si="2"/>
        <v>6.1268990169794459E-2</v>
      </c>
      <c r="AA18" s="87"/>
      <c r="AB18" s="60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1:47" ht="23.25" customHeight="1" x14ac:dyDescent="0.3">
      <c r="A19" s="50">
        <v>4</v>
      </c>
      <c r="B19" s="83" t="s">
        <v>90</v>
      </c>
      <c r="C19" s="84"/>
      <c r="D19" s="49">
        <v>50</v>
      </c>
      <c r="E19" s="49">
        <v>37</v>
      </c>
      <c r="F19" s="49">
        <v>499</v>
      </c>
      <c r="G19" s="49">
        <v>371</v>
      </c>
      <c r="H19" s="49"/>
      <c r="I19" s="49"/>
      <c r="J19" s="49"/>
      <c r="K19" s="49"/>
      <c r="L19" s="49"/>
      <c r="M19" s="49"/>
      <c r="N19" s="49"/>
      <c r="O19" s="48"/>
      <c r="P19" s="47">
        <f t="shared" si="0"/>
        <v>957</v>
      </c>
      <c r="Q19" s="46">
        <f t="shared" si="1"/>
        <v>3.4209115281501341E-2</v>
      </c>
      <c r="S19" s="63"/>
      <c r="T19" s="62"/>
      <c r="U19" s="72" t="s">
        <v>89</v>
      </c>
      <c r="V19" s="71"/>
      <c r="W19" s="70" t="s">
        <v>88</v>
      </c>
      <c r="X19" s="69">
        <v>1371</v>
      </c>
      <c r="Y19" s="68"/>
      <c r="Z19" s="86">
        <f t="shared" si="2"/>
        <v>4.9008042895442361E-2</v>
      </c>
      <c r="AA19" s="87"/>
      <c r="AB19" s="60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1:47" ht="23.25" customHeight="1" x14ac:dyDescent="0.3">
      <c r="A20" s="50">
        <v>5</v>
      </c>
      <c r="B20" s="83" t="s">
        <v>87</v>
      </c>
      <c r="C20" s="84"/>
      <c r="D20" s="49">
        <v>9</v>
      </c>
      <c r="E20" s="49">
        <v>14</v>
      </c>
      <c r="F20" s="49">
        <v>522</v>
      </c>
      <c r="G20" s="49">
        <v>147</v>
      </c>
      <c r="H20" s="49"/>
      <c r="I20" s="49"/>
      <c r="J20" s="49"/>
      <c r="K20" s="49"/>
      <c r="L20" s="49"/>
      <c r="M20" s="49"/>
      <c r="N20" s="49"/>
      <c r="O20" s="48"/>
      <c r="P20" s="47">
        <f t="shared" si="0"/>
        <v>692</v>
      </c>
      <c r="Q20" s="46">
        <f t="shared" si="1"/>
        <v>2.4736371760500447E-2</v>
      </c>
      <c r="S20" s="63"/>
      <c r="T20" s="62"/>
      <c r="U20" s="72" t="s">
        <v>26</v>
      </c>
      <c r="V20" s="71"/>
      <c r="W20" s="70" t="s">
        <v>86</v>
      </c>
      <c r="X20" s="69">
        <v>4981</v>
      </c>
      <c r="Y20" s="68"/>
      <c r="Z20" s="86">
        <f t="shared" si="2"/>
        <v>0.17805183199285077</v>
      </c>
      <c r="AA20" s="87"/>
      <c r="AB20" s="60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1:47" ht="23.25" customHeight="1" x14ac:dyDescent="0.3">
      <c r="A21" s="50">
        <v>6</v>
      </c>
      <c r="B21" s="83" t="s">
        <v>85</v>
      </c>
      <c r="C21" s="84"/>
      <c r="D21" s="49">
        <v>255</v>
      </c>
      <c r="E21" s="49">
        <v>255</v>
      </c>
      <c r="F21" s="49">
        <v>201</v>
      </c>
      <c r="G21" s="49">
        <v>565</v>
      </c>
      <c r="H21" s="49"/>
      <c r="I21" s="49"/>
      <c r="J21" s="49"/>
      <c r="K21" s="49"/>
      <c r="L21" s="49"/>
      <c r="M21" s="49"/>
      <c r="N21" s="49"/>
      <c r="O21" s="48"/>
      <c r="P21" s="47">
        <f t="shared" si="0"/>
        <v>1276</v>
      </c>
      <c r="Q21" s="46">
        <f t="shared" si="1"/>
        <v>4.5612153708668453E-2</v>
      </c>
      <c r="S21" s="63"/>
      <c r="T21" s="62"/>
      <c r="U21" s="72" t="s">
        <v>25</v>
      </c>
      <c r="V21" s="71"/>
      <c r="W21" s="70" t="s">
        <v>84</v>
      </c>
      <c r="X21" s="69">
        <v>13740</v>
      </c>
      <c r="Y21" s="68"/>
      <c r="Z21" s="86">
        <f t="shared" si="2"/>
        <v>0.49115281501340485</v>
      </c>
      <c r="AA21" s="87"/>
      <c r="AB21" s="60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spans="1:47" ht="23.25" customHeight="1" x14ac:dyDescent="0.3">
      <c r="A22" s="50">
        <v>7</v>
      </c>
      <c r="B22" s="83" t="s">
        <v>83</v>
      </c>
      <c r="C22" s="84"/>
      <c r="D22" s="49">
        <v>82</v>
      </c>
      <c r="E22" s="49">
        <v>122</v>
      </c>
      <c r="F22" s="49">
        <v>205</v>
      </c>
      <c r="G22" s="49">
        <v>144</v>
      </c>
      <c r="H22" s="49"/>
      <c r="I22" s="49"/>
      <c r="J22" s="49"/>
      <c r="K22" s="49"/>
      <c r="L22" s="49"/>
      <c r="M22" s="49"/>
      <c r="N22" s="49"/>
      <c r="O22" s="48"/>
      <c r="P22" s="47">
        <f t="shared" si="0"/>
        <v>553</v>
      </c>
      <c r="Q22" s="46">
        <f t="shared" si="1"/>
        <v>1.9767649687220733E-2</v>
      </c>
      <c r="S22" s="63"/>
      <c r="T22" s="62"/>
      <c r="U22" s="72" t="s">
        <v>82</v>
      </c>
      <c r="V22" s="71"/>
      <c r="W22" s="70" t="s">
        <v>81</v>
      </c>
      <c r="X22" s="69">
        <v>2034</v>
      </c>
      <c r="Y22" s="68"/>
      <c r="Z22" s="86">
        <f t="shared" si="2"/>
        <v>7.2707774798927607E-2</v>
      </c>
      <c r="AA22" s="87"/>
      <c r="AB22" s="60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7" ht="23.25" customHeight="1" x14ac:dyDescent="0.3">
      <c r="A23" s="50">
        <v>8</v>
      </c>
      <c r="B23" s="83" t="s">
        <v>80</v>
      </c>
      <c r="C23" s="84"/>
      <c r="D23" s="49">
        <v>33</v>
      </c>
      <c r="E23" s="49">
        <v>25</v>
      </c>
      <c r="F23" s="49">
        <v>160</v>
      </c>
      <c r="G23" s="49">
        <v>19</v>
      </c>
      <c r="H23" s="49"/>
      <c r="I23" s="49"/>
      <c r="J23" s="49"/>
      <c r="K23" s="49"/>
      <c r="L23" s="49"/>
      <c r="M23" s="49"/>
      <c r="N23" s="49"/>
      <c r="O23" s="48"/>
      <c r="P23" s="47">
        <f t="shared" si="0"/>
        <v>237</v>
      </c>
      <c r="Q23" s="46">
        <f t="shared" si="1"/>
        <v>8.4718498659517427E-3</v>
      </c>
      <c r="S23" s="63"/>
      <c r="T23" s="62"/>
      <c r="U23" s="72" t="s">
        <v>19</v>
      </c>
      <c r="V23" s="71"/>
      <c r="W23" s="70"/>
      <c r="X23" s="69">
        <v>121</v>
      </c>
      <c r="Y23" s="68"/>
      <c r="Z23" s="86">
        <f t="shared" si="2"/>
        <v>4.3252904378909742E-3</v>
      </c>
      <c r="AA23" s="87"/>
      <c r="AB23" s="60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1:47" ht="23.25" customHeight="1" x14ac:dyDescent="0.3">
      <c r="A24" s="50">
        <v>9</v>
      </c>
      <c r="B24" s="83" t="s">
        <v>79</v>
      </c>
      <c r="C24" s="84"/>
      <c r="D24" s="49">
        <v>50</v>
      </c>
      <c r="E24" s="49">
        <v>33</v>
      </c>
      <c r="F24" s="49">
        <v>245</v>
      </c>
      <c r="G24" s="49">
        <v>137</v>
      </c>
      <c r="H24" s="49"/>
      <c r="I24" s="49"/>
      <c r="J24" s="49"/>
      <c r="K24" s="49"/>
      <c r="L24" s="49"/>
      <c r="M24" s="49"/>
      <c r="N24" s="49"/>
      <c r="O24" s="48"/>
      <c r="P24" s="47">
        <f t="shared" si="0"/>
        <v>465</v>
      </c>
      <c r="Q24" s="46">
        <f t="shared" si="1"/>
        <v>1.6621983914209115E-2</v>
      </c>
      <c r="S24" s="63"/>
      <c r="T24" s="62"/>
      <c r="U24" s="67" t="s">
        <v>2</v>
      </c>
      <c r="V24" s="66"/>
      <c r="W24" s="65"/>
      <c r="X24" s="64">
        <f>+SUM(X16:X23)</f>
        <v>27975</v>
      </c>
      <c r="Y24" s="64"/>
      <c r="Z24" s="112">
        <v>1</v>
      </c>
      <c r="AA24" s="113"/>
      <c r="AB24" s="60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1:47" ht="23.25" customHeight="1" x14ac:dyDescent="0.3">
      <c r="A25" s="50">
        <v>10</v>
      </c>
      <c r="B25" s="83" t="s">
        <v>78</v>
      </c>
      <c r="C25" s="84"/>
      <c r="D25" s="49">
        <v>69</v>
      </c>
      <c r="E25" s="49">
        <v>52</v>
      </c>
      <c r="F25" s="49">
        <v>409</v>
      </c>
      <c r="G25" s="49">
        <v>143</v>
      </c>
      <c r="H25" s="49"/>
      <c r="I25" s="49"/>
      <c r="J25" s="49"/>
      <c r="K25" s="49"/>
      <c r="L25" s="49"/>
      <c r="M25" s="49"/>
      <c r="N25" s="49"/>
      <c r="O25" s="48"/>
      <c r="P25" s="47">
        <f t="shared" si="0"/>
        <v>673</v>
      </c>
      <c r="Q25" s="46">
        <f t="shared" si="1"/>
        <v>2.4057193923145665E-2</v>
      </c>
      <c r="S25" s="63"/>
      <c r="T25" s="62"/>
      <c r="AB25" s="60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1:47" ht="23.25" customHeight="1" x14ac:dyDescent="0.3">
      <c r="A26" s="50">
        <v>11</v>
      </c>
      <c r="B26" s="83" t="s">
        <v>77</v>
      </c>
      <c r="C26" s="84"/>
      <c r="D26" s="49">
        <v>11</v>
      </c>
      <c r="E26" s="49">
        <v>25</v>
      </c>
      <c r="F26" s="49">
        <v>262</v>
      </c>
      <c r="G26" s="49">
        <v>141</v>
      </c>
      <c r="H26" s="49"/>
      <c r="I26" s="49"/>
      <c r="J26" s="49"/>
      <c r="K26" s="49"/>
      <c r="L26" s="49"/>
      <c r="M26" s="49"/>
      <c r="N26" s="49"/>
      <c r="O26" s="48"/>
      <c r="P26" s="47">
        <f t="shared" si="0"/>
        <v>439</v>
      </c>
      <c r="Q26" s="46">
        <f t="shared" si="1"/>
        <v>1.5692582663092047E-2</v>
      </c>
      <c r="S26" s="63"/>
      <c r="T26" s="62"/>
      <c r="AB26" s="60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1:47" ht="23.25" customHeight="1" x14ac:dyDescent="0.3">
      <c r="A27" s="50">
        <v>12</v>
      </c>
      <c r="B27" s="83" t="s">
        <v>76</v>
      </c>
      <c r="C27" s="84"/>
      <c r="D27" s="49">
        <v>65</v>
      </c>
      <c r="E27" s="49">
        <v>244</v>
      </c>
      <c r="F27" s="49">
        <v>227</v>
      </c>
      <c r="G27" s="49">
        <v>255</v>
      </c>
      <c r="H27" s="49"/>
      <c r="I27" s="49"/>
      <c r="J27" s="49"/>
      <c r="K27" s="49"/>
      <c r="L27" s="49"/>
      <c r="M27" s="49"/>
      <c r="N27" s="49"/>
      <c r="O27" s="48"/>
      <c r="P27" s="47">
        <f t="shared" si="0"/>
        <v>791</v>
      </c>
      <c r="Q27" s="46">
        <f t="shared" si="1"/>
        <v>2.8275245755138515E-2</v>
      </c>
      <c r="S27" s="63"/>
      <c r="T27" s="62"/>
      <c r="V27" s="2"/>
      <c r="W27" s="2"/>
      <c r="X27" s="2"/>
      <c r="Y27" s="2"/>
      <c r="Z27" s="2"/>
      <c r="AA27" s="2"/>
      <c r="AB27" s="60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1:47" ht="23.25" customHeight="1" x14ac:dyDescent="0.3">
      <c r="A28" s="50">
        <v>13</v>
      </c>
      <c r="B28" s="83" t="s">
        <v>75</v>
      </c>
      <c r="C28" s="84"/>
      <c r="D28" s="49">
        <v>74</v>
      </c>
      <c r="E28" s="49">
        <v>42</v>
      </c>
      <c r="F28" s="49">
        <v>115</v>
      </c>
      <c r="G28" s="49">
        <v>269</v>
      </c>
      <c r="H28" s="49"/>
      <c r="I28" s="49"/>
      <c r="J28" s="49"/>
      <c r="K28" s="49"/>
      <c r="L28" s="49"/>
      <c r="M28" s="49"/>
      <c r="N28" s="49"/>
      <c r="O28" s="48"/>
      <c r="P28" s="47">
        <f t="shared" si="0"/>
        <v>500</v>
      </c>
      <c r="Q28" s="46">
        <f t="shared" si="1"/>
        <v>1.7873100983020553E-2</v>
      </c>
      <c r="S28" s="63"/>
      <c r="T28" s="62"/>
      <c r="V28" s="61"/>
      <c r="W28" s="61"/>
      <c r="X28" s="61"/>
      <c r="Y28" s="61"/>
      <c r="Z28" s="2"/>
      <c r="AA28" s="2"/>
      <c r="AB28" s="60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1:47" ht="23.25" customHeight="1" x14ac:dyDescent="0.3">
      <c r="A29" s="50">
        <v>14</v>
      </c>
      <c r="B29" s="83" t="s">
        <v>74</v>
      </c>
      <c r="C29" s="84"/>
      <c r="D29" s="49">
        <v>71</v>
      </c>
      <c r="E29" s="49">
        <v>57</v>
      </c>
      <c r="F29" s="49">
        <v>275</v>
      </c>
      <c r="G29" s="49">
        <v>87</v>
      </c>
      <c r="H29" s="49"/>
      <c r="I29" s="49"/>
      <c r="J29" s="49"/>
      <c r="K29" s="49"/>
      <c r="L29" s="49"/>
      <c r="M29" s="49"/>
      <c r="N29" s="49"/>
      <c r="O29" s="48"/>
      <c r="P29" s="47">
        <f t="shared" si="0"/>
        <v>490</v>
      </c>
      <c r="Q29" s="46">
        <f t="shared" si="1"/>
        <v>1.7515638963360142E-2</v>
      </c>
      <c r="S29" s="59"/>
      <c r="T29" s="58"/>
      <c r="U29" s="54"/>
      <c r="V29" s="54"/>
      <c r="W29" s="54"/>
      <c r="X29" s="54"/>
      <c r="Y29" s="54"/>
      <c r="AB29" s="57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1:47" ht="23.25" customHeight="1" x14ac:dyDescent="0.3">
      <c r="A30" s="50">
        <v>15</v>
      </c>
      <c r="B30" s="83" t="s">
        <v>73</v>
      </c>
      <c r="C30" s="84"/>
      <c r="D30" s="49">
        <v>90</v>
      </c>
      <c r="E30" s="49">
        <v>54</v>
      </c>
      <c r="F30" s="49">
        <v>379</v>
      </c>
      <c r="G30" s="49">
        <v>355</v>
      </c>
      <c r="H30" s="49"/>
      <c r="I30" s="49"/>
      <c r="J30" s="49"/>
      <c r="K30" s="49"/>
      <c r="L30" s="49"/>
      <c r="M30" s="49"/>
      <c r="N30" s="49"/>
      <c r="O30" s="48"/>
      <c r="P30" s="47">
        <f t="shared" si="0"/>
        <v>878</v>
      </c>
      <c r="Q30" s="46">
        <f t="shared" si="1"/>
        <v>3.1385165326184093E-2</v>
      </c>
      <c r="S30" s="56"/>
      <c r="T30" s="55"/>
      <c r="U30" s="54"/>
      <c r="V30" s="54"/>
      <c r="W30" s="54"/>
      <c r="X30" s="54"/>
      <c r="Y30" s="54"/>
      <c r="AB30" s="5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1:47" ht="23.25" customHeight="1" x14ac:dyDescent="0.3">
      <c r="A31" s="50">
        <v>16</v>
      </c>
      <c r="B31" s="83" t="s">
        <v>72</v>
      </c>
      <c r="C31" s="84"/>
      <c r="D31" s="49">
        <v>9</v>
      </c>
      <c r="E31" s="49">
        <v>68</v>
      </c>
      <c r="F31" s="49">
        <v>358</v>
      </c>
      <c r="G31" s="49">
        <v>258</v>
      </c>
      <c r="H31" s="49"/>
      <c r="I31" s="49"/>
      <c r="J31" s="49"/>
      <c r="K31" s="49"/>
      <c r="L31" s="49"/>
      <c r="M31" s="49"/>
      <c r="N31" s="49"/>
      <c r="O31" s="48"/>
      <c r="P31" s="47">
        <f t="shared" si="0"/>
        <v>693</v>
      </c>
      <c r="Q31" s="46">
        <f t="shared" si="1"/>
        <v>2.4772117962466488E-2</v>
      </c>
      <c r="S31" s="13"/>
      <c r="T31" s="13"/>
      <c r="AB31" s="1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</row>
    <row r="32" spans="1:47" ht="23.25" customHeight="1" x14ac:dyDescent="0.3">
      <c r="A32" s="50">
        <v>17</v>
      </c>
      <c r="B32" s="83" t="s">
        <v>71</v>
      </c>
      <c r="C32" s="84"/>
      <c r="D32" s="49">
        <v>29</v>
      </c>
      <c r="E32" s="49">
        <v>205</v>
      </c>
      <c r="F32" s="49">
        <v>103</v>
      </c>
      <c r="G32" s="49">
        <v>54</v>
      </c>
      <c r="H32" s="49"/>
      <c r="I32" s="49"/>
      <c r="J32" s="49"/>
      <c r="K32" s="49"/>
      <c r="L32" s="49"/>
      <c r="M32" s="49"/>
      <c r="N32" s="49"/>
      <c r="O32" s="48"/>
      <c r="P32" s="47">
        <f t="shared" si="0"/>
        <v>391</v>
      </c>
      <c r="Q32" s="46">
        <f t="shared" si="1"/>
        <v>1.3976764968722074E-2</v>
      </c>
      <c r="S32" s="13"/>
      <c r="T32" s="13"/>
      <c r="AB32" s="1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</row>
    <row r="33" spans="1:47" ht="23.25" customHeight="1" x14ac:dyDescent="0.3">
      <c r="A33" s="50">
        <v>18</v>
      </c>
      <c r="B33" s="83" t="s">
        <v>70</v>
      </c>
      <c r="C33" s="84"/>
      <c r="D33" s="49">
        <v>20</v>
      </c>
      <c r="E33" s="49">
        <v>45</v>
      </c>
      <c r="F33" s="49">
        <v>242</v>
      </c>
      <c r="G33" s="49">
        <v>60</v>
      </c>
      <c r="H33" s="49"/>
      <c r="I33" s="49"/>
      <c r="J33" s="49"/>
      <c r="K33" s="49"/>
      <c r="L33" s="49"/>
      <c r="M33" s="49"/>
      <c r="N33" s="49"/>
      <c r="O33" s="48"/>
      <c r="P33" s="47">
        <f t="shared" si="0"/>
        <v>367</v>
      </c>
      <c r="Q33" s="46">
        <f t="shared" si="1"/>
        <v>1.3118856121537086E-2</v>
      </c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</row>
    <row r="34" spans="1:47" ht="23.25" customHeight="1" x14ac:dyDescent="0.3">
      <c r="A34" s="50">
        <v>19</v>
      </c>
      <c r="B34" s="83" t="s">
        <v>69</v>
      </c>
      <c r="C34" s="84"/>
      <c r="D34" s="49">
        <v>129</v>
      </c>
      <c r="E34" s="49">
        <v>136</v>
      </c>
      <c r="F34" s="49">
        <v>176</v>
      </c>
      <c r="G34" s="49">
        <v>225</v>
      </c>
      <c r="H34" s="49"/>
      <c r="I34" s="49"/>
      <c r="J34" s="49"/>
      <c r="K34" s="49"/>
      <c r="L34" s="49"/>
      <c r="M34" s="49"/>
      <c r="N34" s="49"/>
      <c r="O34" s="48"/>
      <c r="P34" s="47">
        <f t="shared" si="0"/>
        <v>666</v>
      </c>
      <c r="Q34" s="46">
        <f t="shared" si="1"/>
        <v>2.3806970509383379E-2</v>
      </c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</row>
    <row r="35" spans="1:47" ht="23.25" customHeight="1" x14ac:dyDescent="0.3">
      <c r="A35" s="50">
        <v>20</v>
      </c>
      <c r="B35" s="83" t="s">
        <v>68</v>
      </c>
      <c r="C35" s="84"/>
      <c r="D35" s="49">
        <v>47</v>
      </c>
      <c r="E35" s="49">
        <v>83</v>
      </c>
      <c r="F35" s="49">
        <v>235</v>
      </c>
      <c r="G35" s="49">
        <v>115</v>
      </c>
      <c r="H35" s="49"/>
      <c r="I35" s="49"/>
      <c r="J35" s="49"/>
      <c r="K35" s="49"/>
      <c r="L35" s="49"/>
      <c r="M35" s="49"/>
      <c r="N35" s="49"/>
      <c r="O35" s="48"/>
      <c r="P35" s="47">
        <f t="shared" si="0"/>
        <v>480</v>
      </c>
      <c r="Q35" s="46">
        <f t="shared" si="1"/>
        <v>1.7158176943699734E-2</v>
      </c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</row>
    <row r="36" spans="1:47" ht="23.25" customHeight="1" x14ac:dyDescent="0.3">
      <c r="A36" s="50">
        <v>21</v>
      </c>
      <c r="B36" s="83" t="s">
        <v>67</v>
      </c>
      <c r="C36" s="84"/>
      <c r="D36" s="49">
        <v>0</v>
      </c>
      <c r="E36" s="49">
        <v>77</v>
      </c>
      <c r="F36" s="49">
        <v>62</v>
      </c>
      <c r="G36" s="49">
        <v>0</v>
      </c>
      <c r="H36" s="49"/>
      <c r="I36" s="49"/>
      <c r="J36" s="49"/>
      <c r="K36" s="49"/>
      <c r="L36" s="49"/>
      <c r="M36" s="49"/>
      <c r="N36" s="49"/>
      <c r="O36" s="48"/>
      <c r="P36" s="47">
        <f t="shared" si="0"/>
        <v>139</v>
      </c>
      <c r="Q36" s="46">
        <f t="shared" si="1"/>
        <v>4.968722073279714E-3</v>
      </c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</row>
    <row r="37" spans="1:47" ht="23.25" customHeight="1" x14ac:dyDescent="0.3">
      <c r="A37" s="50">
        <v>22</v>
      </c>
      <c r="B37" s="83" t="s">
        <v>66</v>
      </c>
      <c r="C37" s="84"/>
      <c r="D37" s="49">
        <v>54</v>
      </c>
      <c r="E37" s="49">
        <v>115</v>
      </c>
      <c r="F37" s="49">
        <v>239</v>
      </c>
      <c r="G37" s="49">
        <v>190</v>
      </c>
      <c r="H37" s="49"/>
      <c r="I37" s="49"/>
      <c r="J37" s="49"/>
      <c r="K37" s="49"/>
      <c r="L37" s="49"/>
      <c r="M37" s="49"/>
      <c r="N37" s="49"/>
      <c r="O37" s="48"/>
      <c r="P37" s="47">
        <f t="shared" si="0"/>
        <v>598</v>
      </c>
      <c r="Q37" s="46">
        <f t="shared" si="1"/>
        <v>2.1376228775692584E-2</v>
      </c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</row>
    <row r="38" spans="1:47" ht="23.25" customHeight="1" x14ac:dyDescent="0.3">
      <c r="A38" s="50">
        <v>23</v>
      </c>
      <c r="B38" s="83" t="s">
        <v>65</v>
      </c>
      <c r="C38" s="84"/>
      <c r="D38" s="52" t="s">
        <v>29</v>
      </c>
      <c r="E38" s="52" t="s">
        <v>29</v>
      </c>
      <c r="F38" s="52" t="s">
        <v>29</v>
      </c>
      <c r="G38" s="52" t="s">
        <v>29</v>
      </c>
      <c r="H38" s="49"/>
      <c r="I38" s="49"/>
      <c r="J38" s="49"/>
      <c r="K38" s="49"/>
      <c r="L38" s="49"/>
      <c r="M38" s="49"/>
      <c r="N38" s="49"/>
      <c r="O38" s="48"/>
      <c r="P38" s="47">
        <f t="shared" si="0"/>
        <v>0</v>
      </c>
      <c r="Q38" s="46">
        <f t="shared" si="1"/>
        <v>0</v>
      </c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</row>
    <row r="39" spans="1:47" ht="23.25" customHeight="1" x14ac:dyDescent="0.3">
      <c r="A39" s="50">
        <v>24</v>
      </c>
      <c r="B39" s="83" t="s">
        <v>64</v>
      </c>
      <c r="C39" s="84"/>
      <c r="D39" s="49">
        <v>108</v>
      </c>
      <c r="E39" s="49">
        <v>76</v>
      </c>
      <c r="F39" s="49">
        <v>157</v>
      </c>
      <c r="G39" s="49">
        <v>48</v>
      </c>
      <c r="H39" s="49"/>
      <c r="I39" s="49"/>
      <c r="J39" s="49"/>
      <c r="K39" s="49"/>
      <c r="L39" s="49"/>
      <c r="M39" s="49"/>
      <c r="N39" s="49"/>
      <c r="O39" s="48"/>
      <c r="P39" s="47">
        <f t="shared" si="0"/>
        <v>389</v>
      </c>
      <c r="Q39" s="46">
        <f t="shared" si="1"/>
        <v>1.3905272564789991E-2</v>
      </c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</row>
    <row r="40" spans="1:47" ht="23.25" customHeight="1" x14ac:dyDescent="0.3">
      <c r="A40" s="50">
        <v>25</v>
      </c>
      <c r="B40" s="83" t="s">
        <v>63</v>
      </c>
      <c r="C40" s="84"/>
      <c r="D40" s="49">
        <v>18</v>
      </c>
      <c r="E40" s="49">
        <v>102</v>
      </c>
      <c r="F40" s="49">
        <v>114</v>
      </c>
      <c r="G40" s="49">
        <v>95</v>
      </c>
      <c r="H40" s="49"/>
      <c r="I40" s="49"/>
      <c r="J40" s="49"/>
      <c r="K40" s="49"/>
      <c r="L40" s="49"/>
      <c r="M40" s="49"/>
      <c r="N40" s="49"/>
      <c r="O40" s="48"/>
      <c r="P40" s="47">
        <f t="shared" si="0"/>
        <v>329</v>
      </c>
      <c r="Q40" s="46">
        <f t="shared" si="1"/>
        <v>1.1760500446827525E-2</v>
      </c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</row>
    <row r="41" spans="1:47" ht="23.25" customHeight="1" x14ac:dyDescent="0.3">
      <c r="A41" s="50">
        <v>26</v>
      </c>
      <c r="B41" s="83" t="s">
        <v>62</v>
      </c>
      <c r="C41" s="84"/>
      <c r="D41" s="49">
        <v>15</v>
      </c>
      <c r="E41" s="49">
        <v>54</v>
      </c>
      <c r="F41" s="49">
        <v>147</v>
      </c>
      <c r="G41" s="49">
        <v>191</v>
      </c>
      <c r="H41" s="49"/>
      <c r="I41" s="49"/>
      <c r="J41" s="49"/>
      <c r="K41" s="49"/>
      <c r="L41" s="49"/>
      <c r="M41" s="49"/>
      <c r="N41" s="49"/>
      <c r="O41" s="48"/>
      <c r="P41" s="47">
        <f t="shared" si="0"/>
        <v>407</v>
      </c>
      <c r="Q41" s="46">
        <f t="shared" si="1"/>
        <v>1.454870420017873E-2</v>
      </c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</row>
    <row r="42" spans="1:47" ht="23.25" customHeight="1" x14ac:dyDescent="0.3">
      <c r="A42" s="50">
        <v>27</v>
      </c>
      <c r="B42" s="83" t="s">
        <v>61</v>
      </c>
      <c r="C42" s="84"/>
      <c r="D42" s="49">
        <v>61</v>
      </c>
      <c r="E42" s="49">
        <v>141</v>
      </c>
      <c r="F42" s="49">
        <v>179</v>
      </c>
      <c r="G42" s="49">
        <v>8</v>
      </c>
      <c r="H42" s="49"/>
      <c r="I42" s="49"/>
      <c r="J42" s="49"/>
      <c r="K42" s="49"/>
      <c r="L42" s="49"/>
      <c r="M42" s="49"/>
      <c r="N42" s="49"/>
      <c r="O42" s="48"/>
      <c r="P42" s="47">
        <f t="shared" si="0"/>
        <v>389</v>
      </c>
      <c r="Q42" s="46">
        <f t="shared" si="1"/>
        <v>1.3905272564789991E-2</v>
      </c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</row>
    <row r="43" spans="1:47" ht="23.25" customHeight="1" x14ac:dyDescent="0.3">
      <c r="A43" s="50">
        <v>28</v>
      </c>
      <c r="B43" s="83" t="s">
        <v>60</v>
      </c>
      <c r="C43" s="84"/>
      <c r="D43" s="51">
        <v>0</v>
      </c>
      <c r="E43" s="51">
        <v>0</v>
      </c>
      <c r="F43" s="51">
        <v>1251</v>
      </c>
      <c r="G43" s="51">
        <v>302</v>
      </c>
      <c r="H43" s="49"/>
      <c r="I43" s="49"/>
      <c r="J43" s="49"/>
      <c r="K43" s="49"/>
      <c r="L43" s="49"/>
      <c r="M43" s="49"/>
      <c r="N43" s="49"/>
      <c r="O43" s="48"/>
      <c r="P43" s="47">
        <f t="shared" si="0"/>
        <v>1553</v>
      </c>
      <c r="Q43" s="46">
        <f t="shared" si="1"/>
        <v>5.5513851653261843E-2</v>
      </c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</row>
    <row r="44" spans="1:47" ht="23.25" customHeight="1" x14ac:dyDescent="0.3">
      <c r="A44" s="50">
        <v>29</v>
      </c>
      <c r="B44" s="83" t="s">
        <v>59</v>
      </c>
      <c r="C44" s="84"/>
      <c r="D44" s="51">
        <v>0</v>
      </c>
      <c r="E44" s="51">
        <v>0</v>
      </c>
      <c r="F44" s="51">
        <v>978</v>
      </c>
      <c r="G44" s="51">
        <v>507</v>
      </c>
      <c r="H44" s="49"/>
      <c r="I44" s="49"/>
      <c r="J44" s="49"/>
      <c r="K44" s="49"/>
      <c r="L44" s="49"/>
      <c r="M44" s="49"/>
      <c r="N44" s="49"/>
      <c r="O44" s="48"/>
      <c r="P44" s="47">
        <f t="shared" si="0"/>
        <v>1485</v>
      </c>
      <c r="Q44" s="46">
        <f t="shared" si="1"/>
        <v>5.3083109919571048E-2</v>
      </c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</row>
    <row r="45" spans="1:47" ht="23.25" customHeight="1" x14ac:dyDescent="0.3">
      <c r="A45" s="50">
        <v>30</v>
      </c>
      <c r="B45" s="83" t="s">
        <v>58</v>
      </c>
      <c r="C45" s="84"/>
      <c r="D45" s="51">
        <v>24</v>
      </c>
      <c r="E45" s="51">
        <v>0</v>
      </c>
      <c r="F45" s="51">
        <v>714</v>
      </c>
      <c r="G45" s="51">
        <v>400</v>
      </c>
      <c r="H45" s="49"/>
      <c r="I45" s="49"/>
      <c r="J45" s="49"/>
      <c r="K45" s="49"/>
      <c r="L45" s="49"/>
      <c r="M45" s="49"/>
      <c r="N45" s="49"/>
      <c r="O45" s="48"/>
      <c r="P45" s="47">
        <f t="shared" si="0"/>
        <v>1138</v>
      </c>
      <c r="Q45" s="46">
        <f t="shared" si="1"/>
        <v>4.067917783735478E-2</v>
      </c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</row>
    <row r="46" spans="1:47" ht="23.25" customHeight="1" x14ac:dyDescent="0.3">
      <c r="A46" s="50">
        <v>31</v>
      </c>
      <c r="B46" s="83" t="s">
        <v>57</v>
      </c>
      <c r="C46" s="84"/>
      <c r="D46" s="51">
        <v>0</v>
      </c>
      <c r="E46" s="51">
        <v>0</v>
      </c>
      <c r="F46" s="51">
        <v>1283</v>
      </c>
      <c r="G46" s="51">
        <v>272</v>
      </c>
      <c r="H46" s="49"/>
      <c r="I46" s="49"/>
      <c r="J46" s="49"/>
      <c r="K46" s="49"/>
      <c r="L46" s="49"/>
      <c r="M46" s="49"/>
      <c r="N46" s="49"/>
      <c r="O46" s="48"/>
      <c r="P46" s="47">
        <f t="shared" si="0"/>
        <v>1555</v>
      </c>
      <c r="Q46" s="46">
        <f t="shared" si="1"/>
        <v>5.5585344057193925E-2</v>
      </c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</row>
    <row r="47" spans="1:47" ht="23.25" customHeight="1" x14ac:dyDescent="0.3">
      <c r="A47" s="50">
        <v>32</v>
      </c>
      <c r="B47" s="83" t="s">
        <v>56</v>
      </c>
      <c r="C47" s="84"/>
      <c r="D47" s="49">
        <v>13</v>
      </c>
      <c r="E47" s="49">
        <v>6</v>
      </c>
      <c r="F47" s="49">
        <v>315</v>
      </c>
      <c r="G47" s="49">
        <v>98</v>
      </c>
      <c r="H47" s="49"/>
      <c r="I47" s="49"/>
      <c r="J47" s="49"/>
      <c r="K47" s="49"/>
      <c r="L47" s="49"/>
      <c r="M47" s="49"/>
      <c r="N47" s="49"/>
      <c r="O47" s="48"/>
      <c r="P47" s="47">
        <f t="shared" si="0"/>
        <v>432</v>
      </c>
      <c r="Q47" s="46">
        <f t="shared" si="1"/>
        <v>1.5442359249329759E-2</v>
      </c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</row>
    <row r="48" spans="1:47" ht="23.25" customHeight="1" x14ac:dyDescent="0.3">
      <c r="A48" s="50">
        <v>33</v>
      </c>
      <c r="B48" s="83" t="s">
        <v>55</v>
      </c>
      <c r="C48" s="84"/>
      <c r="D48" s="49">
        <v>112</v>
      </c>
      <c r="E48" s="49">
        <v>123</v>
      </c>
      <c r="F48" s="49">
        <v>509</v>
      </c>
      <c r="G48" s="49">
        <v>163</v>
      </c>
      <c r="H48" s="49"/>
      <c r="I48" s="49"/>
      <c r="J48" s="49"/>
      <c r="K48" s="49"/>
      <c r="L48" s="49"/>
      <c r="M48" s="49"/>
      <c r="N48" s="49"/>
      <c r="O48" s="48"/>
      <c r="P48" s="47">
        <f t="shared" si="0"/>
        <v>907</v>
      </c>
      <c r="Q48" s="46">
        <f t="shared" si="1"/>
        <v>3.2421805183199287E-2</v>
      </c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</row>
    <row r="49" spans="1:47" ht="23.25" customHeight="1" x14ac:dyDescent="0.3">
      <c r="A49" s="50">
        <v>34</v>
      </c>
      <c r="B49" s="83" t="s">
        <v>54</v>
      </c>
      <c r="C49" s="84"/>
      <c r="D49" s="49">
        <v>31</v>
      </c>
      <c r="E49" s="49">
        <v>59</v>
      </c>
      <c r="F49" s="49">
        <v>80</v>
      </c>
      <c r="G49" s="49">
        <v>54</v>
      </c>
      <c r="H49" s="49"/>
      <c r="I49" s="49"/>
      <c r="J49" s="49"/>
      <c r="K49" s="49"/>
      <c r="L49" s="49"/>
      <c r="M49" s="49"/>
      <c r="N49" s="49"/>
      <c r="O49" s="48"/>
      <c r="P49" s="47">
        <f t="shared" si="0"/>
        <v>224</v>
      </c>
      <c r="Q49" s="46">
        <f t="shared" si="1"/>
        <v>8.0071492403932087E-3</v>
      </c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</row>
    <row r="50" spans="1:47" ht="23.25" customHeight="1" x14ac:dyDescent="0.3">
      <c r="A50" s="50">
        <v>35</v>
      </c>
      <c r="B50" s="83" t="s">
        <v>53</v>
      </c>
      <c r="C50" s="84"/>
      <c r="D50" s="49">
        <v>24</v>
      </c>
      <c r="E50" s="49">
        <v>52</v>
      </c>
      <c r="F50" s="49">
        <v>99</v>
      </c>
      <c r="G50" s="49">
        <v>133</v>
      </c>
      <c r="H50" s="49"/>
      <c r="I50" s="49"/>
      <c r="J50" s="49"/>
      <c r="K50" s="49"/>
      <c r="L50" s="49"/>
      <c r="M50" s="49"/>
      <c r="N50" s="49"/>
      <c r="O50" s="48"/>
      <c r="P50" s="47">
        <f t="shared" si="0"/>
        <v>308</v>
      </c>
      <c r="Q50" s="46">
        <f t="shared" si="1"/>
        <v>1.1009830205540661E-2</v>
      </c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</row>
    <row r="51" spans="1:47" ht="23.25" customHeight="1" x14ac:dyDescent="0.3">
      <c r="A51" s="50">
        <v>36</v>
      </c>
      <c r="B51" s="83" t="s">
        <v>52</v>
      </c>
      <c r="C51" s="84"/>
      <c r="D51" s="49">
        <v>94</v>
      </c>
      <c r="E51" s="49">
        <v>41</v>
      </c>
      <c r="F51" s="49">
        <v>187</v>
      </c>
      <c r="G51" s="49">
        <v>276</v>
      </c>
      <c r="H51" s="49"/>
      <c r="I51" s="49"/>
      <c r="J51" s="49"/>
      <c r="K51" s="49"/>
      <c r="L51" s="49"/>
      <c r="M51" s="49"/>
      <c r="N51" s="49"/>
      <c r="O51" s="48"/>
      <c r="P51" s="47">
        <f t="shared" si="0"/>
        <v>598</v>
      </c>
      <c r="Q51" s="46">
        <f t="shared" si="1"/>
        <v>2.1376228775692584E-2</v>
      </c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</row>
    <row r="52" spans="1:47" ht="23.25" customHeight="1" x14ac:dyDescent="0.3">
      <c r="A52" s="50">
        <v>37</v>
      </c>
      <c r="B52" s="83" t="s">
        <v>51</v>
      </c>
      <c r="C52" s="84"/>
      <c r="D52" s="49">
        <v>56</v>
      </c>
      <c r="E52" s="49">
        <v>184</v>
      </c>
      <c r="F52" s="49">
        <v>96</v>
      </c>
      <c r="G52" s="49">
        <v>142</v>
      </c>
      <c r="H52" s="49"/>
      <c r="I52" s="49"/>
      <c r="J52" s="49"/>
      <c r="K52" s="49"/>
      <c r="L52" s="49"/>
      <c r="M52" s="49"/>
      <c r="N52" s="49"/>
      <c r="O52" s="48"/>
      <c r="P52" s="47">
        <f t="shared" si="0"/>
        <v>478</v>
      </c>
      <c r="Q52" s="46">
        <f t="shared" si="1"/>
        <v>1.7086684539767649E-2</v>
      </c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</row>
    <row r="53" spans="1:47" ht="23.25" customHeight="1" x14ac:dyDescent="0.3">
      <c r="A53" s="50">
        <v>38</v>
      </c>
      <c r="B53" s="83" t="s">
        <v>50</v>
      </c>
      <c r="C53" s="84"/>
      <c r="D53" s="49">
        <v>5</v>
      </c>
      <c r="E53" s="49">
        <v>108</v>
      </c>
      <c r="F53" s="49">
        <v>195</v>
      </c>
      <c r="G53" s="49">
        <v>218</v>
      </c>
      <c r="H53" s="49"/>
      <c r="I53" s="49"/>
      <c r="J53" s="49"/>
      <c r="K53" s="49"/>
      <c r="L53" s="49"/>
      <c r="M53" s="49"/>
      <c r="N53" s="49"/>
      <c r="O53" s="48"/>
      <c r="P53" s="47">
        <f t="shared" si="0"/>
        <v>526</v>
      </c>
      <c r="Q53" s="46">
        <f t="shared" si="1"/>
        <v>1.8802502234137621E-2</v>
      </c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</row>
    <row r="54" spans="1:47" ht="21" customHeight="1" x14ac:dyDescent="0.3">
      <c r="A54" s="50">
        <v>39</v>
      </c>
      <c r="B54" s="83" t="s">
        <v>49</v>
      </c>
      <c r="C54" s="84"/>
      <c r="D54" s="49">
        <v>105</v>
      </c>
      <c r="E54" s="49">
        <v>83</v>
      </c>
      <c r="F54" s="49">
        <v>121</v>
      </c>
      <c r="G54" s="49">
        <v>97</v>
      </c>
      <c r="H54" s="49"/>
      <c r="I54" s="49"/>
      <c r="J54" s="49"/>
      <c r="K54" s="49"/>
      <c r="L54" s="49"/>
      <c r="M54" s="49"/>
      <c r="N54" s="49"/>
      <c r="O54" s="48"/>
      <c r="P54" s="47">
        <f t="shared" si="0"/>
        <v>406</v>
      </c>
      <c r="Q54" s="46">
        <f t="shared" si="1"/>
        <v>1.451295799821269E-2</v>
      </c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</row>
    <row r="55" spans="1:47" ht="21" customHeight="1" x14ac:dyDescent="0.3">
      <c r="A55" s="50">
        <v>40</v>
      </c>
      <c r="B55" s="83" t="s">
        <v>48</v>
      </c>
      <c r="C55" s="84"/>
      <c r="D55" s="49">
        <v>161</v>
      </c>
      <c r="E55" s="49">
        <v>109</v>
      </c>
      <c r="F55" s="49">
        <v>351</v>
      </c>
      <c r="G55" s="49">
        <v>502</v>
      </c>
      <c r="H55" s="49"/>
      <c r="I55" s="49"/>
      <c r="J55" s="49"/>
      <c r="K55" s="49"/>
      <c r="L55" s="49"/>
      <c r="M55" s="49"/>
      <c r="N55" s="49"/>
      <c r="O55" s="48"/>
      <c r="P55" s="47">
        <f t="shared" si="0"/>
        <v>1123</v>
      </c>
      <c r="Q55" s="46">
        <f t="shared" si="1"/>
        <v>4.0142984807864164E-2</v>
      </c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</row>
    <row r="56" spans="1:47" ht="21" customHeight="1" x14ac:dyDescent="0.3">
      <c r="A56" s="50">
        <v>41</v>
      </c>
      <c r="B56" s="83" t="s">
        <v>47</v>
      </c>
      <c r="C56" s="84"/>
      <c r="D56" s="49">
        <v>21</v>
      </c>
      <c r="E56" s="49">
        <v>32</v>
      </c>
      <c r="F56" s="49">
        <v>261</v>
      </c>
      <c r="G56" s="49">
        <v>164</v>
      </c>
      <c r="H56" s="49"/>
      <c r="I56" s="49"/>
      <c r="J56" s="49"/>
      <c r="K56" s="49"/>
      <c r="L56" s="49"/>
      <c r="M56" s="49"/>
      <c r="N56" s="49"/>
      <c r="O56" s="48"/>
      <c r="P56" s="47">
        <f t="shared" si="0"/>
        <v>478</v>
      </c>
      <c r="Q56" s="46">
        <f t="shared" si="1"/>
        <v>1.7086684539767649E-2</v>
      </c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</row>
    <row r="57" spans="1:47" ht="21" customHeight="1" x14ac:dyDescent="0.3">
      <c r="A57" s="50">
        <v>42</v>
      </c>
      <c r="B57" s="83" t="s">
        <v>46</v>
      </c>
      <c r="C57" s="84"/>
      <c r="D57" s="49">
        <v>116</v>
      </c>
      <c r="E57" s="49">
        <v>138</v>
      </c>
      <c r="F57" s="49">
        <v>528</v>
      </c>
      <c r="G57" s="49">
        <v>278</v>
      </c>
      <c r="H57" s="49"/>
      <c r="I57" s="49"/>
      <c r="J57" s="49"/>
      <c r="K57" s="49"/>
      <c r="L57" s="49"/>
      <c r="M57" s="49"/>
      <c r="N57" s="49"/>
      <c r="O57" s="48"/>
      <c r="P57" s="47">
        <f t="shared" si="0"/>
        <v>1060</v>
      </c>
      <c r="Q57" s="46">
        <f t="shared" si="1"/>
        <v>3.7890974084003576E-2</v>
      </c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</row>
    <row r="58" spans="1:47" ht="21" customHeight="1" x14ac:dyDescent="0.3">
      <c r="A58" s="98" t="s">
        <v>2</v>
      </c>
      <c r="B58" s="99"/>
      <c r="C58" s="99"/>
      <c r="D58" s="45">
        <f t="shared" ref="D58:P58" si="3">+SUM(D16:D57)</f>
        <v>2520</v>
      </c>
      <c r="E58" s="44">
        <f t="shared" si="3"/>
        <v>3387</v>
      </c>
      <c r="F58" s="44">
        <f t="shared" si="3"/>
        <v>13447</v>
      </c>
      <c r="G58" s="44">
        <f t="shared" si="3"/>
        <v>8621</v>
      </c>
      <c r="H58" s="44">
        <f t="shared" si="3"/>
        <v>0</v>
      </c>
      <c r="I58" s="44">
        <f t="shared" si="3"/>
        <v>0</v>
      </c>
      <c r="J58" s="44">
        <f t="shared" si="3"/>
        <v>0</v>
      </c>
      <c r="K58" s="44">
        <f t="shared" si="3"/>
        <v>0</v>
      </c>
      <c r="L58" s="44">
        <f t="shared" si="3"/>
        <v>0</v>
      </c>
      <c r="M58" s="44">
        <f t="shared" si="3"/>
        <v>0</v>
      </c>
      <c r="N58" s="44">
        <f t="shared" si="3"/>
        <v>0</v>
      </c>
      <c r="O58" s="43">
        <f t="shared" si="3"/>
        <v>0</v>
      </c>
      <c r="P58" s="42">
        <f t="shared" si="3"/>
        <v>27975</v>
      </c>
      <c r="Q58" s="41">
        <v>1</v>
      </c>
    </row>
    <row r="59" spans="1:47" ht="21" customHeight="1" x14ac:dyDescent="0.3">
      <c r="A59" s="40" t="s">
        <v>45</v>
      </c>
      <c r="B59" s="40"/>
      <c r="C59" s="40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8"/>
    </row>
    <row r="60" spans="1:47" ht="21" customHeight="1" x14ac:dyDescent="0.3">
      <c r="A60" s="40"/>
      <c r="B60" s="40"/>
      <c r="C60" s="40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8"/>
    </row>
    <row r="61" spans="1:47" ht="21" customHeight="1" x14ac:dyDescent="0.3">
      <c r="L61" s="9"/>
      <c r="M61" s="9"/>
      <c r="V61" s="9"/>
      <c r="W61" s="9"/>
      <c r="X61" s="9"/>
      <c r="Y61" s="9"/>
      <c r="Z61" s="9"/>
    </row>
    <row r="62" spans="1:47" ht="27" customHeight="1" thickBot="1" x14ac:dyDescent="0.35">
      <c r="A62" s="119" t="s">
        <v>44</v>
      </c>
      <c r="B62" s="119"/>
      <c r="C62" s="119"/>
      <c r="D62" s="119"/>
      <c r="E62" s="119"/>
      <c r="F62" s="119"/>
      <c r="G62" s="119"/>
      <c r="H62" s="119"/>
      <c r="U62" s="92" t="s">
        <v>43</v>
      </c>
      <c r="V62" s="92"/>
      <c r="W62" s="92"/>
      <c r="X62" s="92"/>
      <c r="Y62" s="92"/>
      <c r="Z62" s="92"/>
    </row>
    <row r="63" spans="1:47" ht="11.25" customHeight="1" thickBot="1" x14ac:dyDescent="0.35">
      <c r="A63" s="37"/>
      <c r="B63" s="37"/>
      <c r="C63" s="37"/>
      <c r="D63" s="37"/>
      <c r="E63" s="37"/>
      <c r="F63" s="37"/>
      <c r="G63" s="37"/>
      <c r="H63" s="37"/>
      <c r="U63" s="92"/>
      <c r="V63" s="92"/>
      <c r="W63" s="92"/>
      <c r="X63" s="92"/>
      <c r="Y63" s="92"/>
      <c r="Z63" s="92"/>
    </row>
    <row r="64" spans="1:47" ht="27" customHeight="1" x14ac:dyDescent="0.3">
      <c r="A64" s="117" t="s">
        <v>1</v>
      </c>
      <c r="B64" s="117" t="s">
        <v>2</v>
      </c>
      <c r="C64" s="117" t="s">
        <v>42</v>
      </c>
      <c r="D64" s="117"/>
      <c r="E64" s="117" t="s">
        <v>41</v>
      </c>
      <c r="F64" s="117"/>
      <c r="G64" s="117" t="s">
        <v>40</v>
      </c>
      <c r="H64" s="117"/>
      <c r="K64" s="9"/>
      <c r="L64" s="9"/>
      <c r="M64" s="9"/>
      <c r="U64" s="37"/>
      <c r="V64" s="37"/>
      <c r="W64" s="37"/>
      <c r="X64" s="37"/>
      <c r="Y64" s="37"/>
      <c r="Z64" s="37"/>
    </row>
    <row r="65" spans="1:26" ht="57.75" customHeight="1" x14ac:dyDescent="0.3">
      <c r="A65" s="118"/>
      <c r="B65" s="118"/>
      <c r="C65" s="118"/>
      <c r="D65" s="118"/>
      <c r="E65" s="118"/>
      <c r="F65" s="118"/>
      <c r="G65" s="118"/>
      <c r="H65" s="118"/>
      <c r="K65" s="9"/>
      <c r="L65" s="9"/>
      <c r="M65" s="9"/>
      <c r="U65" s="36" t="s">
        <v>1</v>
      </c>
      <c r="V65" s="36" t="s">
        <v>2</v>
      </c>
      <c r="W65" s="117" t="s">
        <v>3</v>
      </c>
      <c r="X65" s="117"/>
      <c r="Y65" s="117" t="s">
        <v>4</v>
      </c>
      <c r="Z65" s="117"/>
    </row>
    <row r="66" spans="1:26" ht="23.25" customHeight="1" x14ac:dyDescent="0.3">
      <c r="A66" s="29" t="s">
        <v>7</v>
      </c>
      <c r="B66" s="35">
        <f t="shared" ref="B66:B77" si="4">+SUM(C66:J66)</f>
        <v>2520</v>
      </c>
      <c r="C66" s="85">
        <f t="shared" ref="C66:C77" si="5">C86</f>
        <v>1187</v>
      </c>
      <c r="D66" s="85"/>
      <c r="E66" s="85">
        <f t="shared" ref="E66:E77" si="6">E86+G86+I86</f>
        <v>802</v>
      </c>
      <c r="F66" s="85"/>
      <c r="G66" s="85">
        <f t="shared" ref="G66:G77" si="7">K86+M86</f>
        <v>531</v>
      </c>
      <c r="H66" s="85"/>
      <c r="K66" s="9"/>
      <c r="L66" s="9"/>
      <c r="M66" s="9"/>
      <c r="U66" s="29" t="s">
        <v>7</v>
      </c>
      <c r="V66" s="35">
        <f t="shared" ref="V66:V77" si="8">+W66+Y66</f>
        <v>2520</v>
      </c>
      <c r="W66" s="121">
        <v>1233</v>
      </c>
      <c r="X66" s="121"/>
      <c r="Y66" s="121">
        <v>1287</v>
      </c>
      <c r="Z66" s="122"/>
    </row>
    <row r="67" spans="1:26" ht="23.25" customHeight="1" x14ac:dyDescent="0.3">
      <c r="A67" s="28" t="s">
        <v>8</v>
      </c>
      <c r="B67" s="26">
        <f t="shared" si="4"/>
        <v>3387</v>
      </c>
      <c r="C67" s="85">
        <f t="shared" si="5"/>
        <v>1133</v>
      </c>
      <c r="D67" s="85"/>
      <c r="E67" s="85">
        <f t="shared" si="6"/>
        <v>1735</v>
      </c>
      <c r="F67" s="85"/>
      <c r="G67" s="85">
        <f t="shared" si="7"/>
        <v>519</v>
      </c>
      <c r="H67" s="85"/>
      <c r="K67" s="9"/>
      <c r="L67" s="9"/>
      <c r="M67" s="9"/>
      <c r="U67" s="28" t="s">
        <v>8</v>
      </c>
      <c r="V67" s="26">
        <f t="shared" si="8"/>
        <v>3387</v>
      </c>
      <c r="W67" s="121">
        <v>1800</v>
      </c>
      <c r="X67" s="121"/>
      <c r="Y67" s="82">
        <v>1587</v>
      </c>
      <c r="Z67" s="120"/>
    </row>
    <row r="68" spans="1:26" ht="23.25" customHeight="1" x14ac:dyDescent="0.3">
      <c r="A68" s="28" t="s">
        <v>9</v>
      </c>
      <c r="B68" s="26">
        <f t="shared" si="4"/>
        <v>13447</v>
      </c>
      <c r="C68" s="85">
        <f t="shared" si="5"/>
        <v>2563</v>
      </c>
      <c r="D68" s="85"/>
      <c r="E68" s="85">
        <f t="shared" si="6"/>
        <v>9127</v>
      </c>
      <c r="F68" s="85"/>
      <c r="G68" s="85">
        <f t="shared" si="7"/>
        <v>1757</v>
      </c>
      <c r="H68" s="85"/>
      <c r="K68" s="9"/>
      <c r="L68" s="9"/>
      <c r="M68" s="9"/>
      <c r="U68" s="28" t="s">
        <v>9</v>
      </c>
      <c r="V68" s="26">
        <f t="shared" si="8"/>
        <v>13447</v>
      </c>
      <c r="W68" s="82">
        <v>8739</v>
      </c>
      <c r="X68" s="120"/>
      <c r="Y68" s="82">
        <v>4708</v>
      </c>
      <c r="Z68" s="120"/>
    </row>
    <row r="69" spans="1:26" ht="23.25" customHeight="1" x14ac:dyDescent="0.3">
      <c r="A69" s="28" t="s">
        <v>10</v>
      </c>
      <c r="B69" s="26">
        <f t="shared" si="4"/>
        <v>8621</v>
      </c>
      <c r="C69" s="85">
        <f t="shared" si="5"/>
        <v>1067</v>
      </c>
      <c r="D69" s="85"/>
      <c r="E69" s="85">
        <f t="shared" si="6"/>
        <v>5927</v>
      </c>
      <c r="F69" s="85"/>
      <c r="G69" s="85">
        <f t="shared" si="7"/>
        <v>1627</v>
      </c>
      <c r="H69" s="85"/>
      <c r="K69" s="9"/>
      <c r="L69" s="9"/>
      <c r="M69" s="9"/>
      <c r="U69" s="28" t="s">
        <v>10</v>
      </c>
      <c r="V69" s="26">
        <f t="shared" si="8"/>
        <v>8621</v>
      </c>
      <c r="W69" s="82">
        <v>4935</v>
      </c>
      <c r="X69" s="120"/>
      <c r="Y69" s="82">
        <v>3686</v>
      </c>
      <c r="Z69" s="120"/>
    </row>
    <row r="70" spans="1:26" ht="23.25" customHeight="1" x14ac:dyDescent="0.3">
      <c r="A70" s="28" t="s">
        <v>11</v>
      </c>
      <c r="B70" s="26">
        <f t="shared" si="4"/>
        <v>0</v>
      </c>
      <c r="C70" s="85">
        <f t="shared" si="5"/>
        <v>0</v>
      </c>
      <c r="D70" s="85"/>
      <c r="E70" s="85">
        <f t="shared" si="6"/>
        <v>0</v>
      </c>
      <c r="F70" s="85"/>
      <c r="G70" s="85">
        <f t="shared" si="7"/>
        <v>0</v>
      </c>
      <c r="H70" s="85"/>
      <c r="K70" s="9"/>
      <c r="L70" s="9"/>
      <c r="M70" s="9"/>
      <c r="U70" s="28" t="s">
        <v>11</v>
      </c>
      <c r="V70" s="26">
        <f t="shared" si="8"/>
        <v>0</v>
      </c>
      <c r="W70" s="82">
        <v>0</v>
      </c>
      <c r="X70" s="120"/>
      <c r="Y70" s="82">
        <v>0</v>
      </c>
      <c r="Z70" s="120"/>
    </row>
    <row r="71" spans="1:26" ht="23.25" customHeight="1" x14ac:dyDescent="0.3">
      <c r="A71" s="28" t="s">
        <v>12</v>
      </c>
      <c r="B71" s="26">
        <f t="shared" si="4"/>
        <v>0</v>
      </c>
      <c r="C71" s="85">
        <f t="shared" si="5"/>
        <v>0</v>
      </c>
      <c r="D71" s="85"/>
      <c r="E71" s="85">
        <f t="shared" si="6"/>
        <v>0</v>
      </c>
      <c r="F71" s="85"/>
      <c r="G71" s="85">
        <f t="shared" si="7"/>
        <v>0</v>
      </c>
      <c r="H71" s="85"/>
      <c r="K71" s="9"/>
      <c r="L71" s="9"/>
      <c r="M71" s="9"/>
      <c r="U71" s="28" t="s">
        <v>12</v>
      </c>
      <c r="V71" s="26">
        <f t="shared" si="8"/>
        <v>0</v>
      </c>
      <c r="W71" s="82">
        <v>0</v>
      </c>
      <c r="X71" s="120"/>
      <c r="Y71" s="82">
        <v>0</v>
      </c>
      <c r="Z71" s="120"/>
    </row>
    <row r="72" spans="1:26" ht="23.25" customHeight="1" x14ac:dyDescent="0.3">
      <c r="A72" s="28" t="s">
        <v>13</v>
      </c>
      <c r="B72" s="26">
        <f t="shared" si="4"/>
        <v>0</v>
      </c>
      <c r="C72" s="85">
        <f t="shared" si="5"/>
        <v>0</v>
      </c>
      <c r="D72" s="85"/>
      <c r="E72" s="85">
        <f t="shared" si="6"/>
        <v>0</v>
      </c>
      <c r="F72" s="85"/>
      <c r="G72" s="85">
        <f t="shared" si="7"/>
        <v>0</v>
      </c>
      <c r="H72" s="85"/>
      <c r="K72" s="9"/>
      <c r="L72" s="9"/>
      <c r="M72" s="9"/>
      <c r="U72" s="28" t="s">
        <v>13</v>
      </c>
      <c r="V72" s="26">
        <f t="shared" si="8"/>
        <v>0</v>
      </c>
      <c r="W72" s="82">
        <v>0</v>
      </c>
      <c r="X72" s="120"/>
      <c r="Y72" s="82">
        <v>0</v>
      </c>
      <c r="Z72" s="120"/>
    </row>
    <row r="73" spans="1:26" ht="23.25" customHeight="1" x14ac:dyDescent="0.3">
      <c r="A73" s="28" t="s">
        <v>14</v>
      </c>
      <c r="B73" s="26">
        <f t="shared" si="4"/>
        <v>0</v>
      </c>
      <c r="C73" s="85">
        <f t="shared" si="5"/>
        <v>0</v>
      </c>
      <c r="D73" s="85"/>
      <c r="E73" s="85">
        <f t="shared" si="6"/>
        <v>0</v>
      </c>
      <c r="F73" s="85"/>
      <c r="G73" s="85">
        <f t="shared" si="7"/>
        <v>0</v>
      </c>
      <c r="H73" s="85"/>
      <c r="K73" s="9"/>
      <c r="L73" s="9"/>
      <c r="M73" s="9"/>
      <c r="U73" s="28" t="s">
        <v>14</v>
      </c>
      <c r="V73" s="26">
        <f t="shared" si="8"/>
        <v>0</v>
      </c>
      <c r="W73" s="82">
        <v>0</v>
      </c>
      <c r="X73" s="120"/>
      <c r="Y73" s="82">
        <v>0</v>
      </c>
      <c r="Z73" s="120"/>
    </row>
    <row r="74" spans="1:26" ht="23.25" customHeight="1" x14ac:dyDescent="0.3">
      <c r="A74" s="28" t="s">
        <v>15</v>
      </c>
      <c r="B74" s="26">
        <f t="shared" si="4"/>
        <v>0</v>
      </c>
      <c r="C74" s="85">
        <f t="shared" si="5"/>
        <v>0</v>
      </c>
      <c r="D74" s="85"/>
      <c r="E74" s="85">
        <f t="shared" si="6"/>
        <v>0</v>
      </c>
      <c r="F74" s="85"/>
      <c r="G74" s="85">
        <f t="shared" si="7"/>
        <v>0</v>
      </c>
      <c r="H74" s="85"/>
      <c r="K74" s="9"/>
      <c r="L74" s="9"/>
      <c r="M74" s="9"/>
      <c r="U74" s="28" t="s">
        <v>15</v>
      </c>
      <c r="V74" s="26">
        <f t="shared" si="8"/>
        <v>0</v>
      </c>
      <c r="W74" s="82">
        <v>0</v>
      </c>
      <c r="X74" s="120"/>
      <c r="Y74" s="82">
        <v>0</v>
      </c>
      <c r="Z74" s="120"/>
    </row>
    <row r="75" spans="1:26" ht="23.25" customHeight="1" x14ac:dyDescent="0.3">
      <c r="A75" s="28" t="s">
        <v>16</v>
      </c>
      <c r="B75" s="26">
        <f t="shared" si="4"/>
        <v>0</v>
      </c>
      <c r="C75" s="85">
        <f t="shared" si="5"/>
        <v>0</v>
      </c>
      <c r="D75" s="85"/>
      <c r="E75" s="85">
        <f t="shared" si="6"/>
        <v>0</v>
      </c>
      <c r="F75" s="85"/>
      <c r="G75" s="85">
        <f t="shared" si="7"/>
        <v>0</v>
      </c>
      <c r="H75" s="85"/>
      <c r="K75" s="9"/>
      <c r="L75" s="9"/>
      <c r="M75" s="9"/>
      <c r="U75" s="28" t="s">
        <v>16</v>
      </c>
      <c r="V75" s="26">
        <f t="shared" si="8"/>
        <v>0</v>
      </c>
      <c r="W75" s="82">
        <v>0</v>
      </c>
      <c r="X75" s="120"/>
      <c r="Y75" s="82">
        <v>0</v>
      </c>
      <c r="Z75" s="120"/>
    </row>
    <row r="76" spans="1:26" ht="23.25" customHeight="1" x14ac:dyDescent="0.3">
      <c r="A76" s="28" t="s">
        <v>17</v>
      </c>
      <c r="B76" s="26">
        <f t="shared" si="4"/>
        <v>0</v>
      </c>
      <c r="C76" s="85">
        <f t="shared" si="5"/>
        <v>0</v>
      </c>
      <c r="D76" s="85"/>
      <c r="E76" s="85">
        <f t="shared" si="6"/>
        <v>0</v>
      </c>
      <c r="F76" s="85"/>
      <c r="G76" s="85">
        <f t="shared" si="7"/>
        <v>0</v>
      </c>
      <c r="H76" s="85"/>
      <c r="K76" s="9"/>
      <c r="L76" s="9"/>
      <c r="M76" s="9"/>
      <c r="U76" s="28" t="s">
        <v>17</v>
      </c>
      <c r="V76" s="26">
        <f t="shared" si="8"/>
        <v>0</v>
      </c>
      <c r="W76" s="82">
        <v>0</v>
      </c>
      <c r="X76" s="120"/>
      <c r="Y76" s="82">
        <v>0</v>
      </c>
      <c r="Z76" s="120"/>
    </row>
    <row r="77" spans="1:26" ht="23.25" customHeight="1" x14ac:dyDescent="0.3">
      <c r="A77" s="27" t="s">
        <v>18</v>
      </c>
      <c r="B77" s="34">
        <f t="shared" si="4"/>
        <v>0</v>
      </c>
      <c r="C77" s="126">
        <f t="shared" si="5"/>
        <v>0</v>
      </c>
      <c r="D77" s="126"/>
      <c r="E77" s="126">
        <f t="shared" si="6"/>
        <v>0</v>
      </c>
      <c r="F77" s="126"/>
      <c r="G77" s="126">
        <f t="shared" si="7"/>
        <v>0</v>
      </c>
      <c r="H77" s="126"/>
      <c r="K77" s="9"/>
      <c r="L77" s="9"/>
      <c r="M77" s="9"/>
      <c r="U77" s="27" t="s">
        <v>18</v>
      </c>
      <c r="V77" s="34">
        <f t="shared" si="8"/>
        <v>0</v>
      </c>
      <c r="W77" s="82">
        <v>0</v>
      </c>
      <c r="X77" s="120"/>
      <c r="Y77" s="82">
        <v>0</v>
      </c>
      <c r="Z77" s="120"/>
    </row>
    <row r="78" spans="1:26" ht="23.25" customHeight="1" x14ac:dyDescent="0.3">
      <c r="A78" s="22" t="s">
        <v>2</v>
      </c>
      <c r="B78" s="21">
        <f>+SUM(B66:B77)</f>
        <v>27975</v>
      </c>
      <c r="C78" s="125">
        <f>+SUM(C66:C77)</f>
        <v>5950</v>
      </c>
      <c r="D78" s="125"/>
      <c r="E78" s="125">
        <f>+SUM(E66:E77)</f>
        <v>17591</v>
      </c>
      <c r="F78" s="125"/>
      <c r="G78" s="125">
        <f>+SUM(G66:G77)</f>
        <v>4434</v>
      </c>
      <c r="H78" s="125"/>
      <c r="K78" s="9"/>
      <c r="L78" s="9"/>
      <c r="M78" s="9"/>
      <c r="U78" s="22" t="s">
        <v>2</v>
      </c>
      <c r="V78" s="21">
        <f>+SUM(V66:V77)</f>
        <v>27975</v>
      </c>
      <c r="W78" s="125">
        <f>+SUM(W66:W77)</f>
        <v>16707</v>
      </c>
      <c r="X78" s="125"/>
      <c r="Y78" s="125">
        <f>+SUM(Y66:Y77)</f>
        <v>11268</v>
      </c>
      <c r="Z78" s="127"/>
    </row>
    <row r="79" spans="1:26" ht="15.75" customHeight="1" x14ac:dyDescent="0.3">
      <c r="A79" s="20" t="s">
        <v>21</v>
      </c>
      <c r="B79" s="19">
        <v>1</v>
      </c>
      <c r="C79" s="123">
        <f>+C78/B78</f>
        <v>0.21268990169794461</v>
      </c>
      <c r="D79" s="123"/>
      <c r="E79" s="123">
        <f>+E78/B78</f>
        <v>0.62881143878462908</v>
      </c>
      <c r="F79" s="123"/>
      <c r="G79" s="123">
        <f>+G78/B78</f>
        <v>0.15849865951742628</v>
      </c>
      <c r="H79" s="123"/>
      <c r="K79" s="9"/>
      <c r="L79" s="9"/>
      <c r="M79" s="9"/>
      <c r="U79" s="20" t="s">
        <v>23</v>
      </c>
      <c r="V79" s="19">
        <v>1</v>
      </c>
      <c r="W79" s="123">
        <f>+W78/V78</f>
        <v>0.59721179624664877</v>
      </c>
      <c r="X79" s="123"/>
      <c r="Y79" s="123">
        <f>+Y78/V78</f>
        <v>0.40278820375335123</v>
      </c>
      <c r="Z79" s="124"/>
    </row>
    <row r="80" spans="1:26" ht="23.25" customHeight="1" x14ac:dyDescent="0.3">
      <c r="A80" s="18"/>
      <c r="B80" s="16"/>
      <c r="C80" s="16"/>
      <c r="D80" s="16"/>
      <c r="E80" s="16"/>
      <c r="F80" s="16"/>
      <c r="G80" s="16"/>
      <c r="H80" s="16"/>
      <c r="I80" s="16"/>
      <c r="J80" s="16"/>
      <c r="K80" s="9"/>
      <c r="L80" s="9"/>
      <c r="M80" s="9"/>
      <c r="U80" s="18"/>
      <c r="V80" s="16"/>
      <c r="W80" s="16"/>
      <c r="X80" s="16"/>
      <c r="Y80" s="16"/>
      <c r="Z80" s="16"/>
    </row>
    <row r="81" spans="1:28" ht="23.25" customHeight="1" x14ac:dyDescent="0.3">
      <c r="A81" s="18"/>
      <c r="B81" s="16"/>
      <c r="C81" s="16"/>
      <c r="D81" s="16"/>
      <c r="E81" s="16"/>
      <c r="F81" s="16"/>
      <c r="G81" s="16"/>
      <c r="H81" s="16"/>
      <c r="I81" s="16"/>
      <c r="J81" s="16"/>
      <c r="K81" s="9"/>
      <c r="L81" s="9"/>
      <c r="M81" s="9"/>
      <c r="U81" s="18"/>
      <c r="V81" s="16"/>
      <c r="W81" s="16"/>
      <c r="X81" s="16"/>
      <c r="Y81" s="16"/>
      <c r="Z81" s="16"/>
    </row>
    <row r="82" spans="1:28" ht="23.25" customHeight="1" x14ac:dyDescent="0.3">
      <c r="A82" s="4"/>
    </row>
    <row r="83" spans="1:28" ht="23.25" customHeight="1" thickBot="1" x14ac:dyDescent="0.35">
      <c r="A83" s="130" t="s">
        <v>39</v>
      </c>
      <c r="B83" s="130"/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</row>
    <row r="84" spans="1:28" ht="23.25" customHeight="1" thickTop="1" x14ac:dyDescent="0.3">
      <c r="A84" s="4"/>
      <c r="N84" s="33"/>
    </row>
    <row r="85" spans="1:28" ht="94.5" customHeight="1" x14ac:dyDescent="0.3">
      <c r="A85" s="32" t="s">
        <v>1</v>
      </c>
      <c r="B85" s="31" t="s">
        <v>2</v>
      </c>
      <c r="C85" s="128" t="s">
        <v>38</v>
      </c>
      <c r="D85" s="129"/>
      <c r="E85" s="128" t="s">
        <v>37</v>
      </c>
      <c r="F85" s="129"/>
      <c r="G85" s="128" t="s">
        <v>36</v>
      </c>
      <c r="H85" s="129"/>
      <c r="I85" s="128" t="s">
        <v>35</v>
      </c>
      <c r="J85" s="129"/>
      <c r="K85" s="128" t="s">
        <v>34</v>
      </c>
      <c r="L85" s="129"/>
      <c r="M85" s="128" t="s">
        <v>33</v>
      </c>
      <c r="N85" s="129"/>
      <c r="O85" s="30"/>
      <c r="W85" s="7"/>
      <c r="X85" s="7"/>
      <c r="Y85" s="7"/>
      <c r="Z85" s="7"/>
      <c r="AA85" s="7"/>
      <c r="AB85" s="23"/>
    </row>
    <row r="86" spans="1:28" ht="23.25" customHeight="1" x14ac:dyDescent="0.3">
      <c r="A86" s="29" t="s">
        <v>7</v>
      </c>
      <c r="B86" s="26">
        <f t="shared" ref="B86:B97" si="9">+SUM(C86:P86)</f>
        <v>2520</v>
      </c>
      <c r="C86" s="82">
        <v>1187</v>
      </c>
      <c r="D86" s="82"/>
      <c r="E86" s="82">
        <v>451</v>
      </c>
      <c r="F86" s="82"/>
      <c r="G86" s="82">
        <v>270</v>
      </c>
      <c r="H86" s="82"/>
      <c r="I86" s="82">
        <v>81</v>
      </c>
      <c r="J86" s="82"/>
      <c r="K86" s="82">
        <v>333</v>
      </c>
      <c r="L86" s="82"/>
      <c r="M86" s="82">
        <v>198</v>
      </c>
      <c r="N86" s="120"/>
      <c r="W86" s="7"/>
      <c r="X86" s="7"/>
      <c r="Y86" s="7"/>
      <c r="Z86" s="7"/>
      <c r="AA86" s="7"/>
      <c r="AB86" s="23"/>
    </row>
    <row r="87" spans="1:28" ht="23.25" customHeight="1" x14ac:dyDescent="0.3">
      <c r="A87" s="28" t="s">
        <v>8</v>
      </c>
      <c r="B87" s="26">
        <f t="shared" si="9"/>
        <v>3387</v>
      </c>
      <c r="C87" s="82">
        <v>1133</v>
      </c>
      <c r="D87" s="82"/>
      <c r="E87" s="82">
        <v>1254</v>
      </c>
      <c r="F87" s="82"/>
      <c r="G87" s="82">
        <v>375</v>
      </c>
      <c r="H87" s="82"/>
      <c r="I87" s="82">
        <v>106</v>
      </c>
      <c r="J87" s="82"/>
      <c r="K87" s="82">
        <v>322</v>
      </c>
      <c r="L87" s="82"/>
      <c r="M87" s="82">
        <v>197</v>
      </c>
      <c r="N87" s="82"/>
      <c r="W87" s="7"/>
      <c r="X87" s="7"/>
      <c r="Y87" s="7"/>
      <c r="Z87" s="7"/>
      <c r="AA87" s="7"/>
      <c r="AB87" s="23"/>
    </row>
    <row r="88" spans="1:28" ht="23.25" customHeight="1" x14ac:dyDescent="0.3">
      <c r="A88" s="28" t="s">
        <v>9</v>
      </c>
      <c r="B88" s="26">
        <f t="shared" si="9"/>
        <v>13447</v>
      </c>
      <c r="C88" s="82">
        <v>2563</v>
      </c>
      <c r="D88" s="82"/>
      <c r="E88" s="82">
        <v>6207</v>
      </c>
      <c r="F88" s="82"/>
      <c r="G88" s="82">
        <v>2771</v>
      </c>
      <c r="H88" s="82"/>
      <c r="I88" s="82">
        <v>149</v>
      </c>
      <c r="J88" s="82"/>
      <c r="K88" s="82">
        <v>1412</v>
      </c>
      <c r="L88" s="82"/>
      <c r="M88" s="82">
        <v>345</v>
      </c>
      <c r="N88" s="82"/>
      <c r="W88" s="7"/>
      <c r="X88" s="7"/>
      <c r="Y88" s="7"/>
      <c r="Z88" s="7"/>
      <c r="AA88" s="7"/>
      <c r="AB88" s="23"/>
    </row>
    <row r="89" spans="1:28" ht="23.25" customHeight="1" x14ac:dyDescent="0.3">
      <c r="A89" s="28" t="s">
        <v>10</v>
      </c>
      <c r="B89" s="26">
        <f t="shared" si="9"/>
        <v>8621</v>
      </c>
      <c r="C89" s="82">
        <v>1067</v>
      </c>
      <c r="D89" s="82"/>
      <c r="E89" s="82">
        <v>2413</v>
      </c>
      <c r="F89" s="82"/>
      <c r="G89" s="82">
        <v>3301</v>
      </c>
      <c r="H89" s="82"/>
      <c r="I89" s="82">
        <v>213</v>
      </c>
      <c r="J89" s="82"/>
      <c r="K89" s="82">
        <v>1263</v>
      </c>
      <c r="L89" s="82"/>
      <c r="M89" s="82">
        <v>364</v>
      </c>
      <c r="N89" s="82"/>
      <c r="W89" s="7"/>
      <c r="X89" s="7"/>
      <c r="Y89" s="7"/>
      <c r="Z89" s="7"/>
      <c r="AA89" s="7"/>
      <c r="AB89" s="23"/>
    </row>
    <row r="90" spans="1:28" ht="23.25" customHeight="1" x14ac:dyDescent="0.3">
      <c r="A90" s="28" t="s">
        <v>11</v>
      </c>
      <c r="B90" s="26">
        <f t="shared" si="9"/>
        <v>0</v>
      </c>
      <c r="C90" s="82">
        <v>0</v>
      </c>
      <c r="D90" s="82"/>
      <c r="E90" s="82">
        <v>0</v>
      </c>
      <c r="F90" s="82"/>
      <c r="G90" s="82">
        <v>0</v>
      </c>
      <c r="H90" s="82"/>
      <c r="I90" s="82">
        <v>0</v>
      </c>
      <c r="J90" s="82"/>
      <c r="K90" s="82">
        <v>0</v>
      </c>
      <c r="L90" s="82"/>
      <c r="M90" s="82">
        <v>0</v>
      </c>
      <c r="N90" s="82"/>
      <c r="W90" s="7"/>
      <c r="X90" s="7"/>
      <c r="Y90" s="7"/>
      <c r="Z90" s="7"/>
      <c r="AA90" s="7"/>
      <c r="AB90" s="23"/>
    </row>
    <row r="91" spans="1:28" ht="23.25" customHeight="1" x14ac:dyDescent="0.3">
      <c r="A91" s="28" t="s">
        <v>12</v>
      </c>
      <c r="B91" s="26">
        <f t="shared" si="9"/>
        <v>0</v>
      </c>
      <c r="C91" s="82">
        <v>0</v>
      </c>
      <c r="D91" s="82"/>
      <c r="E91" s="82">
        <v>0</v>
      </c>
      <c r="F91" s="82"/>
      <c r="G91" s="82">
        <v>0</v>
      </c>
      <c r="H91" s="82"/>
      <c r="I91" s="82">
        <v>0</v>
      </c>
      <c r="J91" s="82"/>
      <c r="K91" s="82">
        <v>0</v>
      </c>
      <c r="L91" s="82"/>
      <c r="M91" s="82">
        <v>0</v>
      </c>
      <c r="N91" s="82"/>
      <c r="W91" s="7"/>
      <c r="X91" s="7"/>
      <c r="Y91" s="7"/>
      <c r="Z91" s="7"/>
      <c r="AA91" s="7"/>
      <c r="AB91" s="23"/>
    </row>
    <row r="92" spans="1:28" ht="23.25" customHeight="1" x14ac:dyDescent="0.3">
      <c r="A92" s="28" t="s">
        <v>13</v>
      </c>
      <c r="B92" s="26">
        <f t="shared" si="9"/>
        <v>0</v>
      </c>
      <c r="C92" s="82">
        <v>0</v>
      </c>
      <c r="D92" s="82"/>
      <c r="E92" s="82">
        <v>0</v>
      </c>
      <c r="F92" s="82"/>
      <c r="G92" s="82">
        <v>0</v>
      </c>
      <c r="H92" s="82"/>
      <c r="I92" s="82">
        <v>0</v>
      </c>
      <c r="J92" s="82"/>
      <c r="K92" s="82">
        <v>0</v>
      </c>
      <c r="L92" s="82"/>
      <c r="M92" s="82">
        <v>0</v>
      </c>
      <c r="N92" s="82"/>
      <c r="W92" s="7"/>
      <c r="X92" s="7"/>
      <c r="Y92" s="7"/>
      <c r="Z92" s="7"/>
      <c r="AA92" s="7"/>
      <c r="AB92" s="23"/>
    </row>
    <row r="93" spans="1:28" ht="23.25" customHeight="1" x14ac:dyDescent="0.3">
      <c r="A93" s="28" t="s">
        <v>14</v>
      </c>
      <c r="B93" s="26">
        <f t="shared" si="9"/>
        <v>0</v>
      </c>
      <c r="C93" s="82">
        <v>0</v>
      </c>
      <c r="D93" s="82"/>
      <c r="E93" s="82">
        <v>0</v>
      </c>
      <c r="F93" s="82"/>
      <c r="G93" s="82">
        <v>0</v>
      </c>
      <c r="H93" s="82"/>
      <c r="I93" s="82">
        <v>0</v>
      </c>
      <c r="J93" s="82"/>
      <c r="K93" s="82">
        <v>0</v>
      </c>
      <c r="L93" s="82"/>
      <c r="M93" s="82">
        <v>0</v>
      </c>
      <c r="N93" s="82"/>
      <c r="W93" s="7"/>
      <c r="X93" s="7"/>
      <c r="Y93" s="7"/>
      <c r="Z93" s="7"/>
      <c r="AA93" s="7"/>
      <c r="AB93" s="23"/>
    </row>
    <row r="94" spans="1:28" ht="23.25" customHeight="1" x14ac:dyDescent="0.3">
      <c r="A94" s="28" t="s">
        <v>15</v>
      </c>
      <c r="B94" s="26">
        <f t="shared" si="9"/>
        <v>0</v>
      </c>
      <c r="C94" s="82">
        <v>0</v>
      </c>
      <c r="D94" s="82"/>
      <c r="E94" s="82">
        <v>0</v>
      </c>
      <c r="F94" s="82"/>
      <c r="G94" s="82">
        <v>0</v>
      </c>
      <c r="H94" s="82"/>
      <c r="I94" s="82">
        <v>0</v>
      </c>
      <c r="J94" s="82"/>
      <c r="K94" s="82">
        <v>0</v>
      </c>
      <c r="L94" s="82"/>
      <c r="M94" s="82">
        <v>0</v>
      </c>
      <c r="N94" s="82"/>
      <c r="W94" s="7"/>
      <c r="X94" s="7"/>
      <c r="Y94" s="7"/>
      <c r="Z94" s="7"/>
      <c r="AA94" s="7"/>
      <c r="AB94" s="23"/>
    </row>
    <row r="95" spans="1:28" ht="23.25" customHeight="1" x14ac:dyDescent="0.3">
      <c r="A95" s="28" t="s">
        <v>16</v>
      </c>
      <c r="B95" s="26">
        <f t="shared" si="9"/>
        <v>0</v>
      </c>
      <c r="C95" s="82">
        <v>0</v>
      </c>
      <c r="D95" s="82"/>
      <c r="E95" s="82">
        <v>0</v>
      </c>
      <c r="F95" s="82"/>
      <c r="G95" s="82">
        <v>0</v>
      </c>
      <c r="H95" s="82"/>
      <c r="I95" s="82">
        <v>0</v>
      </c>
      <c r="J95" s="82"/>
      <c r="K95" s="82">
        <v>0</v>
      </c>
      <c r="L95" s="82"/>
      <c r="M95" s="82">
        <v>0</v>
      </c>
      <c r="N95" s="82"/>
      <c r="W95" s="7"/>
      <c r="X95" s="7"/>
      <c r="Y95" s="7"/>
      <c r="Z95" s="7"/>
      <c r="AA95" s="7"/>
      <c r="AB95" s="23"/>
    </row>
    <row r="96" spans="1:28" ht="23.25" customHeight="1" x14ac:dyDescent="0.3">
      <c r="A96" s="28" t="s">
        <v>17</v>
      </c>
      <c r="B96" s="26">
        <f t="shared" si="9"/>
        <v>0</v>
      </c>
      <c r="C96" s="82">
        <v>0</v>
      </c>
      <c r="D96" s="82"/>
      <c r="E96" s="82">
        <v>0</v>
      </c>
      <c r="F96" s="82"/>
      <c r="G96" s="82">
        <v>0</v>
      </c>
      <c r="H96" s="82"/>
      <c r="I96" s="82">
        <v>0</v>
      </c>
      <c r="J96" s="82"/>
      <c r="K96" s="82">
        <v>0</v>
      </c>
      <c r="L96" s="82"/>
      <c r="M96" s="82">
        <v>0</v>
      </c>
      <c r="N96" s="82"/>
      <c r="W96" s="7"/>
      <c r="X96" s="7"/>
      <c r="Y96" s="7"/>
      <c r="Z96" s="7"/>
      <c r="AA96" s="7"/>
      <c r="AB96" s="23"/>
    </row>
    <row r="97" spans="1:28" ht="23.25" customHeight="1" x14ac:dyDescent="0.3">
      <c r="A97" s="27" t="s">
        <v>18</v>
      </c>
      <c r="B97" s="26">
        <f t="shared" si="9"/>
        <v>0</v>
      </c>
      <c r="C97" s="25">
        <v>0</v>
      </c>
      <c r="D97" s="24"/>
      <c r="E97" s="25">
        <v>0</v>
      </c>
      <c r="F97" s="24"/>
      <c r="G97" s="25">
        <v>0</v>
      </c>
      <c r="H97" s="24"/>
      <c r="I97" s="25">
        <v>0</v>
      </c>
      <c r="J97" s="24"/>
      <c r="K97" s="25">
        <v>0</v>
      </c>
      <c r="L97" s="24"/>
      <c r="M97" s="82">
        <v>0</v>
      </c>
      <c r="N97" s="120"/>
      <c r="W97" s="7"/>
      <c r="X97" s="7"/>
      <c r="Y97" s="7"/>
      <c r="Z97" s="7"/>
      <c r="AA97" s="7"/>
      <c r="AB97" s="23"/>
    </row>
    <row r="98" spans="1:28" ht="23.25" customHeight="1" x14ac:dyDescent="0.3">
      <c r="A98" s="22" t="s">
        <v>2</v>
      </c>
      <c r="B98" s="21">
        <f>+SUM(B86:B97)</f>
        <v>27975</v>
      </c>
      <c r="C98" s="125">
        <f>+SUM(C86:C97)</f>
        <v>5950</v>
      </c>
      <c r="D98" s="125"/>
      <c r="E98" s="125">
        <f>+SUM(E86:E97)</f>
        <v>10325</v>
      </c>
      <c r="F98" s="125"/>
      <c r="G98" s="125">
        <f>+SUM(G86:G97)</f>
        <v>6717</v>
      </c>
      <c r="H98" s="125"/>
      <c r="I98" s="125">
        <f>+SUM(I86:I97)</f>
        <v>549</v>
      </c>
      <c r="J98" s="125"/>
      <c r="K98" s="125">
        <f>+SUM(K86:K97)</f>
        <v>3330</v>
      </c>
      <c r="L98" s="125"/>
      <c r="M98" s="125">
        <f>+SUM(M86:M97)</f>
        <v>1104</v>
      </c>
      <c r="N98" s="127"/>
      <c r="W98" s="6"/>
      <c r="X98" s="6"/>
      <c r="Y98" s="6"/>
      <c r="Z98" s="6"/>
      <c r="AA98" s="6"/>
    </row>
    <row r="99" spans="1:28" ht="23.25" customHeight="1" x14ac:dyDescent="0.3">
      <c r="A99" s="20" t="s">
        <v>21</v>
      </c>
      <c r="B99" s="19">
        <v>1</v>
      </c>
      <c r="C99" s="123">
        <f>+C98/$B$98</f>
        <v>0.21268990169794461</v>
      </c>
      <c r="D99" s="123"/>
      <c r="E99" s="123">
        <f>+E98/$B$98</f>
        <v>0.36907953529937443</v>
      </c>
      <c r="F99" s="123"/>
      <c r="G99" s="123">
        <f>+G98/$B$98</f>
        <v>0.24010723860589811</v>
      </c>
      <c r="H99" s="123"/>
      <c r="I99" s="123">
        <f>+I98/$B$98</f>
        <v>1.9624664879356567E-2</v>
      </c>
      <c r="J99" s="123"/>
      <c r="K99" s="123">
        <f>+K98/$B$98</f>
        <v>0.11903485254691688</v>
      </c>
      <c r="L99" s="123"/>
      <c r="M99" s="123">
        <f>+M98/$B$98</f>
        <v>3.9463806970509385E-2</v>
      </c>
      <c r="N99" s="124"/>
      <c r="W99" s="6"/>
      <c r="X99" s="6"/>
      <c r="Y99" s="6"/>
      <c r="Z99" s="6"/>
      <c r="AA99" s="6"/>
    </row>
    <row r="100" spans="1:28" ht="12.75" customHeight="1" x14ac:dyDescent="0.3">
      <c r="A100" s="18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W100" s="6"/>
      <c r="X100" s="6"/>
      <c r="Y100" s="6"/>
      <c r="Z100" s="6"/>
      <c r="AA100" s="6"/>
    </row>
    <row r="101" spans="1:28" ht="12.75" customHeight="1" x14ac:dyDescent="0.3">
      <c r="K101" s="16"/>
      <c r="L101" s="16"/>
      <c r="M101" s="16"/>
      <c r="N101" s="16"/>
      <c r="O101" s="16"/>
      <c r="P101" s="16"/>
      <c r="W101" s="6"/>
      <c r="X101" s="6"/>
      <c r="Y101" s="6"/>
      <c r="Z101" s="6"/>
      <c r="AA101" s="6"/>
    </row>
    <row r="102" spans="1:28" ht="23.25" customHeight="1" x14ac:dyDescent="0.3">
      <c r="A102" s="17" t="s">
        <v>32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W102" s="6"/>
      <c r="X102" s="6"/>
      <c r="Y102" s="6"/>
      <c r="Z102" s="6"/>
      <c r="AA102" s="6"/>
    </row>
    <row r="103" spans="1:28" ht="20.25" customHeight="1" x14ac:dyDescent="0.3">
      <c r="A103" s="15" t="s">
        <v>31</v>
      </c>
      <c r="B103" s="14"/>
      <c r="C103" s="14"/>
      <c r="D103" s="14"/>
      <c r="E103" s="14"/>
      <c r="F103" s="14"/>
      <c r="G103" s="14"/>
      <c r="H103" s="5"/>
    </row>
    <row r="104" spans="1:28" ht="20.25" customHeight="1" x14ac:dyDescent="0.3">
      <c r="A104" s="15" t="s">
        <v>24</v>
      </c>
      <c r="B104" s="14"/>
      <c r="C104" s="14"/>
      <c r="D104" s="14"/>
      <c r="E104" s="14"/>
      <c r="F104" s="14"/>
      <c r="G104" s="14"/>
      <c r="H104" s="5"/>
    </row>
    <row r="110" spans="1:28" ht="18.75" customHeight="1" x14ac:dyDescent="0.3"/>
  </sheetData>
  <mergeCells count="241">
    <mergeCell ref="C85:D85"/>
    <mergeCell ref="E85:F85"/>
    <mergeCell ref="M89:N89"/>
    <mergeCell ref="I98:J98"/>
    <mergeCell ref="K98:L98"/>
    <mergeCell ref="M98:N98"/>
    <mergeCell ref="M97:N97"/>
    <mergeCell ref="M96:N96"/>
    <mergeCell ref="M95:N95"/>
    <mergeCell ref="G98:H98"/>
    <mergeCell ref="M94:N94"/>
    <mergeCell ref="M93:N93"/>
    <mergeCell ref="M92:N92"/>
    <mergeCell ref="M91:N91"/>
    <mergeCell ref="M90:N90"/>
    <mergeCell ref="K87:L87"/>
    <mergeCell ref="C91:D91"/>
    <mergeCell ref="E91:F91"/>
    <mergeCell ref="G91:H91"/>
    <mergeCell ref="I91:J91"/>
    <mergeCell ref="K91:L91"/>
    <mergeCell ref="C93:D93"/>
    <mergeCell ref="E93:F93"/>
    <mergeCell ref="G93:H93"/>
    <mergeCell ref="A83:N83"/>
    <mergeCell ref="C99:D99"/>
    <mergeCell ref="E99:F99"/>
    <mergeCell ref="G99:H99"/>
    <mergeCell ref="I99:J99"/>
    <mergeCell ref="K99:L99"/>
    <mergeCell ref="M99:N99"/>
    <mergeCell ref="C98:D98"/>
    <mergeCell ref="E98:F98"/>
    <mergeCell ref="C88:D88"/>
    <mergeCell ref="E88:F88"/>
    <mergeCell ref="C87:D87"/>
    <mergeCell ref="E87:F87"/>
    <mergeCell ref="G87:H87"/>
    <mergeCell ref="I87:J87"/>
    <mergeCell ref="C86:D86"/>
    <mergeCell ref="E86:F86"/>
    <mergeCell ref="G86:H86"/>
    <mergeCell ref="I86:J86"/>
    <mergeCell ref="K86:L86"/>
    <mergeCell ref="M86:N86"/>
    <mergeCell ref="C89:D89"/>
    <mergeCell ref="E89:F89"/>
    <mergeCell ref="K90:L90"/>
    <mergeCell ref="G89:H89"/>
    <mergeCell ref="I89:J89"/>
    <mergeCell ref="K89:L89"/>
    <mergeCell ref="G85:H85"/>
    <mergeCell ref="I85:J85"/>
    <mergeCell ref="K85:L85"/>
    <mergeCell ref="M85:N85"/>
    <mergeCell ref="M88:N88"/>
    <mergeCell ref="M87:N87"/>
    <mergeCell ref="G88:H88"/>
    <mergeCell ref="I88:J88"/>
    <mergeCell ref="K88:L88"/>
    <mergeCell ref="W77:X77"/>
    <mergeCell ref="C79:D79"/>
    <mergeCell ref="E79:F79"/>
    <mergeCell ref="G79:H79"/>
    <mergeCell ref="W79:X79"/>
    <mergeCell ref="Y79:Z79"/>
    <mergeCell ref="C78:D78"/>
    <mergeCell ref="E78:F78"/>
    <mergeCell ref="G78:H78"/>
    <mergeCell ref="W78:X78"/>
    <mergeCell ref="C77:D77"/>
    <mergeCell ref="E77:F77"/>
    <mergeCell ref="G77:H77"/>
    <mergeCell ref="Y77:Z77"/>
    <mergeCell ref="Y78:Z78"/>
    <mergeCell ref="E76:F76"/>
    <mergeCell ref="G76:H76"/>
    <mergeCell ref="Y76:Z76"/>
    <mergeCell ref="W74:X74"/>
    <mergeCell ref="W75:X75"/>
    <mergeCell ref="W76:X76"/>
    <mergeCell ref="Y75:Z75"/>
    <mergeCell ref="C74:D74"/>
    <mergeCell ref="E74:F74"/>
    <mergeCell ref="G74:H74"/>
    <mergeCell ref="Y74:Z74"/>
    <mergeCell ref="C76:D76"/>
    <mergeCell ref="C75:D75"/>
    <mergeCell ref="E75:F75"/>
    <mergeCell ref="G75:H75"/>
    <mergeCell ref="Y71:Z71"/>
    <mergeCell ref="C70:D70"/>
    <mergeCell ref="E70:F70"/>
    <mergeCell ref="G70:H70"/>
    <mergeCell ref="Y70:Z70"/>
    <mergeCell ref="W71:X71"/>
    <mergeCell ref="W70:X70"/>
    <mergeCell ref="C73:D73"/>
    <mergeCell ref="E73:F73"/>
    <mergeCell ref="G73:H73"/>
    <mergeCell ref="Y73:Z73"/>
    <mergeCell ref="C72:D72"/>
    <mergeCell ref="E72:F72"/>
    <mergeCell ref="G72:H72"/>
    <mergeCell ref="Y72:Z72"/>
    <mergeCell ref="W72:X72"/>
    <mergeCell ref="W73:X73"/>
    <mergeCell ref="U62:Z63"/>
    <mergeCell ref="Y67:Z67"/>
    <mergeCell ref="W67:X67"/>
    <mergeCell ref="C69:D69"/>
    <mergeCell ref="E69:F69"/>
    <mergeCell ref="G69:H69"/>
    <mergeCell ref="Y69:Z69"/>
    <mergeCell ref="C68:D68"/>
    <mergeCell ref="E68:F68"/>
    <mergeCell ref="G68:H68"/>
    <mergeCell ref="W65:X65"/>
    <mergeCell ref="Y65:Z65"/>
    <mergeCell ref="C66:D66"/>
    <mergeCell ref="E66:F66"/>
    <mergeCell ref="G66:H66"/>
    <mergeCell ref="W66:X66"/>
    <mergeCell ref="Y66:Z66"/>
    <mergeCell ref="Y68:Z68"/>
    <mergeCell ref="W68:X68"/>
    <mergeCell ref="W69:X69"/>
    <mergeCell ref="N14:N15"/>
    <mergeCell ref="B57:C57"/>
    <mergeCell ref="A64:A65"/>
    <mergeCell ref="B64:B65"/>
    <mergeCell ref="C64:D65"/>
    <mergeCell ref="A62:H62"/>
    <mergeCell ref="E64:F65"/>
    <mergeCell ref="G64:H65"/>
    <mergeCell ref="B51:C51"/>
    <mergeCell ref="B52:C52"/>
    <mergeCell ref="B53:C53"/>
    <mergeCell ref="B54:C54"/>
    <mergeCell ref="B55:C55"/>
    <mergeCell ref="B56:C56"/>
    <mergeCell ref="U12:AA12"/>
    <mergeCell ref="A12:Q12"/>
    <mergeCell ref="O14:O15"/>
    <mergeCell ref="P14:P15"/>
    <mergeCell ref="Q14:Q15"/>
    <mergeCell ref="B27:C27"/>
    <mergeCell ref="B28:C28"/>
    <mergeCell ref="A58:C58"/>
    <mergeCell ref="A7:AB7"/>
    <mergeCell ref="A8:AB8"/>
    <mergeCell ref="A9:AB9"/>
    <mergeCell ref="A14:A15"/>
    <mergeCell ref="B14:C15"/>
    <mergeCell ref="D14:D15"/>
    <mergeCell ref="E14:E15"/>
    <mergeCell ref="Z22:AA22"/>
    <mergeCell ref="B23:C23"/>
    <mergeCell ref="Z23:AA23"/>
    <mergeCell ref="Z24:AA24"/>
    <mergeCell ref="B25:C25"/>
    <mergeCell ref="B26:C26"/>
    <mergeCell ref="B19:C19"/>
    <mergeCell ref="Z19:AA19"/>
    <mergeCell ref="B20:C20"/>
    <mergeCell ref="Z20:AA20"/>
    <mergeCell ref="B21:C21"/>
    <mergeCell ref="Z21:AA21"/>
    <mergeCell ref="B22:C22"/>
    <mergeCell ref="B37:C37"/>
    <mergeCell ref="B38:C38"/>
    <mergeCell ref="B39:C39"/>
    <mergeCell ref="B40:C40"/>
    <mergeCell ref="L14:L15"/>
    <mergeCell ref="Z16:AA16"/>
    <mergeCell ref="B17:C17"/>
    <mergeCell ref="Z17:AA17"/>
    <mergeCell ref="B18:C18"/>
    <mergeCell ref="Z18:AA18"/>
    <mergeCell ref="U14:W15"/>
    <mergeCell ref="X14:Y15"/>
    <mergeCell ref="Z14:AA15"/>
    <mergeCell ref="I14:I15"/>
    <mergeCell ref="J14:J15"/>
    <mergeCell ref="K14:K15"/>
    <mergeCell ref="F14:F15"/>
    <mergeCell ref="G14:G15"/>
    <mergeCell ref="H14:H15"/>
    <mergeCell ref="M14:M15"/>
    <mergeCell ref="G71:H71"/>
    <mergeCell ref="B49:C49"/>
    <mergeCell ref="B50:C50"/>
    <mergeCell ref="B45:C45"/>
    <mergeCell ref="B16:C16"/>
    <mergeCell ref="B30:C30"/>
    <mergeCell ref="B31:C31"/>
    <mergeCell ref="B32:C32"/>
    <mergeCell ref="B24:C24"/>
    <mergeCell ref="B33:C33"/>
    <mergeCell ref="B34:C34"/>
    <mergeCell ref="B35:C35"/>
    <mergeCell ref="B36:C36"/>
    <mergeCell ref="B29:C29"/>
    <mergeCell ref="B41:C41"/>
    <mergeCell ref="B42:C42"/>
    <mergeCell ref="B43:C43"/>
    <mergeCell ref="B44:C44"/>
    <mergeCell ref="I93:J93"/>
    <mergeCell ref="K93:L93"/>
    <mergeCell ref="B46:C46"/>
    <mergeCell ref="C90:D90"/>
    <mergeCell ref="E90:F90"/>
    <mergeCell ref="G90:H90"/>
    <mergeCell ref="I90:J90"/>
    <mergeCell ref="C95:D95"/>
    <mergeCell ref="E95:F95"/>
    <mergeCell ref="G95:H95"/>
    <mergeCell ref="I95:J95"/>
    <mergeCell ref="K95:L95"/>
    <mergeCell ref="C92:D92"/>
    <mergeCell ref="E92:F92"/>
    <mergeCell ref="G92:H92"/>
    <mergeCell ref="I92:J92"/>
    <mergeCell ref="K92:L92"/>
    <mergeCell ref="B47:C47"/>
    <mergeCell ref="B48:C48"/>
    <mergeCell ref="C67:D67"/>
    <mergeCell ref="E67:F67"/>
    <mergeCell ref="G67:H67"/>
    <mergeCell ref="C71:D71"/>
    <mergeCell ref="E71:F71"/>
    <mergeCell ref="C96:D96"/>
    <mergeCell ref="E96:F96"/>
    <mergeCell ref="G96:H96"/>
    <mergeCell ref="I96:J96"/>
    <mergeCell ref="K96:L96"/>
    <mergeCell ref="C94:D94"/>
    <mergeCell ref="E94:F94"/>
    <mergeCell ref="G94:H94"/>
    <mergeCell ref="I94:J94"/>
    <mergeCell ref="K94:L94"/>
  </mergeCells>
  <printOptions horizontalCentered="1"/>
  <pageMargins left="0" right="0" top="0.47244094488188981" bottom="0.39370078740157483" header="0.27559055118110237" footer="0.31496062992125984"/>
  <pageSetup paperSize="9" scale="40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60" max="2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ER-Acciones</vt:lpstr>
      <vt:lpstr>'ER-Acciones'!Área_de_impresión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2019-05-15T17:25:10Z</cp:lastPrinted>
  <dcterms:created xsi:type="dcterms:W3CDTF">2019-05-15T14:50:02Z</dcterms:created>
  <dcterms:modified xsi:type="dcterms:W3CDTF">2019-05-15T20:17:40Z</dcterms:modified>
</cp:coreProperties>
</file>