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585" yWindow="270" windowWidth="14775" windowHeight="1089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<sst xmlns="http://schemas.openxmlformats.org/spreadsheetml/2006/main" count="170" uniqueCount="89">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</sst>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53</c:v>
                </c:pt>
                <c:pt idx="1">
                  <c:v>3372</c:v>
                </c:pt>
                <c:pt idx="2">
                  <c:v>2217</c:v>
                </c:pt>
                <c:pt idx="3">
                  <c:v>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157684</xdr:colOff>
      <xdr:row>12</xdr:row>
      <xdr:rowOff>140756</xdr:rowOff>
    </xdr:from>
    <xdr:to>
      <xdr:col>7</xdr:col>
      <xdr:colOff>616517</xdr:colOff>
      <xdr:row>14</xdr:row>
      <xdr:rowOff>310368</xdr:rowOff>
    </xdr:to>
    <xdr:grpSp>
      <xdr:nvGrpSpPr>
        <xdr:cNvPr id="192210" name="Grupo 1">
          <a:extLst>
            <a:ext uri="{FF2B5EF4-FFF2-40B4-BE49-F238E27FC236}">
              <a16:creationId xmlns=""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85184" y="2088089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=""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140608</xdr:colOff>
      <xdr:row>14</xdr:row>
      <xdr:rowOff>337609</xdr:rowOff>
    </xdr:from>
    <xdr:to>
      <xdr:col>7</xdr:col>
      <xdr:colOff>626726</xdr:colOff>
      <xdr:row>17</xdr:row>
      <xdr:rowOff>186267</xdr:rowOff>
    </xdr:to>
    <xdr:grpSp>
      <xdr:nvGrpSpPr>
        <xdr:cNvPr id="192208" name="Grupo 2">
          <a:extLst>
            <a:ext uri="{FF2B5EF4-FFF2-40B4-BE49-F238E27FC236}">
              <a16:creationId xmlns="" xmlns:a16="http://schemas.microsoft.com/office/drawing/2014/main" id="{00000000-0008-0000-0000-0000D0EE0200}"/>
            </a:ext>
          </a:extLst>
        </xdr:cNvPr>
        <xdr:cNvGrpSpPr>
          <a:grpSpLocks/>
        </xdr:cNvGrpSpPr>
      </xdr:nvGrpSpPr>
      <xdr:grpSpPr bwMode="auto">
        <a:xfrm>
          <a:off x="4268108" y="2665942"/>
          <a:ext cx="2179451" cy="578908"/>
          <a:chOff x="4396356" y="3682188"/>
          <a:chExt cx="2055014" cy="525420"/>
        </a:xfrm>
      </xdr:grpSpPr>
      <xdr:sp macro="" textlink="">
        <xdr:nvSpPr>
          <xdr:cNvPr id="33" name="Rectángulo 32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153005</xdr:colOff>
      <xdr:row>27</xdr:row>
      <xdr:rowOff>66416</xdr:rowOff>
    </xdr:from>
    <xdr:to>
      <xdr:col>7</xdr:col>
      <xdr:colOff>608392</xdr:colOff>
      <xdr:row>35</xdr:row>
      <xdr:rowOff>102659</xdr:rowOff>
    </xdr:to>
    <xdr:grpSp>
      <xdr:nvGrpSpPr>
        <xdr:cNvPr id="192209" name="Grupo 3">
          <a:extLst>
            <a:ext uri="{FF2B5EF4-FFF2-40B4-BE49-F238E27FC236}">
              <a16:creationId xmlns="" xmlns:a16="http://schemas.microsoft.com/office/drawing/2014/main" id="{00000000-0008-0000-0000-0000D1EE0200}"/>
            </a:ext>
          </a:extLst>
        </xdr:cNvPr>
        <xdr:cNvGrpSpPr>
          <a:grpSpLocks/>
        </xdr:cNvGrpSpPr>
      </xdr:nvGrpSpPr>
      <xdr:grpSpPr bwMode="auto">
        <a:xfrm>
          <a:off x="4280505" y="3315499"/>
          <a:ext cx="2148720" cy="554827"/>
          <a:chOff x="4425516" y="4450952"/>
          <a:chExt cx="2033473" cy="371300"/>
        </a:xfrm>
      </xdr:grpSpPr>
      <xdr:sp macro="" textlink="">
        <xdr:nvSpPr>
          <xdr:cNvPr id="39" name="Rectángulo 38">
            <a:extLst>
              <a:ext uri="{FF2B5EF4-FFF2-40B4-BE49-F238E27FC236}">
                <a16:creationId xmlns=""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=""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>
            <a:off x="4425516" y="4464985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264734</xdr:colOff>
      <xdr:row>15</xdr:row>
      <xdr:rowOff>37042</xdr:rowOff>
    </xdr:from>
    <xdr:to>
      <xdr:col>5</xdr:col>
      <xdr:colOff>509664</xdr:colOff>
      <xdr:row>17</xdr:row>
      <xdr:rowOff>51859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234" y="2672292"/>
          <a:ext cx="244930" cy="3958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249873</xdr:colOff>
      <xdr:row>28</xdr:row>
      <xdr:rowOff>56090</xdr:rowOff>
    </xdr:from>
    <xdr:to>
      <xdr:col>5</xdr:col>
      <xdr:colOff>499268</xdr:colOff>
      <xdr:row>35</xdr:row>
      <xdr:rowOff>190498</xdr:rowOff>
    </xdr:to>
    <xdr:pic>
      <xdr:nvPicPr>
        <xdr:cNvPr id="21" name="Imagen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373" y="3315757"/>
          <a:ext cx="249395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="90" zoomScaleNormal="100" zoomScaleSheetLayoutView="90" workbookViewId="0">
      <selection activeCell="O3" sqref="O3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87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801</v>
      </c>
      <c r="C18" s="43">
        <v>577</v>
      </c>
      <c r="D18" s="43">
        <v>126</v>
      </c>
      <c r="E18" s="43">
        <v>98</v>
      </c>
      <c r="I18" s="41" t="s">
        <v>18</v>
      </c>
      <c r="J18" s="42">
        <f t="shared" si="1"/>
        <v>801</v>
      </c>
      <c r="K18" s="43">
        <v>651</v>
      </c>
      <c r="L18" s="43">
        <v>83</v>
      </c>
      <c r="M18" s="43">
        <v>40</v>
      </c>
      <c r="N18" s="43">
        <v>27</v>
      </c>
      <c r="O18" s="43">
        <v>0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5899</v>
      </c>
      <c r="C28" s="47">
        <f>SUM(C16:C27)</f>
        <v>4267</v>
      </c>
      <c r="D28" s="47">
        <f>SUM(D16:D27)</f>
        <v>928</v>
      </c>
      <c r="E28" s="47">
        <f>SUM(E16:E27)</f>
        <v>704</v>
      </c>
      <c r="I28" s="33" t="s">
        <v>0</v>
      </c>
      <c r="J28" s="47">
        <f t="shared" ref="J28:O28" si="2">SUM(J16:J27)</f>
        <v>5899</v>
      </c>
      <c r="K28" s="47">
        <f t="shared" si="2"/>
        <v>4700</v>
      </c>
      <c r="L28" s="47">
        <f t="shared" si="2"/>
        <v>699</v>
      </c>
      <c r="M28" s="47">
        <f t="shared" si="2"/>
        <v>311</v>
      </c>
      <c r="N28" s="47">
        <f t="shared" si="2"/>
        <v>178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0.72334293948126804</v>
      </c>
      <c r="D29" s="50">
        <f>+D28/$B$28</f>
        <v>0.15731479911849466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0.79674521105272078</v>
      </c>
      <c r="L29" s="50">
        <f>L28/$J$28</f>
        <v>0.11849466011188337</v>
      </c>
      <c r="M29" s="50">
        <f t="shared" si="3"/>
        <v>5.2720800135616204E-2</v>
      </c>
      <c r="N29" s="50">
        <f t="shared" si="3"/>
        <v>3.0174605865400914E-2</v>
      </c>
      <c r="O29" s="50">
        <f t="shared" si="3"/>
        <v>1.8647228343787084E-3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68.2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53</v>
      </c>
      <c r="C40" s="62">
        <v>8</v>
      </c>
      <c r="D40" s="62">
        <v>10</v>
      </c>
      <c r="E40" s="62">
        <v>7</v>
      </c>
      <c r="F40" s="62">
        <v>1</v>
      </c>
      <c r="G40" s="62">
        <v>0</v>
      </c>
      <c r="H40" s="62">
        <v>0</v>
      </c>
      <c r="I40" s="62">
        <v>2</v>
      </c>
      <c r="J40" s="62">
        <v>25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3372</v>
      </c>
      <c r="C41" s="62">
        <v>649</v>
      </c>
      <c r="D41" s="62">
        <v>1171</v>
      </c>
      <c r="E41" s="62">
        <v>672</v>
      </c>
      <c r="F41" s="62">
        <v>89</v>
      </c>
      <c r="G41" s="62">
        <v>105</v>
      </c>
      <c r="H41" s="62">
        <v>121</v>
      </c>
      <c r="I41" s="62">
        <v>145</v>
      </c>
      <c r="J41" s="62">
        <v>420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2217</v>
      </c>
      <c r="C42" s="62">
        <v>365</v>
      </c>
      <c r="D42" s="62">
        <v>715</v>
      </c>
      <c r="E42" s="62">
        <v>423</v>
      </c>
      <c r="F42" s="62">
        <v>92</v>
      </c>
      <c r="G42" s="62">
        <v>122</v>
      </c>
      <c r="H42" s="62">
        <v>122</v>
      </c>
      <c r="I42" s="62">
        <v>119</v>
      </c>
      <c r="J42" s="62">
        <v>259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257</v>
      </c>
      <c r="C43" s="69">
        <v>50</v>
      </c>
      <c r="D43" s="69">
        <v>133</v>
      </c>
      <c r="E43" s="69">
        <v>64</v>
      </c>
      <c r="F43" s="69">
        <v>5</v>
      </c>
      <c r="G43" s="69">
        <v>2</v>
      </c>
      <c r="H43" s="69">
        <v>3</v>
      </c>
      <c r="I43" s="69">
        <v>0</v>
      </c>
      <c r="J43" s="69">
        <v>0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5899</v>
      </c>
      <c r="C44" s="72">
        <f t="shared" ref="C44:J44" si="4">SUM(C40:C43)</f>
        <v>1072</v>
      </c>
      <c r="D44" s="72">
        <f t="shared" si="4"/>
        <v>2029</v>
      </c>
      <c r="E44" s="72">
        <f t="shared" si="4"/>
        <v>1166</v>
      </c>
      <c r="F44" s="72">
        <f t="shared" si="4"/>
        <v>187</v>
      </c>
      <c r="G44" s="72">
        <f t="shared" si="4"/>
        <v>229</v>
      </c>
      <c r="H44" s="72">
        <f t="shared" si="4"/>
        <v>246</v>
      </c>
      <c r="I44" s="72">
        <f t="shared" si="4"/>
        <v>266</v>
      </c>
      <c r="J44" s="72">
        <f t="shared" si="4"/>
        <v>704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0.18172571622308867</v>
      </c>
      <c r="D45" s="74">
        <f t="shared" si="5"/>
        <v>0.34395660281403628</v>
      </c>
      <c r="E45" s="74">
        <f t="shared" si="5"/>
        <v>0.19766062044414306</v>
      </c>
      <c r="F45" s="74">
        <f t="shared" si="5"/>
        <v>3.1700288184438041E-2</v>
      </c>
      <c r="G45" s="74">
        <f t="shared" si="5"/>
        <v>3.8820139006611291E-2</v>
      </c>
      <c r="H45" s="74">
        <f t="shared" si="5"/>
        <v>4.1701983387014752E-2</v>
      </c>
      <c r="I45" s="74">
        <f t="shared" si="5"/>
        <v>4.5092388540430579E-2</v>
      </c>
      <c r="J45" s="74">
        <f t="shared" si="5"/>
        <v>0.11934226140023733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0" t="s">
        <v>88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9"/>
      <c r="L47" s="109"/>
      <c r="M47" s="109"/>
      <c r="N47" s="109"/>
      <c r="O47" s="65"/>
      <c r="AA47" s="8"/>
    </row>
    <row r="48" spans="1:27" ht="15" customHeight="1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9"/>
      <c r="L48" s="109"/>
      <c r="M48" s="109"/>
      <c r="N48" s="109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2" t="s">
        <v>0</v>
      </c>
      <c r="C54" s="102" t="s">
        <v>79</v>
      </c>
      <c r="D54" s="102"/>
      <c r="E54" s="102"/>
      <c r="F54" s="102" t="s">
        <v>0</v>
      </c>
      <c r="G54" s="102" t="s">
        <v>80</v>
      </c>
      <c r="H54" s="102"/>
      <c r="I54" s="102"/>
      <c r="J54" s="102" t="s">
        <v>0</v>
      </c>
      <c r="K54" s="102" t="s">
        <v>81</v>
      </c>
      <c r="L54" s="102"/>
      <c r="M54" s="102"/>
      <c r="N54" s="102" t="s">
        <v>82</v>
      </c>
      <c r="O54" s="103"/>
      <c r="AA54" s="8"/>
    </row>
    <row r="55" spans="1:27" ht="15" customHeight="1" x14ac:dyDescent="0.2">
      <c r="A55" s="101"/>
      <c r="B55" s="102"/>
      <c r="C55" s="2" t="s">
        <v>2</v>
      </c>
      <c r="D55" s="2" t="s">
        <v>3</v>
      </c>
      <c r="E55" s="2" t="s">
        <v>44</v>
      </c>
      <c r="F55" s="102"/>
      <c r="G55" s="3" t="s">
        <v>2</v>
      </c>
      <c r="H55" s="3" t="s">
        <v>3</v>
      </c>
      <c r="I55" s="3" t="s">
        <v>44</v>
      </c>
      <c r="J55" s="102"/>
      <c r="K55" s="3" t="s">
        <v>2</v>
      </c>
      <c r="L55" s="3" t="s">
        <v>3</v>
      </c>
      <c r="M55" s="3" t="s">
        <v>44</v>
      </c>
      <c r="N55" s="102"/>
      <c r="O55" s="103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22</v>
      </c>
      <c r="C57" s="62">
        <v>18</v>
      </c>
      <c r="D57" s="62">
        <v>4</v>
      </c>
      <c r="E57" s="81">
        <v>0</v>
      </c>
      <c r="F57" s="80">
        <f t="shared" ref="F57:F67" si="7">G57+H57+I57</f>
        <v>69</v>
      </c>
      <c r="G57" s="62">
        <v>24</v>
      </c>
      <c r="H57" s="62">
        <v>15</v>
      </c>
      <c r="I57" s="81">
        <v>30</v>
      </c>
      <c r="J57" s="80">
        <f t="shared" ref="J57:J67" si="8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6"/>
        <v>3</v>
      </c>
      <c r="C58" s="62">
        <v>1</v>
      </c>
      <c r="D58" s="62">
        <v>2</v>
      </c>
      <c r="E58" s="81">
        <v>0</v>
      </c>
      <c r="F58" s="80">
        <f t="shared" si="7"/>
        <v>17</v>
      </c>
      <c r="G58" s="62">
        <v>5</v>
      </c>
      <c r="H58" s="62">
        <v>3</v>
      </c>
      <c r="I58" s="81">
        <v>9</v>
      </c>
      <c r="J58" s="80">
        <f t="shared" si="8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hidden="1" customHeight="1" x14ac:dyDescent="0.2">
      <c r="A59" s="66" t="s">
        <v>19</v>
      </c>
      <c r="B59" s="80">
        <f t="shared" si="6"/>
        <v>0</v>
      </c>
      <c r="C59" s="62"/>
      <c r="D59" s="62"/>
      <c r="E59" s="81"/>
      <c r="F59" s="80">
        <f t="shared" si="7"/>
        <v>0</v>
      </c>
      <c r="G59" s="62"/>
      <c r="H59" s="62"/>
      <c r="I59" s="81"/>
      <c r="J59" s="80">
        <f t="shared" si="8"/>
        <v>0</v>
      </c>
      <c r="K59" s="62"/>
      <c r="L59" s="62"/>
      <c r="M59" s="81"/>
      <c r="N59" s="64"/>
      <c r="O59" s="82"/>
      <c r="AA59" s="8"/>
    </row>
    <row r="60" spans="1:27" ht="15" hidden="1" customHeight="1" x14ac:dyDescent="0.2">
      <c r="A60" s="66" t="s">
        <v>20</v>
      </c>
      <c r="B60" s="80">
        <f t="shared" si="6"/>
        <v>0</v>
      </c>
      <c r="C60" s="62"/>
      <c r="D60" s="62"/>
      <c r="E60" s="81"/>
      <c r="F60" s="80">
        <f t="shared" si="7"/>
        <v>0</v>
      </c>
      <c r="G60" s="62"/>
      <c r="H60" s="62"/>
      <c r="I60" s="81"/>
      <c r="J60" s="80">
        <f t="shared" si="8"/>
        <v>0</v>
      </c>
      <c r="K60" s="62"/>
      <c r="L60" s="62"/>
      <c r="M60" s="81"/>
      <c r="N60" s="64"/>
      <c r="O60" s="82"/>
      <c r="AA60" s="8"/>
    </row>
    <row r="61" spans="1:27" ht="15" hidden="1" customHeight="1" x14ac:dyDescent="0.2">
      <c r="A61" s="66" t="s">
        <v>21</v>
      </c>
      <c r="B61" s="80">
        <f t="shared" si="6"/>
        <v>0</v>
      </c>
      <c r="C61" s="62"/>
      <c r="D61" s="62"/>
      <c r="E61" s="81"/>
      <c r="F61" s="80">
        <f t="shared" si="7"/>
        <v>0</v>
      </c>
      <c r="G61" s="62"/>
      <c r="H61" s="62"/>
      <c r="I61" s="81"/>
      <c r="J61" s="80">
        <f t="shared" si="8"/>
        <v>0</v>
      </c>
      <c r="K61" s="62"/>
      <c r="L61" s="62"/>
      <c r="M61" s="81"/>
      <c r="N61" s="64"/>
      <c r="O61" s="82"/>
      <c r="AA61" s="8"/>
    </row>
    <row r="62" spans="1:27" ht="15" hidden="1" customHeight="1" x14ac:dyDescent="0.2">
      <c r="A62" s="66" t="s">
        <v>22</v>
      </c>
      <c r="B62" s="80">
        <f t="shared" si="6"/>
        <v>0</v>
      </c>
      <c r="C62" s="62"/>
      <c r="D62" s="62"/>
      <c r="E62" s="81"/>
      <c r="F62" s="80">
        <f t="shared" si="7"/>
        <v>0</v>
      </c>
      <c r="G62" s="62"/>
      <c r="H62" s="62"/>
      <c r="I62" s="81"/>
      <c r="J62" s="80">
        <f t="shared" si="8"/>
        <v>0</v>
      </c>
      <c r="K62" s="62"/>
      <c r="L62" s="62"/>
      <c r="M62" s="81"/>
      <c r="N62" s="64"/>
      <c r="O62" s="82"/>
      <c r="AA62" s="8"/>
    </row>
    <row r="63" spans="1:27" ht="15" hidden="1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/>
      <c r="H63" s="62"/>
      <c r="I63" s="81"/>
      <c r="J63" s="80">
        <f t="shared" si="8"/>
        <v>0</v>
      </c>
      <c r="K63" s="62"/>
      <c r="L63" s="62"/>
      <c r="M63" s="81"/>
      <c r="N63" s="64"/>
      <c r="O63" s="82"/>
      <c r="AA63" s="8"/>
    </row>
    <row r="64" spans="1:27" ht="15" hidden="1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49</v>
      </c>
      <c r="C68" s="72">
        <f>SUM(C56:C67)</f>
        <v>39</v>
      </c>
      <c r="D68" s="72">
        <f>SUM(D56:D67)</f>
        <v>10</v>
      </c>
      <c r="E68" s="72">
        <f>SUM(E56:E67)</f>
        <v>0</v>
      </c>
      <c r="F68" s="72">
        <f t="shared" si="9"/>
        <v>150</v>
      </c>
      <c r="G68" s="72">
        <f t="shared" si="9"/>
        <v>44</v>
      </c>
      <c r="H68" s="72">
        <f t="shared" si="9"/>
        <v>31</v>
      </c>
      <c r="I68" s="72">
        <f t="shared" si="9"/>
        <v>75</v>
      </c>
      <c r="J68" s="72">
        <f t="shared" si="9"/>
        <v>7</v>
      </c>
      <c r="K68" s="72">
        <f t="shared" si="9"/>
        <v>3</v>
      </c>
      <c r="L68" s="72">
        <f t="shared" si="9"/>
        <v>4</v>
      </c>
      <c r="M68" s="72">
        <f t="shared" si="9"/>
        <v>0</v>
      </c>
      <c r="N68" s="72">
        <f t="shared" si="9"/>
        <v>6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0.79591836734693877</v>
      </c>
      <c r="D69" s="74">
        <f>D68/$B$68</f>
        <v>0.20408163265306123</v>
      </c>
      <c r="E69" s="74">
        <f>E68/$B$68</f>
        <v>0</v>
      </c>
      <c r="F69" s="74">
        <f>F68/$F$68</f>
        <v>1</v>
      </c>
      <c r="G69" s="74">
        <f>G68/$F$68</f>
        <v>0.29333333333333333</v>
      </c>
      <c r="H69" s="74">
        <f>H68/$F$68</f>
        <v>0.20666666666666667</v>
      </c>
      <c r="I69" s="74">
        <f>I68/$F$68</f>
        <v>0.5</v>
      </c>
      <c r="J69" s="74">
        <f>J68/$J$68</f>
        <v>1</v>
      </c>
      <c r="K69" s="74">
        <f>K68/$J$68</f>
        <v>0.42857142857142855</v>
      </c>
      <c r="L69" s="74">
        <f>L68/$J$68</f>
        <v>0.5714285714285714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2" t="s">
        <v>0</v>
      </c>
      <c r="C77" s="102" t="s">
        <v>48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89"/>
    </row>
    <row r="78" spans="1:15" ht="16.5" x14ac:dyDescent="0.2">
      <c r="A78" s="101"/>
      <c r="B78" s="102"/>
      <c r="C78" s="104" t="s">
        <v>47</v>
      </c>
      <c r="D78" s="104"/>
      <c r="E78" s="105"/>
      <c r="F78" s="106" t="s">
        <v>5</v>
      </c>
      <c r="G78" s="104"/>
      <c r="H78" s="105"/>
      <c r="I78" s="106" t="s">
        <v>6</v>
      </c>
      <c r="J78" s="104"/>
      <c r="K78" s="105"/>
      <c r="L78" s="104" t="s">
        <v>7</v>
      </c>
      <c r="M78" s="104"/>
      <c r="N78" s="104"/>
      <c r="O78" s="89"/>
    </row>
    <row r="79" spans="1:15" ht="26.45" customHeight="1" x14ac:dyDescent="0.2">
      <c r="A79" s="101"/>
      <c r="B79" s="102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0"/>
        <v>801</v>
      </c>
      <c r="C82" s="62">
        <v>0</v>
      </c>
      <c r="D82" s="62">
        <v>6</v>
      </c>
      <c r="E82" s="81">
        <v>0</v>
      </c>
      <c r="F82" s="62">
        <v>32</v>
      </c>
      <c r="G82" s="62">
        <v>423</v>
      </c>
      <c r="H82" s="81">
        <v>2</v>
      </c>
      <c r="I82" s="62">
        <v>30</v>
      </c>
      <c r="J82" s="62">
        <v>276</v>
      </c>
      <c r="K82" s="81">
        <v>1</v>
      </c>
      <c r="L82" s="62">
        <v>1</v>
      </c>
      <c r="M82" s="62">
        <v>17</v>
      </c>
      <c r="N82" s="62">
        <v>13</v>
      </c>
      <c r="O82" s="90"/>
    </row>
    <row r="83" spans="1:15" ht="15" hidden="1" customHeight="1" x14ac:dyDescent="0.2">
      <c r="A83" s="66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90"/>
    </row>
    <row r="84" spans="1:15" ht="15" hidden="1" customHeight="1" x14ac:dyDescent="0.2">
      <c r="A84" s="91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90"/>
    </row>
    <row r="85" spans="1:15" ht="15" hidden="1" customHeight="1" x14ac:dyDescent="0.2">
      <c r="A85" s="66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90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90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hidden="1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5899</v>
      </c>
      <c r="C92" s="72">
        <f t="shared" ref="C92:N92" si="11">SUM(C80:C91)</f>
        <v>1</v>
      </c>
      <c r="D92" s="72">
        <f t="shared" si="11"/>
        <v>52</v>
      </c>
      <c r="E92" s="72">
        <f t="shared" si="11"/>
        <v>0</v>
      </c>
      <c r="F92" s="72">
        <f t="shared" si="11"/>
        <v>266</v>
      </c>
      <c r="G92" s="72">
        <f t="shared" si="11"/>
        <v>3096</v>
      </c>
      <c r="H92" s="72">
        <f t="shared" si="11"/>
        <v>10</v>
      </c>
      <c r="I92" s="72">
        <f t="shared" si="11"/>
        <v>236</v>
      </c>
      <c r="J92" s="72">
        <f t="shared" si="11"/>
        <v>1968</v>
      </c>
      <c r="K92" s="72">
        <f t="shared" si="11"/>
        <v>13</v>
      </c>
      <c r="L92" s="72">
        <f t="shared" si="11"/>
        <v>2</v>
      </c>
      <c r="M92" s="72">
        <f t="shared" si="11"/>
        <v>103</v>
      </c>
      <c r="N92" s="72">
        <f t="shared" si="11"/>
        <v>152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1.6952025767079165E-4</v>
      </c>
      <c r="D93" s="74">
        <f>D92/$B$92</f>
        <v>8.8150533988811657E-3</v>
      </c>
      <c r="E93" s="74">
        <f>E92/$B$92</f>
        <v>0</v>
      </c>
      <c r="F93" s="74">
        <f t="shared" ref="F93:N93" si="12">F92/$B$92</f>
        <v>4.5092388540430579E-2</v>
      </c>
      <c r="G93" s="74">
        <f t="shared" si="12"/>
        <v>0.524834717748771</v>
      </c>
      <c r="H93" s="74">
        <f t="shared" si="12"/>
        <v>1.6952025767079167E-3</v>
      </c>
      <c r="I93" s="74">
        <f t="shared" si="12"/>
        <v>4.0006780810306834E-2</v>
      </c>
      <c r="J93" s="74">
        <f t="shared" si="12"/>
        <v>0.33361586709611801</v>
      </c>
      <c r="K93" s="74">
        <f t="shared" si="12"/>
        <v>2.2037633497202914E-3</v>
      </c>
      <c r="L93" s="74">
        <f t="shared" si="12"/>
        <v>3.390405153415833E-4</v>
      </c>
      <c r="M93" s="74">
        <f t="shared" si="12"/>
        <v>1.7460586540091541E-2</v>
      </c>
      <c r="N93" s="74">
        <f t="shared" si="12"/>
        <v>2.5767079165960331E-2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7" t="s">
        <v>0</v>
      </c>
      <c r="C98" s="108" t="s">
        <v>48</v>
      </c>
      <c r="D98" s="108"/>
      <c r="E98" s="108"/>
      <c r="F98" s="108"/>
      <c r="G98" s="89"/>
      <c r="H98" s="89"/>
      <c r="I98" s="89"/>
      <c r="J98" s="89"/>
      <c r="K98" s="89"/>
      <c r="L98" s="89"/>
      <c r="M98" s="89"/>
      <c r="N98" s="89"/>
      <c r="O98" s="103"/>
    </row>
    <row r="99" spans="1:15" ht="36" customHeight="1" x14ac:dyDescent="0.2">
      <c r="A99" s="101"/>
      <c r="B99" s="107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3"/>
    </row>
    <row r="100" spans="1:15" ht="15" customHeight="1" x14ac:dyDescent="0.2">
      <c r="A100" s="79" t="s">
        <v>50</v>
      </c>
      <c r="B100" s="92">
        <f>C100+D100+E100+F100</f>
        <v>47</v>
      </c>
      <c r="C100" s="93">
        <v>0</v>
      </c>
      <c r="D100" s="93">
        <v>17</v>
      </c>
      <c r="E100" s="93">
        <v>24</v>
      </c>
      <c r="F100" s="93">
        <v>6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334</v>
      </c>
      <c r="C101" s="93">
        <v>8</v>
      </c>
      <c r="D101" s="93">
        <v>199</v>
      </c>
      <c r="E101" s="93">
        <v>117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81</v>
      </c>
      <c r="C102" s="93">
        <v>1</v>
      </c>
      <c r="D102" s="93">
        <v>52</v>
      </c>
      <c r="E102" s="93">
        <v>28</v>
      </c>
      <c r="F102" s="93">
        <v>0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736</v>
      </c>
      <c r="C103" s="93">
        <v>6</v>
      </c>
      <c r="D103" s="93">
        <v>528</v>
      </c>
      <c r="E103" s="93">
        <v>192</v>
      </c>
      <c r="F103" s="93">
        <v>10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141</v>
      </c>
      <c r="C104" s="93">
        <v>2</v>
      </c>
      <c r="D104" s="93">
        <v>77</v>
      </c>
      <c r="E104" s="93">
        <v>55</v>
      </c>
      <c r="F104" s="93">
        <v>7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111</v>
      </c>
      <c r="C105" s="93">
        <v>8</v>
      </c>
      <c r="D105" s="93">
        <v>70</v>
      </c>
      <c r="E105" s="93">
        <v>31</v>
      </c>
      <c r="F105" s="93">
        <v>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190</v>
      </c>
      <c r="C106" s="93">
        <v>2</v>
      </c>
      <c r="D106" s="93">
        <v>96</v>
      </c>
      <c r="E106" s="93">
        <v>84</v>
      </c>
      <c r="F106" s="93">
        <v>8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345</v>
      </c>
      <c r="C107" s="93">
        <v>3</v>
      </c>
      <c r="D107" s="93">
        <v>214</v>
      </c>
      <c r="E107" s="93">
        <v>113</v>
      </c>
      <c r="F107" s="93">
        <v>15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73</v>
      </c>
      <c r="C108" s="93">
        <v>0</v>
      </c>
      <c r="D108" s="93">
        <v>49</v>
      </c>
      <c r="E108" s="93">
        <v>22</v>
      </c>
      <c r="F108" s="93">
        <v>2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107</v>
      </c>
      <c r="C109" s="93">
        <v>0</v>
      </c>
      <c r="D109" s="93">
        <v>61</v>
      </c>
      <c r="E109" s="93">
        <v>40</v>
      </c>
      <c r="F109" s="93">
        <v>6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184</v>
      </c>
      <c r="C110" s="93">
        <v>0</v>
      </c>
      <c r="D110" s="93">
        <v>87</v>
      </c>
      <c r="E110" s="93">
        <v>85</v>
      </c>
      <c r="F110" s="93">
        <v>12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231</v>
      </c>
      <c r="C111" s="93">
        <v>0</v>
      </c>
      <c r="D111" s="93">
        <v>128</v>
      </c>
      <c r="E111" s="93">
        <v>86</v>
      </c>
      <c r="F111" s="93">
        <v>17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374</v>
      </c>
      <c r="C112" s="93">
        <v>0</v>
      </c>
      <c r="D112" s="93">
        <v>200</v>
      </c>
      <c r="E112" s="93">
        <v>158</v>
      </c>
      <c r="F112" s="93">
        <v>16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144</v>
      </c>
      <c r="C113" s="93">
        <v>0</v>
      </c>
      <c r="D113" s="93">
        <v>64</v>
      </c>
      <c r="E113" s="93">
        <v>74</v>
      </c>
      <c r="F113" s="93">
        <v>6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2086</v>
      </c>
      <c r="C114" s="93">
        <v>20</v>
      </c>
      <c r="D114" s="93">
        <v>1120</v>
      </c>
      <c r="E114" s="93">
        <v>844</v>
      </c>
      <c r="F114" s="93">
        <v>102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48</v>
      </c>
      <c r="C115" s="93">
        <v>0</v>
      </c>
      <c r="D115" s="93">
        <v>20</v>
      </c>
      <c r="E115" s="93">
        <v>17</v>
      </c>
      <c r="F115" s="93">
        <v>11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32</v>
      </c>
      <c r="C116" s="93">
        <v>1</v>
      </c>
      <c r="D116" s="93">
        <v>13</v>
      </c>
      <c r="E116" s="93">
        <v>17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15</v>
      </c>
      <c r="C117" s="93">
        <v>0</v>
      </c>
      <c r="D117" s="93">
        <v>10</v>
      </c>
      <c r="E117" s="93">
        <v>5</v>
      </c>
      <c r="F117" s="93">
        <v>0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46</v>
      </c>
      <c r="C118" s="93">
        <v>0</v>
      </c>
      <c r="D118" s="93">
        <v>30</v>
      </c>
      <c r="E118" s="93">
        <v>12</v>
      </c>
      <c r="F118" s="93">
        <v>4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143</v>
      </c>
      <c r="C119" s="93">
        <v>0</v>
      </c>
      <c r="D119" s="93">
        <v>81</v>
      </c>
      <c r="E119" s="93">
        <v>57</v>
      </c>
      <c r="F119" s="93">
        <v>5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108</v>
      </c>
      <c r="C120" s="93">
        <v>1</v>
      </c>
      <c r="D120" s="93">
        <v>56</v>
      </c>
      <c r="E120" s="93">
        <v>51</v>
      </c>
      <c r="F120" s="93">
        <v>0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159</v>
      </c>
      <c r="C121" s="93">
        <v>1</v>
      </c>
      <c r="D121" s="93">
        <v>98</v>
      </c>
      <c r="E121" s="93">
        <v>53</v>
      </c>
      <c r="F121" s="93">
        <v>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62</v>
      </c>
      <c r="C122" s="93">
        <v>0</v>
      </c>
      <c r="D122" s="93">
        <v>33</v>
      </c>
      <c r="E122" s="93">
        <v>23</v>
      </c>
      <c r="F122" s="93">
        <v>6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82</v>
      </c>
      <c r="C123" s="93">
        <v>0</v>
      </c>
      <c r="D123" s="93">
        <v>58</v>
      </c>
      <c r="E123" s="93">
        <v>24</v>
      </c>
      <c r="F123" s="93">
        <v>0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20</v>
      </c>
      <c r="C124" s="93">
        <v>0</v>
      </c>
      <c r="D124" s="93">
        <v>11</v>
      </c>
      <c r="E124" s="93">
        <v>5</v>
      </c>
      <c r="F124" s="93">
        <v>4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5899</v>
      </c>
      <c r="C125" s="95">
        <f>SUM(C100:C124)</f>
        <v>53</v>
      </c>
      <c r="D125" s="95">
        <f>SUM(D100:D124)</f>
        <v>3372</v>
      </c>
      <c r="E125" s="95">
        <f>SUM(E100:E124)</f>
        <v>2217</v>
      </c>
      <c r="F125" s="95">
        <f>SUM(F100:F124)</f>
        <v>257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8.9845736565519578E-3</v>
      </c>
      <c r="D126" s="96">
        <f>D125/$B$125</f>
        <v>0.57162230886590948</v>
      </c>
      <c r="E126" s="96">
        <f>E125/$B$125</f>
        <v>0.37582641125614513</v>
      </c>
      <c r="F126" s="96">
        <f>F125/$B$125</f>
        <v>4.3566706221393456E-2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98:A99"/>
    <mergeCell ref="B98:B99"/>
    <mergeCell ref="A77:A79"/>
    <mergeCell ref="O98:O99"/>
    <mergeCell ref="C98:F98"/>
    <mergeCell ref="I78:K7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54:A55"/>
    <mergeCell ref="B77:B79"/>
    <mergeCell ref="B54:B55"/>
    <mergeCell ref="N54:N55"/>
    <mergeCell ref="A47:J4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2019-02-18T17:27:11Z</cp:lastPrinted>
  <dcterms:created xsi:type="dcterms:W3CDTF">2009-10-30T17:37:42Z</dcterms:created>
  <dcterms:modified xsi:type="dcterms:W3CDTF">2020-05-08T21:55:13Z</dcterms:modified>
</cp:coreProperties>
</file>