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05" yWindow="-105" windowWidth="23250" windowHeight="1257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4" i="1" l="1"/>
  <c r="N99" i="1" l="1"/>
  <c r="C28" i="1" l="1"/>
  <c r="J56" i="1" l="1"/>
  <c r="J57" i="1"/>
  <c r="J58" i="1"/>
  <c r="J59" i="1"/>
  <c r="J60" i="1"/>
  <c r="J61" i="1"/>
  <c r="J62" i="1"/>
  <c r="J63" i="1"/>
  <c r="J55" i="1"/>
  <c r="B25" i="1" l="1"/>
  <c r="B26" i="1"/>
  <c r="B27" i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6" i="1" l="1"/>
  <c r="F96" i="1"/>
  <c r="E96" i="1"/>
  <c r="D96" i="1"/>
  <c r="C96" i="1"/>
  <c r="C99" i="1" s="1"/>
  <c r="B39" i="1"/>
  <c r="B40" i="1"/>
  <c r="B41" i="1"/>
  <c r="B42" i="1"/>
  <c r="B43" i="1" l="1"/>
  <c r="B84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04" i="1"/>
  <c r="C129" i="1"/>
  <c r="D129" i="1"/>
  <c r="E129" i="1"/>
  <c r="F129" i="1"/>
  <c r="H96" i="1"/>
  <c r="F99" i="1" s="1"/>
  <c r="I96" i="1"/>
  <c r="J96" i="1"/>
  <c r="K96" i="1"/>
  <c r="L96" i="1"/>
  <c r="M96" i="1"/>
  <c r="N96" i="1"/>
  <c r="B85" i="1"/>
  <c r="B86" i="1"/>
  <c r="B87" i="1"/>
  <c r="B88" i="1"/>
  <c r="B89" i="1"/>
  <c r="B90" i="1"/>
  <c r="B91" i="1"/>
  <c r="B92" i="1"/>
  <c r="B93" i="1"/>
  <c r="B94" i="1"/>
  <c r="B95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I99" i="1" l="1"/>
  <c r="B28" i="1"/>
  <c r="F67" i="1"/>
  <c r="I68" i="1" s="1"/>
  <c r="J67" i="1"/>
  <c r="L68" i="1" s="1"/>
  <c r="B67" i="1"/>
  <c r="B68" i="1" s="1"/>
  <c r="B96" i="1"/>
  <c r="C97" i="1" s="1"/>
  <c r="B129" i="1"/>
  <c r="F130" i="1" s="1"/>
  <c r="N68" i="1"/>
  <c r="J28" i="1"/>
  <c r="G97" i="1" l="1"/>
  <c r="M97" i="1"/>
  <c r="F97" i="1"/>
  <c r="E97" i="1"/>
  <c r="I97" i="1"/>
  <c r="J97" i="1"/>
  <c r="H97" i="1"/>
  <c r="K97" i="1"/>
  <c r="B97" i="1"/>
  <c r="D97" i="1"/>
  <c r="N97" i="1"/>
  <c r="C130" i="1"/>
  <c r="D130" i="1"/>
  <c r="E130" i="1"/>
  <c r="B130" i="1"/>
  <c r="L97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</calcChain>
</file>

<file path=xl/sharedStrings.xml><?xml version="1.0" encoding="utf-8"?>
<sst xmlns="http://schemas.openxmlformats.org/spreadsheetml/2006/main" count="171" uniqueCount="90">
  <si>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</si>
  <si>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</si>
  <si>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</si>
  <si>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</si>
  <si>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</si>
  <si>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</si>
  <si>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</si>
  <si>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</si>
  <si>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</si>
  <si>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</si>
  <si>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</si>
  <si>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</si>
  <si>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</si>
  <si>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</si>
  <si>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</si>
  <si>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</si>
  <si>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</si>
  <si>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</si>
  <si>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</si>
  <si>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</si>
  <si>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</si>
  <si>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</si>
  <si>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</si>
  <si>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</si>
  <si>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</si>
  <si>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</si>
  <si>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</si>
  <si>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</si>
  <si>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</si>
  <si>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</si>
  <si>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</si>
  <si>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</si>
  <si>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</si>
  <si>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</si>
  <si>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</si>
  <si>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</si>
  <si>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</si>
  <si>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</si>
  <si>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</si>
  <si>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</si>
  <si>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</si>
  <si>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</si>
  <si>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</si>
  <si>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</si>
  <si>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</si>
  <si>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</si>
  <si>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</si>
  <si>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</si>
  <si>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</si>
  <si>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</si>
  <si>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</si>
  <si>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</si>
  <si>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</si>
  <si>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</si>
  <si>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</si>
  <si>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</si>
  <si>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</si>
  <si>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</si>
  <si>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</si>
  <si>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</si>
  <si>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</si>
  <si>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</si>
  <si>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</si>
  <si>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</si>
  <si>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</si>
  <si>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</si>
  <si>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</si>
  <si>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</si>
  <si>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</si>
  <si>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</si>
  <si>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</si>
  <si>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</si>
  <si>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</si>
  <si>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</si>
  <si>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</si>
  <si>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</si>
  <si>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</si>
  <si>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</si>
  <si>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</si>
  <si>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</si>
  <si>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</si>
  <si>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</si>
  <si>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</si>
  <si>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</si>
  <si>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</si>
  <si>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</si>
  <si>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</si>
  <si>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</si>
  <si>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</si>
  <si>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Período : Enero - Agosto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</si>
</sst>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  <font>
      <sz val="8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0" fontId="2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86053824338335"/>
          <c:y val="0.31683780663234401"/>
          <c:w val="0.38943191132664456"/>
          <c:h val="0.64523063673531189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5332368002421884"/>
                  <c:y val="0.1123925840399757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-1.3728833406162883E-3"/>
                  <c:y val="0.18135315717746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0.11970217542176111"/>
                  <c:y val="0.104956276499091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206</c:v>
                </c:pt>
                <c:pt idx="1">
                  <c:v>22287</c:v>
                </c:pt>
                <c:pt idx="2">
                  <c:v>18531</c:v>
                </c:pt>
                <c:pt idx="3">
                  <c:v>5370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107102</xdr:colOff>
      <xdr:row>36</xdr:row>
      <xdr:rowOff>35136</xdr:rowOff>
    </xdr:from>
    <xdr:to>
      <xdr:col>14</xdr:col>
      <xdr:colOff>655742</xdr:colOff>
      <xdr:row>50</xdr:row>
      <xdr:rowOff>84666</xdr:rowOff>
    </xdr:to>
    <xdr:graphicFrame macro="">
      <xdr:nvGraphicFramePr>
        <xdr:cNvPr id="192137" name="Gráfico 1">
          <a:extLst>
            <a:ext uri="{FF2B5EF4-FFF2-40B4-BE49-F238E27FC236}">
              <a16:creationId xmlns:a16="http://schemas.microsoft.com/office/drawing/2014/main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75988</xdr:colOff>
      <xdr:row>13</xdr:row>
      <xdr:rowOff>142746</xdr:rowOff>
    </xdr:from>
    <xdr:to>
      <xdr:col>7</xdr:col>
      <xdr:colOff>674368</xdr:colOff>
      <xdr:row>15</xdr:row>
      <xdr:rowOff>115993</xdr:rowOff>
    </xdr:to>
    <xdr:grpSp>
      <xdr:nvGrpSpPr>
        <xdr:cNvPr id="192138" name="Grupo 27">
          <a:extLst>
            <a:ext uri="{FF2B5EF4-FFF2-40B4-BE49-F238E27FC236}">
              <a16:creationId xmlns:a16="http://schemas.microsoft.com/office/drawing/2014/main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203488" y="2269996"/>
          <a:ext cx="2217630" cy="481247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87629</xdr:colOff>
      <xdr:row>16</xdr:row>
      <xdr:rowOff>114515</xdr:rowOff>
    </xdr:from>
    <xdr:to>
      <xdr:col>7</xdr:col>
      <xdr:colOff>691672</xdr:colOff>
      <xdr:row>19</xdr:row>
      <xdr:rowOff>137583</xdr:rowOff>
    </xdr:to>
    <xdr:grpSp>
      <xdr:nvGrpSpPr>
        <xdr:cNvPr id="192139" name="Grupo 17">
          <a:extLst>
            <a:ext uri="{FF2B5EF4-FFF2-40B4-BE49-F238E27FC236}">
              <a16:creationId xmlns:a16="http://schemas.microsoft.com/office/drawing/2014/main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215129" y="2940265"/>
          <a:ext cx="2223293" cy="594568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113665</xdr:colOff>
      <xdr:row>20</xdr:row>
      <xdr:rowOff>146630</xdr:rowOff>
    </xdr:from>
    <xdr:to>
      <xdr:col>7</xdr:col>
      <xdr:colOff>733055</xdr:colOff>
      <xdr:row>27</xdr:row>
      <xdr:rowOff>222250</xdr:rowOff>
    </xdr:to>
    <xdr:grpSp>
      <xdr:nvGrpSpPr>
        <xdr:cNvPr id="192140" name="Grupo 18">
          <a:extLst>
            <a:ext uri="{FF2B5EF4-FFF2-40B4-BE49-F238E27FC236}">
              <a16:creationId xmlns:a16="http://schemas.microsoft.com/office/drawing/2014/main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41165" y="3734380"/>
          <a:ext cx="2238640" cy="647120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O131"/>
  <sheetViews>
    <sheetView tabSelected="1" view="pageBreakPreview" zoomScale="90" zoomScaleNormal="100" zoomScaleSheetLayoutView="90" workbookViewId="0">
      <selection activeCell="P52" sqref="P5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103" t="s">
        <v>89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15856</v>
      </c>
      <c r="C16" s="39">
        <v>3304</v>
      </c>
      <c r="D16" s="39">
        <v>11677</v>
      </c>
      <c r="E16" s="39">
        <v>875</v>
      </c>
      <c r="I16" s="37" t="s">
        <v>16</v>
      </c>
      <c r="J16" s="38">
        <f>SUM(K16:O16)</f>
        <v>15856</v>
      </c>
      <c r="K16" s="39">
        <v>12139</v>
      </c>
      <c r="L16" s="39">
        <v>1305</v>
      </c>
      <c r="M16" s="39">
        <v>1862</v>
      </c>
      <c r="N16" s="39">
        <v>525</v>
      </c>
      <c r="O16" s="39">
        <v>25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14693</v>
      </c>
      <c r="C17" s="43">
        <v>3295</v>
      </c>
      <c r="D17" s="43">
        <v>10591</v>
      </c>
      <c r="E17" s="43">
        <v>807</v>
      </c>
      <c r="I17" s="41" t="s">
        <v>17</v>
      </c>
      <c r="J17" s="42">
        <f t="shared" ref="J17:J27" si="1">SUM(K17:O17)</f>
        <v>14693</v>
      </c>
      <c r="K17" s="43">
        <v>11172</v>
      </c>
      <c r="L17" s="43">
        <v>1395</v>
      </c>
      <c r="M17" s="43">
        <v>1615</v>
      </c>
      <c r="N17" s="43">
        <v>471</v>
      </c>
      <c r="O17" s="43">
        <v>40</v>
      </c>
    </row>
    <row r="18" spans="1:15" s="40" customFormat="1" ht="15" customHeight="1" x14ac:dyDescent="0.3">
      <c r="A18" s="41" t="s">
        <v>18</v>
      </c>
      <c r="B18" s="42">
        <f t="shared" si="0"/>
        <v>6919</v>
      </c>
      <c r="C18" s="43">
        <v>1503</v>
      </c>
      <c r="D18" s="43">
        <v>5053</v>
      </c>
      <c r="E18" s="43">
        <v>363</v>
      </c>
      <c r="I18" s="41" t="s">
        <v>18</v>
      </c>
      <c r="J18" s="42">
        <f t="shared" si="1"/>
        <v>6919</v>
      </c>
      <c r="K18" s="43">
        <v>5276</v>
      </c>
      <c r="L18" s="43">
        <v>635</v>
      </c>
      <c r="M18" s="43">
        <v>795</v>
      </c>
      <c r="N18" s="43">
        <v>206</v>
      </c>
      <c r="O18" s="43">
        <v>7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4824</v>
      </c>
      <c r="C22" s="43">
        <v>1175</v>
      </c>
      <c r="D22" s="43">
        <v>3404</v>
      </c>
      <c r="E22" s="43">
        <v>245</v>
      </c>
      <c r="I22" s="41" t="s">
        <v>22</v>
      </c>
      <c r="J22" s="42">
        <f t="shared" si="1"/>
        <v>4824</v>
      </c>
      <c r="K22" s="43">
        <v>3696</v>
      </c>
      <c r="L22" s="43">
        <v>453</v>
      </c>
      <c r="M22" s="43">
        <v>578</v>
      </c>
      <c r="N22" s="43">
        <v>90</v>
      </c>
      <c r="O22" s="43">
        <v>7</v>
      </c>
    </row>
    <row r="23" spans="1:15" s="40" customFormat="1" ht="15" customHeight="1" x14ac:dyDescent="0.3">
      <c r="A23" s="41" t="s">
        <v>23</v>
      </c>
      <c r="B23" s="42">
        <f t="shared" si="0"/>
        <v>4102</v>
      </c>
      <c r="C23" s="43">
        <v>1116</v>
      </c>
      <c r="D23" s="43">
        <v>2727</v>
      </c>
      <c r="E23" s="43">
        <v>259</v>
      </c>
      <c r="I23" s="41" t="s">
        <v>23</v>
      </c>
      <c r="J23" s="42">
        <f t="shared" si="1"/>
        <v>4102</v>
      </c>
      <c r="K23" s="43">
        <v>3029</v>
      </c>
      <c r="L23" s="43">
        <v>449</v>
      </c>
      <c r="M23" s="43">
        <v>392</v>
      </c>
      <c r="N23" s="43">
        <v>208</v>
      </c>
      <c r="O23" s="43">
        <v>24</v>
      </c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46394</v>
      </c>
      <c r="C28" s="47">
        <f>SUM(C16:C27)</f>
        <v>10393</v>
      </c>
      <c r="D28" s="47">
        <f>SUM(D16:D27)</f>
        <v>33452</v>
      </c>
      <c r="E28" s="47">
        <f>SUM(E16:E27)</f>
        <v>2549</v>
      </c>
      <c r="I28" s="33" t="s">
        <v>0</v>
      </c>
      <c r="J28" s="47">
        <f>SUM(J16:J27)</f>
        <v>46394</v>
      </c>
      <c r="K28" s="47">
        <f t="shared" ref="K28:O28" si="2">SUM(K16:K27)</f>
        <v>35312</v>
      </c>
      <c r="L28" s="47">
        <f t="shared" si="2"/>
        <v>4237</v>
      </c>
      <c r="M28" s="47">
        <f t="shared" si="2"/>
        <v>5242</v>
      </c>
      <c r="N28" s="47">
        <f t="shared" si="2"/>
        <v>1500</v>
      </c>
      <c r="O28" s="47">
        <f t="shared" si="2"/>
        <v>103</v>
      </c>
    </row>
    <row r="29" spans="1:15" s="40" customFormat="1" ht="15" customHeight="1" thickBot="1" x14ac:dyDescent="0.35">
      <c r="A29" s="48" t="s">
        <v>1</v>
      </c>
      <c r="B29" s="49">
        <v>1</v>
      </c>
      <c r="C29" s="49">
        <v>0.22401603655645128</v>
      </c>
      <c r="D29" s="49">
        <v>0.72104151398887784</v>
      </c>
      <c r="E29" s="49">
        <v>0.06</v>
      </c>
      <c r="I29" s="48" t="s">
        <v>1</v>
      </c>
      <c r="J29" s="49">
        <v>1</v>
      </c>
      <c r="K29" s="49">
        <v>0.76113290511704101</v>
      </c>
      <c r="L29" s="49">
        <v>9.1326464629046866E-2</v>
      </c>
      <c r="M29" s="49">
        <v>0.11</v>
      </c>
      <c r="N29" s="49">
        <v>3.2331767038841226E-2</v>
      </c>
      <c r="O29" s="49">
        <v>2.220114670000431E-3</v>
      </c>
    </row>
    <row r="30" spans="1:15" s="40" customFormat="1" ht="52.5" hidden="1" customHeight="1" x14ac:dyDescent="0.3">
      <c r="A30" s="50"/>
    </row>
    <row r="31" spans="1:15" s="40" customFormat="1" ht="6" hidden="1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</row>
    <row r="38" spans="1:15" ht="31.15" customHeight="1" x14ac:dyDescent="0.2">
      <c r="A38" s="56" t="s">
        <v>4</v>
      </c>
      <c r="B38" s="35" t="s">
        <v>0</v>
      </c>
      <c r="C38" s="57" t="s">
        <v>35</v>
      </c>
      <c r="D38" s="57" t="s">
        <v>36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8"/>
      <c r="L38" s="58"/>
      <c r="M38" s="6"/>
      <c r="N38" s="6"/>
      <c r="O38" s="6"/>
    </row>
    <row r="39" spans="1:15" ht="15" customHeight="1" x14ac:dyDescent="0.2">
      <c r="A39" s="59" t="s">
        <v>43</v>
      </c>
      <c r="B39" s="60">
        <f>SUM(C39:J39)</f>
        <v>206</v>
      </c>
      <c r="C39" s="61">
        <v>18</v>
      </c>
      <c r="D39" s="61">
        <v>7</v>
      </c>
      <c r="E39" s="61">
        <v>16</v>
      </c>
      <c r="F39" s="61">
        <v>17</v>
      </c>
      <c r="G39" s="61">
        <v>41</v>
      </c>
      <c r="H39" s="61">
        <v>31</v>
      </c>
      <c r="I39" s="61">
        <v>16</v>
      </c>
      <c r="J39" s="61">
        <v>60</v>
      </c>
      <c r="K39" s="58"/>
      <c r="L39" s="58"/>
      <c r="M39" s="6"/>
      <c r="N39" s="6"/>
      <c r="O39" s="6"/>
    </row>
    <row r="40" spans="1:15" ht="15" customHeight="1" x14ac:dyDescent="0.2">
      <c r="A40" s="62" t="s">
        <v>5</v>
      </c>
      <c r="B40" s="63">
        <f>SUM(C40:J40)</f>
        <v>22287</v>
      </c>
      <c r="C40" s="61">
        <v>775</v>
      </c>
      <c r="D40" s="61">
        <v>1541</v>
      </c>
      <c r="E40" s="61">
        <v>1657</v>
      </c>
      <c r="F40" s="61">
        <v>2919</v>
      </c>
      <c r="G40" s="61">
        <v>5529</v>
      </c>
      <c r="H40" s="61">
        <v>4809</v>
      </c>
      <c r="I40" s="61">
        <v>3332</v>
      </c>
      <c r="J40" s="61">
        <v>1725</v>
      </c>
      <c r="K40" s="58"/>
      <c r="L40" s="58"/>
      <c r="M40" s="64"/>
      <c r="N40" s="64"/>
      <c r="O40" s="64"/>
    </row>
    <row r="41" spans="1:15" ht="15" customHeight="1" x14ac:dyDescent="0.2">
      <c r="A41" s="65" t="s">
        <v>6</v>
      </c>
      <c r="B41" s="63">
        <f>SUM(C41:J41)</f>
        <v>18531</v>
      </c>
      <c r="C41" s="61">
        <v>476</v>
      </c>
      <c r="D41" s="61">
        <v>835</v>
      </c>
      <c r="E41" s="61">
        <v>1555</v>
      </c>
      <c r="F41" s="61">
        <v>4360</v>
      </c>
      <c r="G41" s="61">
        <v>5426</v>
      </c>
      <c r="H41" s="61">
        <v>3476</v>
      </c>
      <c r="I41" s="61">
        <v>1691</v>
      </c>
      <c r="J41" s="61">
        <v>712</v>
      </c>
      <c r="K41" s="58"/>
      <c r="L41" s="58"/>
      <c r="M41" s="64"/>
      <c r="N41" s="64"/>
      <c r="O41" s="64"/>
    </row>
    <row r="42" spans="1:15" ht="15" customHeight="1" x14ac:dyDescent="0.2">
      <c r="A42" s="66" t="s">
        <v>7</v>
      </c>
      <c r="B42" s="67">
        <f>SUM(C42:J42)</f>
        <v>5370</v>
      </c>
      <c r="C42" s="68">
        <v>234</v>
      </c>
      <c r="D42" s="68">
        <v>997</v>
      </c>
      <c r="E42" s="68">
        <v>2282</v>
      </c>
      <c r="F42" s="68">
        <v>890</v>
      </c>
      <c r="G42" s="68">
        <v>515</v>
      </c>
      <c r="H42" s="68">
        <v>282</v>
      </c>
      <c r="I42" s="68">
        <v>118</v>
      </c>
      <c r="J42" s="68">
        <v>52</v>
      </c>
      <c r="K42" s="69"/>
      <c r="L42" s="69"/>
      <c r="M42" s="64"/>
      <c r="N42" s="64"/>
      <c r="O42" s="64"/>
    </row>
    <row r="43" spans="1:15" ht="18.75" customHeight="1" x14ac:dyDescent="0.2">
      <c r="A43" s="70" t="s">
        <v>0</v>
      </c>
      <c r="B43" s="71">
        <f>SUM(B39:B42)</f>
        <v>46394</v>
      </c>
      <c r="C43" s="71">
        <f t="shared" ref="C43:J43" si="3">SUM(C39:C42)</f>
        <v>1503</v>
      </c>
      <c r="D43" s="71">
        <f t="shared" si="3"/>
        <v>3380</v>
      </c>
      <c r="E43" s="71">
        <f t="shared" si="3"/>
        <v>5510</v>
      </c>
      <c r="F43" s="71">
        <f t="shared" si="3"/>
        <v>8186</v>
      </c>
      <c r="G43" s="71">
        <f t="shared" si="3"/>
        <v>11511</v>
      </c>
      <c r="H43" s="71">
        <f t="shared" si="3"/>
        <v>8598</v>
      </c>
      <c r="I43" s="71">
        <f t="shared" si="3"/>
        <v>5157</v>
      </c>
      <c r="J43" s="71">
        <f t="shared" si="3"/>
        <v>2549</v>
      </c>
      <c r="K43" s="58"/>
      <c r="L43" s="58"/>
      <c r="M43" s="64"/>
      <c r="N43" s="64"/>
      <c r="O43" s="64"/>
    </row>
    <row r="44" spans="1:15" ht="15" customHeight="1" thickBot="1" x14ac:dyDescent="0.25">
      <c r="A44" s="72" t="s">
        <v>1</v>
      </c>
      <c r="B44" s="73">
        <f t="shared" ref="B44:I44" si="4">B43/$B43</f>
        <v>1</v>
      </c>
      <c r="C44" s="73">
        <f t="shared" si="4"/>
        <v>3.2396430572918911E-2</v>
      </c>
      <c r="D44" s="73">
        <f t="shared" si="4"/>
        <v>7.28542483941889E-2</v>
      </c>
      <c r="E44" s="73">
        <f t="shared" si="4"/>
        <v>0.11876535758934345</v>
      </c>
      <c r="F44" s="73">
        <f t="shared" si="4"/>
        <v>0.1764452299866362</v>
      </c>
      <c r="G44" s="73">
        <f t="shared" si="4"/>
        <v>0.2481139802560676</v>
      </c>
      <c r="H44" s="73">
        <f t="shared" si="4"/>
        <v>0.18532568866663793</v>
      </c>
      <c r="I44" s="73">
        <f t="shared" si="4"/>
        <v>0.11115661507953614</v>
      </c>
      <c r="J44" s="73">
        <f>J43/$B43</f>
        <v>5.4942449454670861E-2</v>
      </c>
      <c r="K44" s="74"/>
      <c r="L44" s="74"/>
      <c r="M44" s="64"/>
      <c r="N44" s="64"/>
      <c r="O44" s="64"/>
    </row>
    <row r="45" spans="1:15" ht="1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74"/>
      <c r="L45" s="74"/>
      <c r="M45" s="64"/>
      <c r="N45" s="64"/>
      <c r="O45" s="64"/>
    </row>
    <row r="46" spans="1:15" ht="15" hidden="1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74"/>
      <c r="L46" s="74"/>
      <c r="M46" s="64"/>
      <c r="N46" s="64"/>
      <c r="O46" s="64"/>
    </row>
    <row r="47" spans="1:15" ht="15" hidden="1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74"/>
      <c r="L47" s="74"/>
      <c r="M47" s="64"/>
      <c r="N47" s="64"/>
      <c r="O47" s="64"/>
    </row>
    <row r="48" spans="1:15" ht="11.2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74"/>
      <c r="L48" s="74"/>
      <c r="M48" s="64"/>
      <c r="N48" s="64"/>
      <c r="O48" s="64"/>
    </row>
    <row r="49" spans="1:15" ht="28.5" hidden="1" customHeight="1" x14ac:dyDescent="0.2">
      <c r="A49" s="101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5" hidden="1" customHeight="1" x14ac:dyDescent="0.2">
      <c r="A50" s="101"/>
      <c r="B50" s="10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0.5" customHeight="1" x14ac:dyDescent="0.2">
      <c r="A52" s="51"/>
      <c r="B52" s="52"/>
    </row>
    <row r="53" spans="1:15" ht="13.9" customHeight="1" x14ac:dyDescent="0.2">
      <c r="A53" s="110" t="s">
        <v>45</v>
      </c>
      <c r="B53" s="109" t="s">
        <v>0</v>
      </c>
      <c r="C53" s="109" t="s">
        <v>76</v>
      </c>
      <c r="D53" s="109"/>
      <c r="E53" s="109"/>
      <c r="F53" s="109" t="s">
        <v>0</v>
      </c>
      <c r="G53" s="109" t="s">
        <v>77</v>
      </c>
      <c r="H53" s="109"/>
      <c r="I53" s="109"/>
      <c r="J53" s="109" t="s">
        <v>0</v>
      </c>
      <c r="K53" s="108" t="s">
        <v>78</v>
      </c>
      <c r="L53" s="108"/>
      <c r="M53" s="109" t="s">
        <v>79</v>
      </c>
      <c r="N53" s="109" t="s">
        <v>80</v>
      </c>
      <c r="O53" s="107"/>
    </row>
    <row r="54" spans="1:15" ht="15" customHeight="1" x14ac:dyDescent="0.2">
      <c r="A54" s="110"/>
      <c r="B54" s="109"/>
      <c r="C54" s="1" t="s">
        <v>2</v>
      </c>
      <c r="D54" s="1" t="s">
        <v>3</v>
      </c>
      <c r="E54" s="1" t="s">
        <v>44</v>
      </c>
      <c r="F54" s="109"/>
      <c r="G54" s="2" t="s">
        <v>2</v>
      </c>
      <c r="H54" s="2" t="s">
        <v>3</v>
      </c>
      <c r="I54" s="2" t="s">
        <v>44</v>
      </c>
      <c r="J54" s="109"/>
      <c r="K54" s="2" t="s">
        <v>2</v>
      </c>
      <c r="L54" s="2" t="s">
        <v>3</v>
      </c>
      <c r="M54" s="109"/>
      <c r="N54" s="109"/>
      <c r="O54" s="107"/>
    </row>
    <row r="55" spans="1:15" ht="15" customHeight="1" x14ac:dyDescent="0.2">
      <c r="A55" s="77" t="s">
        <v>16</v>
      </c>
      <c r="B55" s="78">
        <f>C55+D55+E55</f>
        <v>205</v>
      </c>
      <c r="C55" s="61">
        <v>29</v>
      </c>
      <c r="D55" s="61">
        <v>176</v>
      </c>
      <c r="E55" s="79">
        <v>0</v>
      </c>
      <c r="F55" s="78">
        <f>G55+H55+I55</f>
        <v>179</v>
      </c>
      <c r="G55" s="61">
        <v>19</v>
      </c>
      <c r="H55" s="61">
        <v>121</v>
      </c>
      <c r="I55" s="79">
        <v>39</v>
      </c>
      <c r="J55" s="78">
        <f>K55+L55</f>
        <v>435</v>
      </c>
      <c r="K55" s="61">
        <v>84</v>
      </c>
      <c r="L55" s="61">
        <v>351</v>
      </c>
      <c r="M55" s="78">
        <v>8</v>
      </c>
      <c r="N55" s="78">
        <v>12</v>
      </c>
      <c r="O55" s="80"/>
    </row>
    <row r="56" spans="1:15" ht="15" customHeight="1" x14ac:dyDescent="0.2">
      <c r="A56" s="65" t="s">
        <v>17</v>
      </c>
      <c r="B56" s="63">
        <f>C56+D56+E56</f>
        <v>229</v>
      </c>
      <c r="C56" s="61">
        <v>33</v>
      </c>
      <c r="D56" s="61">
        <v>195</v>
      </c>
      <c r="E56" s="79">
        <v>1</v>
      </c>
      <c r="F56" s="63">
        <f>G56+H56+I56</f>
        <v>198</v>
      </c>
      <c r="G56" s="61">
        <v>39</v>
      </c>
      <c r="H56" s="61">
        <v>117</v>
      </c>
      <c r="I56" s="79">
        <v>42</v>
      </c>
      <c r="J56" s="78">
        <f t="shared" ref="J56:J63" si="5">K56+L56</f>
        <v>459</v>
      </c>
      <c r="K56" s="61">
        <v>90</v>
      </c>
      <c r="L56" s="61">
        <v>369</v>
      </c>
      <c r="M56" s="63">
        <v>5</v>
      </c>
      <c r="N56" s="63">
        <v>7</v>
      </c>
      <c r="O56" s="80"/>
    </row>
    <row r="57" spans="1:15" ht="15" customHeight="1" x14ac:dyDescent="0.2">
      <c r="A57" s="81" t="s">
        <v>18</v>
      </c>
      <c r="B57" s="63">
        <f>C57+D57+E57</f>
        <v>76</v>
      </c>
      <c r="C57" s="61">
        <v>6</v>
      </c>
      <c r="D57" s="61">
        <v>70</v>
      </c>
      <c r="E57" s="79">
        <v>0</v>
      </c>
      <c r="F57" s="63">
        <f>G57+H57+I57</f>
        <v>80</v>
      </c>
      <c r="G57" s="61">
        <v>20</v>
      </c>
      <c r="H57" s="61">
        <v>44</v>
      </c>
      <c r="I57" s="79">
        <v>16</v>
      </c>
      <c r="J57" s="78">
        <f t="shared" si="5"/>
        <v>216</v>
      </c>
      <c r="K57" s="61">
        <v>36</v>
      </c>
      <c r="L57" s="61">
        <v>180</v>
      </c>
      <c r="M57" s="63">
        <v>4</v>
      </c>
      <c r="N57" s="63">
        <v>3</v>
      </c>
      <c r="O57" s="80"/>
    </row>
    <row r="58" spans="1:15" ht="15" customHeight="1" x14ac:dyDescent="0.2">
      <c r="A58" s="65" t="s">
        <v>19</v>
      </c>
      <c r="B58" s="63">
        <f t="shared" ref="B58:B66" si="6">C58+D58+E58</f>
        <v>0</v>
      </c>
      <c r="C58" s="61">
        <v>0</v>
      </c>
      <c r="D58" s="61">
        <v>0</v>
      </c>
      <c r="E58" s="79">
        <v>0</v>
      </c>
      <c r="F58" s="63">
        <f t="shared" ref="F58:F66" si="7">G58+H58+I58</f>
        <v>0</v>
      </c>
      <c r="G58" s="61">
        <v>0</v>
      </c>
      <c r="H58" s="61">
        <v>0</v>
      </c>
      <c r="I58" s="79">
        <v>0</v>
      </c>
      <c r="J58" s="78">
        <f t="shared" si="5"/>
        <v>0</v>
      </c>
      <c r="K58" s="61">
        <v>0</v>
      </c>
      <c r="L58" s="61">
        <v>0</v>
      </c>
      <c r="M58" s="63">
        <v>0</v>
      </c>
      <c r="N58" s="63">
        <v>0</v>
      </c>
      <c r="O58" s="80"/>
    </row>
    <row r="59" spans="1:15" ht="15" customHeight="1" x14ac:dyDescent="0.2">
      <c r="A59" s="81" t="s">
        <v>20</v>
      </c>
      <c r="B59" s="63">
        <f t="shared" si="6"/>
        <v>0</v>
      </c>
      <c r="C59" s="61">
        <v>0</v>
      </c>
      <c r="D59" s="61">
        <v>0</v>
      </c>
      <c r="E59" s="79">
        <v>0</v>
      </c>
      <c r="F59" s="82">
        <f t="shared" si="7"/>
        <v>0</v>
      </c>
      <c r="G59" s="61">
        <v>0</v>
      </c>
      <c r="H59" s="61">
        <v>0</v>
      </c>
      <c r="I59" s="79">
        <v>0</v>
      </c>
      <c r="J59" s="78">
        <f t="shared" si="5"/>
        <v>0</v>
      </c>
      <c r="K59" s="61">
        <v>0</v>
      </c>
      <c r="L59" s="61">
        <v>0</v>
      </c>
      <c r="M59" s="82">
        <v>0</v>
      </c>
      <c r="N59" s="82">
        <v>0</v>
      </c>
      <c r="O59" s="83"/>
    </row>
    <row r="60" spans="1:15" ht="15" customHeight="1" x14ac:dyDescent="0.2">
      <c r="A60" s="65" t="s">
        <v>21</v>
      </c>
      <c r="B60" s="63">
        <f t="shared" si="6"/>
        <v>0</v>
      </c>
      <c r="C60" s="61">
        <v>0</v>
      </c>
      <c r="D60" s="61">
        <v>0</v>
      </c>
      <c r="E60" s="79">
        <v>0</v>
      </c>
      <c r="F60" s="63">
        <f t="shared" si="7"/>
        <v>0</v>
      </c>
      <c r="G60" s="61">
        <v>0</v>
      </c>
      <c r="H60" s="61">
        <v>0</v>
      </c>
      <c r="I60" s="79">
        <v>0</v>
      </c>
      <c r="J60" s="78">
        <f t="shared" si="5"/>
        <v>0</v>
      </c>
      <c r="K60" s="61">
        <v>0</v>
      </c>
      <c r="L60" s="61">
        <v>0</v>
      </c>
      <c r="M60" s="63">
        <v>0</v>
      </c>
      <c r="N60" s="63">
        <v>0</v>
      </c>
      <c r="O60" s="80"/>
    </row>
    <row r="61" spans="1:15" ht="15" customHeight="1" x14ac:dyDescent="0.2">
      <c r="A61" s="65" t="s">
        <v>22</v>
      </c>
      <c r="B61" s="63">
        <f t="shared" si="6"/>
        <v>59</v>
      </c>
      <c r="C61" s="61">
        <v>6</v>
      </c>
      <c r="D61" s="61">
        <v>51</v>
      </c>
      <c r="E61" s="79">
        <v>2</v>
      </c>
      <c r="F61" s="63">
        <f t="shared" si="7"/>
        <v>72</v>
      </c>
      <c r="G61" s="61">
        <v>14</v>
      </c>
      <c r="H61" s="61">
        <v>47</v>
      </c>
      <c r="I61" s="79">
        <v>11</v>
      </c>
      <c r="J61" s="78">
        <f t="shared" si="5"/>
        <v>160</v>
      </c>
      <c r="K61" s="61">
        <v>38</v>
      </c>
      <c r="L61" s="61">
        <v>122</v>
      </c>
      <c r="M61" s="63">
        <v>3</v>
      </c>
      <c r="N61" s="63">
        <v>2</v>
      </c>
      <c r="O61" s="80"/>
    </row>
    <row r="62" spans="1:15" ht="15" customHeight="1" x14ac:dyDescent="0.2">
      <c r="A62" s="65" t="s">
        <v>23</v>
      </c>
      <c r="B62" s="63">
        <f t="shared" si="6"/>
        <v>71</v>
      </c>
      <c r="C62" s="61">
        <v>18</v>
      </c>
      <c r="D62" s="61">
        <v>53</v>
      </c>
      <c r="E62" s="79">
        <v>0</v>
      </c>
      <c r="F62" s="63">
        <f t="shared" si="7"/>
        <v>69</v>
      </c>
      <c r="G62" s="61">
        <v>19</v>
      </c>
      <c r="H62" s="61">
        <v>40</v>
      </c>
      <c r="I62" s="79">
        <v>10</v>
      </c>
      <c r="J62" s="78">
        <f t="shared" si="5"/>
        <v>109</v>
      </c>
      <c r="K62" s="61">
        <v>33</v>
      </c>
      <c r="L62" s="61">
        <v>76</v>
      </c>
      <c r="M62" s="63">
        <v>1</v>
      </c>
      <c r="N62" s="63">
        <v>4</v>
      </c>
      <c r="O62" s="80"/>
    </row>
    <row r="63" spans="1:15" ht="15" hidden="1" customHeight="1" x14ac:dyDescent="0.2">
      <c r="A63" s="81" t="s">
        <v>24</v>
      </c>
      <c r="B63" s="63">
        <f t="shared" si="6"/>
        <v>0</v>
      </c>
      <c r="C63" s="61"/>
      <c r="D63" s="61"/>
      <c r="E63" s="79"/>
      <c r="F63" s="63">
        <f t="shared" si="7"/>
        <v>0</v>
      </c>
      <c r="G63" s="61"/>
      <c r="H63" s="61"/>
      <c r="I63" s="79"/>
      <c r="J63" s="78">
        <f t="shared" si="5"/>
        <v>0</v>
      </c>
      <c r="K63" s="61"/>
      <c r="L63" s="61"/>
      <c r="M63" s="63"/>
      <c r="N63" s="63"/>
      <c r="O63" s="80"/>
    </row>
    <row r="64" spans="1:15" ht="15" hidden="1" customHeight="1" x14ac:dyDescent="0.2">
      <c r="A64" s="65" t="s">
        <v>25</v>
      </c>
      <c r="B64" s="63">
        <f t="shared" si="6"/>
        <v>0</v>
      </c>
      <c r="C64" s="61"/>
      <c r="D64" s="61"/>
      <c r="E64" s="79"/>
      <c r="F64" s="63">
        <f t="shared" si="7"/>
        <v>0</v>
      </c>
      <c r="G64" s="61"/>
      <c r="H64" s="61"/>
      <c r="I64" s="79"/>
      <c r="J64" s="78">
        <f t="shared" ref="J64:J66" si="8">K64+L64</f>
        <v>0</v>
      </c>
      <c r="K64" s="61"/>
      <c r="L64" s="61"/>
      <c r="M64" s="63"/>
      <c r="N64" s="63"/>
      <c r="O64" s="80"/>
    </row>
    <row r="65" spans="1:15" ht="15" hidden="1" customHeight="1" x14ac:dyDescent="0.2">
      <c r="A65" s="81" t="s">
        <v>26</v>
      </c>
      <c r="B65" s="63">
        <f t="shared" si="6"/>
        <v>0</v>
      </c>
      <c r="C65" s="61"/>
      <c r="D65" s="61"/>
      <c r="E65" s="79"/>
      <c r="F65" s="63">
        <f t="shared" si="7"/>
        <v>0</v>
      </c>
      <c r="G65" s="61"/>
      <c r="H65" s="61"/>
      <c r="I65" s="79"/>
      <c r="J65" s="78">
        <f t="shared" si="8"/>
        <v>0</v>
      </c>
      <c r="K65" s="61"/>
      <c r="L65" s="61"/>
      <c r="M65" s="63"/>
      <c r="N65" s="63"/>
      <c r="O65" s="80"/>
    </row>
    <row r="66" spans="1:15" ht="15" hidden="1" customHeight="1" x14ac:dyDescent="0.2">
      <c r="A66" s="66" t="s">
        <v>27</v>
      </c>
      <c r="B66" s="67">
        <f t="shared" si="6"/>
        <v>0</v>
      </c>
      <c r="C66" s="84"/>
      <c r="D66" s="84"/>
      <c r="E66" s="85"/>
      <c r="F66" s="67">
        <f t="shared" si="7"/>
        <v>0</v>
      </c>
      <c r="G66" s="84"/>
      <c r="H66" s="84"/>
      <c r="I66" s="85"/>
      <c r="J66" s="86">
        <f t="shared" si="8"/>
        <v>0</v>
      </c>
      <c r="K66" s="84"/>
      <c r="L66" s="84"/>
      <c r="M66" s="67"/>
      <c r="N66" s="67"/>
      <c r="O66" s="80"/>
    </row>
    <row r="67" spans="1:15" ht="14.25" customHeight="1" x14ac:dyDescent="0.2">
      <c r="A67" s="87" t="s">
        <v>0</v>
      </c>
      <c r="B67" s="71">
        <f t="shared" ref="B67:N67" si="9">SUM(B55:B66)</f>
        <v>640</v>
      </c>
      <c r="C67" s="71">
        <f t="shared" si="9"/>
        <v>92</v>
      </c>
      <c r="D67" s="71">
        <f t="shared" si="9"/>
        <v>545</v>
      </c>
      <c r="E67" s="71">
        <f t="shared" si="9"/>
        <v>3</v>
      </c>
      <c r="F67" s="71">
        <f t="shared" si="9"/>
        <v>598</v>
      </c>
      <c r="G67" s="71">
        <f t="shared" si="9"/>
        <v>111</v>
      </c>
      <c r="H67" s="71">
        <f t="shared" si="9"/>
        <v>369</v>
      </c>
      <c r="I67" s="71">
        <f t="shared" si="9"/>
        <v>118</v>
      </c>
      <c r="J67" s="71">
        <f t="shared" si="9"/>
        <v>1379</v>
      </c>
      <c r="K67" s="71">
        <f t="shared" si="9"/>
        <v>281</v>
      </c>
      <c r="L67" s="71">
        <f t="shared" si="9"/>
        <v>1098</v>
      </c>
      <c r="M67" s="71">
        <f t="shared" si="9"/>
        <v>21</v>
      </c>
      <c r="N67" s="71">
        <f t="shared" si="9"/>
        <v>28</v>
      </c>
      <c r="O67" s="88"/>
    </row>
    <row r="68" spans="1:15" ht="15" customHeight="1" thickBot="1" x14ac:dyDescent="0.25">
      <c r="A68" s="89" t="s">
        <v>1</v>
      </c>
      <c r="B68" s="73">
        <f>B67/$B$67</f>
        <v>1</v>
      </c>
      <c r="C68" s="73">
        <f>C67/$B$67</f>
        <v>0.14374999999999999</v>
      </c>
      <c r="D68" s="73">
        <f>D67/$B$67</f>
        <v>0.8515625</v>
      </c>
      <c r="E68" s="73">
        <f>E67/$B$67</f>
        <v>4.6874999999999998E-3</v>
      </c>
      <c r="F68" s="73">
        <f>F67/$F$67</f>
        <v>1</v>
      </c>
      <c r="G68" s="73">
        <f>G67/$F$67</f>
        <v>0.18561872909698995</v>
      </c>
      <c r="H68" s="73">
        <f>H67/$F$67</f>
        <v>0.617056856187291</v>
      </c>
      <c r="I68" s="73">
        <f>I67/$F$67</f>
        <v>0.19732441471571907</v>
      </c>
      <c r="J68" s="73">
        <f>J67/$J$67</f>
        <v>1</v>
      </c>
      <c r="K68" s="73">
        <f>K67/$J$67</f>
        <v>0.20377084844089921</v>
      </c>
      <c r="L68" s="73">
        <f>L67/$J$67</f>
        <v>0.79622915155910079</v>
      </c>
      <c r="M68" s="73">
        <f>M67/$M$67</f>
        <v>1</v>
      </c>
      <c r="N68" s="73">
        <f>N67/N67</f>
        <v>1</v>
      </c>
      <c r="O68" s="75"/>
    </row>
    <row r="69" spans="1:15" ht="11.25" customHeight="1" x14ac:dyDescent="0.2">
      <c r="A69" s="51" t="s">
        <v>81</v>
      </c>
      <c r="B69" s="52"/>
    </row>
    <row r="70" spans="1:15" ht="11.25" customHeight="1" x14ac:dyDescent="0.2">
      <c r="A70" s="51" t="s">
        <v>82</v>
      </c>
      <c r="B70" s="52"/>
    </row>
    <row r="71" spans="1:15" ht="11.25" customHeight="1" x14ac:dyDescent="0.2">
      <c r="A71" s="51" t="s">
        <v>83</v>
      </c>
      <c r="B71" s="52"/>
    </row>
    <row r="72" spans="1:15" ht="11.25" customHeight="1" x14ac:dyDescent="0.2">
      <c r="A72" s="51" t="s">
        <v>84</v>
      </c>
      <c r="B72" s="52"/>
    </row>
    <row r="73" spans="1:15" ht="11.25" customHeight="1" x14ac:dyDescent="0.2">
      <c r="A73" s="51" t="s">
        <v>85</v>
      </c>
      <c r="B73" s="52"/>
    </row>
    <row r="74" spans="1:15" ht="4.5" customHeight="1" x14ac:dyDescent="0.2">
      <c r="A74" s="51"/>
      <c r="B74" s="52"/>
    </row>
    <row r="75" spans="1:15" ht="33.75" customHeight="1" x14ac:dyDescent="0.2">
      <c r="A75" s="114" t="s">
        <v>88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</row>
    <row r="76" spans="1:15" ht="5.25" customHeight="1" x14ac:dyDescent="0.2">
      <c r="A76" s="51"/>
      <c r="B76" s="52"/>
    </row>
    <row r="77" spans="1:15" ht="5.25" customHeight="1" x14ac:dyDescent="0.2">
      <c r="A77" s="51"/>
      <c r="B77" s="52"/>
    </row>
    <row r="78" spans="1:15" ht="15" customHeight="1" x14ac:dyDescent="0.2">
      <c r="A78" s="51"/>
      <c r="B78" s="52"/>
    </row>
    <row r="79" spans="1:15" ht="15" customHeight="1" thickBot="1" x14ac:dyDescent="0.3">
      <c r="A79" s="53" t="s">
        <v>75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5" ht="10.5" customHeight="1" x14ac:dyDescent="0.2">
      <c r="A80" s="51"/>
      <c r="B80" s="52"/>
    </row>
    <row r="81" spans="1:15" ht="13.9" customHeight="1" x14ac:dyDescent="0.2">
      <c r="A81" s="110" t="s">
        <v>45</v>
      </c>
      <c r="B81" s="109" t="s">
        <v>0</v>
      </c>
      <c r="C81" s="109" t="s">
        <v>48</v>
      </c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90"/>
    </row>
    <row r="82" spans="1:15" ht="15.75" customHeight="1" x14ac:dyDescent="0.2">
      <c r="A82" s="110"/>
      <c r="B82" s="109"/>
      <c r="C82" s="111" t="s">
        <v>47</v>
      </c>
      <c r="D82" s="111"/>
      <c r="E82" s="112"/>
      <c r="F82" s="113" t="s">
        <v>5</v>
      </c>
      <c r="G82" s="111"/>
      <c r="H82" s="112"/>
      <c r="I82" s="113" t="s">
        <v>6</v>
      </c>
      <c r="J82" s="111"/>
      <c r="K82" s="112"/>
      <c r="L82" s="111" t="s">
        <v>7</v>
      </c>
      <c r="M82" s="111"/>
      <c r="N82" s="111"/>
      <c r="O82" s="90"/>
    </row>
    <row r="83" spans="1:15" ht="33.75" customHeight="1" x14ac:dyDescent="0.2">
      <c r="A83" s="110"/>
      <c r="B83" s="109"/>
      <c r="C83" s="1" t="s">
        <v>73</v>
      </c>
      <c r="D83" s="1" t="s">
        <v>74</v>
      </c>
      <c r="E83" s="3" t="s">
        <v>87</v>
      </c>
      <c r="F83" s="1" t="s">
        <v>73</v>
      </c>
      <c r="G83" s="1" t="s">
        <v>74</v>
      </c>
      <c r="H83" s="3" t="s">
        <v>87</v>
      </c>
      <c r="I83" s="1" t="s">
        <v>73</v>
      </c>
      <c r="J83" s="1" t="s">
        <v>74</v>
      </c>
      <c r="K83" s="3" t="s">
        <v>87</v>
      </c>
      <c r="L83" s="1" t="s">
        <v>73</v>
      </c>
      <c r="M83" s="1" t="s">
        <v>74</v>
      </c>
      <c r="N83" s="3" t="s">
        <v>87</v>
      </c>
      <c r="O83" s="90"/>
    </row>
    <row r="84" spans="1:15" ht="15" customHeight="1" x14ac:dyDescent="0.2">
      <c r="A84" s="77" t="s">
        <v>16</v>
      </c>
      <c r="B84" s="78">
        <f>SUM(C84:N84)</f>
        <v>15856</v>
      </c>
      <c r="C84" s="61">
        <v>33</v>
      </c>
      <c r="D84" s="61">
        <v>39</v>
      </c>
      <c r="E84" s="79">
        <v>0</v>
      </c>
      <c r="F84" s="61">
        <v>4970</v>
      </c>
      <c r="G84" s="61">
        <v>2641</v>
      </c>
      <c r="H84" s="79">
        <v>218</v>
      </c>
      <c r="I84" s="61">
        <v>4641</v>
      </c>
      <c r="J84" s="61">
        <v>1557</v>
      </c>
      <c r="K84" s="79">
        <v>165</v>
      </c>
      <c r="L84" s="61">
        <v>245</v>
      </c>
      <c r="M84" s="61">
        <v>490</v>
      </c>
      <c r="N84" s="61">
        <v>857</v>
      </c>
      <c r="O84" s="83"/>
    </row>
    <row r="85" spans="1:15" ht="15" customHeight="1" x14ac:dyDescent="0.2">
      <c r="A85" s="65" t="s">
        <v>17</v>
      </c>
      <c r="B85" s="78">
        <f t="shared" ref="B85:B95" si="10">SUM(C85:N85)</f>
        <v>14693</v>
      </c>
      <c r="C85" s="61">
        <v>47</v>
      </c>
      <c r="D85" s="61">
        <v>25</v>
      </c>
      <c r="E85" s="79">
        <v>1</v>
      </c>
      <c r="F85" s="61">
        <v>4469</v>
      </c>
      <c r="G85" s="61">
        <v>2433</v>
      </c>
      <c r="H85" s="79">
        <v>229</v>
      </c>
      <c r="I85" s="61">
        <v>4168</v>
      </c>
      <c r="J85" s="61">
        <v>1553</v>
      </c>
      <c r="K85" s="79">
        <v>123</v>
      </c>
      <c r="L85" s="61">
        <v>208</v>
      </c>
      <c r="M85" s="61">
        <v>533</v>
      </c>
      <c r="N85" s="61">
        <v>904</v>
      </c>
      <c r="O85" s="83"/>
    </row>
    <row r="86" spans="1:15" ht="15" customHeight="1" x14ac:dyDescent="0.2">
      <c r="A86" s="81" t="s">
        <v>18</v>
      </c>
      <c r="B86" s="78">
        <f t="shared" si="10"/>
        <v>6919</v>
      </c>
      <c r="C86" s="61">
        <v>14</v>
      </c>
      <c r="D86" s="61">
        <v>16</v>
      </c>
      <c r="E86" s="79">
        <v>1</v>
      </c>
      <c r="F86" s="61">
        <v>2119</v>
      </c>
      <c r="G86" s="61">
        <v>1180</v>
      </c>
      <c r="H86" s="79">
        <v>131</v>
      </c>
      <c r="I86" s="61">
        <v>1936</v>
      </c>
      <c r="J86" s="61">
        <v>695</v>
      </c>
      <c r="K86" s="79">
        <v>66</v>
      </c>
      <c r="L86" s="61">
        <v>113</v>
      </c>
      <c r="M86" s="61">
        <v>248</v>
      </c>
      <c r="N86" s="61">
        <v>400</v>
      </c>
      <c r="O86" s="83"/>
    </row>
    <row r="87" spans="1:15" ht="15" customHeight="1" x14ac:dyDescent="0.2">
      <c r="A87" s="65" t="s">
        <v>19</v>
      </c>
      <c r="B87" s="78">
        <f t="shared" si="10"/>
        <v>0</v>
      </c>
      <c r="C87" s="61">
        <v>0</v>
      </c>
      <c r="D87" s="61">
        <v>0</v>
      </c>
      <c r="E87" s="79">
        <v>0</v>
      </c>
      <c r="F87" s="61">
        <v>0</v>
      </c>
      <c r="G87" s="61">
        <v>0</v>
      </c>
      <c r="H87" s="79">
        <v>0</v>
      </c>
      <c r="I87" s="61">
        <v>0</v>
      </c>
      <c r="J87" s="61">
        <v>0</v>
      </c>
      <c r="K87" s="79">
        <v>0</v>
      </c>
      <c r="L87" s="61">
        <v>0</v>
      </c>
      <c r="M87" s="61">
        <v>0</v>
      </c>
      <c r="N87" s="61">
        <v>0</v>
      </c>
      <c r="O87" s="83"/>
    </row>
    <row r="88" spans="1:15" ht="15" customHeight="1" x14ac:dyDescent="0.2">
      <c r="A88" s="81" t="s">
        <v>20</v>
      </c>
      <c r="B88" s="78">
        <f t="shared" si="10"/>
        <v>0</v>
      </c>
      <c r="C88" s="61">
        <v>0</v>
      </c>
      <c r="D88" s="61">
        <v>0</v>
      </c>
      <c r="E88" s="79">
        <v>0</v>
      </c>
      <c r="F88" s="61">
        <v>0</v>
      </c>
      <c r="G88" s="61">
        <v>0</v>
      </c>
      <c r="H88" s="79">
        <v>0</v>
      </c>
      <c r="I88" s="61">
        <v>0</v>
      </c>
      <c r="J88" s="61">
        <v>0</v>
      </c>
      <c r="K88" s="79">
        <v>0</v>
      </c>
      <c r="L88" s="61">
        <v>0</v>
      </c>
      <c r="M88" s="61">
        <v>0</v>
      </c>
      <c r="N88" s="61">
        <v>0</v>
      </c>
      <c r="O88" s="83"/>
    </row>
    <row r="89" spans="1:15" ht="15" customHeight="1" x14ac:dyDescent="0.2">
      <c r="A89" s="65" t="s">
        <v>21</v>
      </c>
      <c r="B89" s="78">
        <f t="shared" si="10"/>
        <v>0</v>
      </c>
      <c r="C89" s="61">
        <v>0</v>
      </c>
      <c r="D89" s="61">
        <v>0</v>
      </c>
      <c r="E89" s="79">
        <v>0</v>
      </c>
      <c r="F89" s="61">
        <v>0</v>
      </c>
      <c r="G89" s="61">
        <v>0</v>
      </c>
      <c r="H89" s="79">
        <v>0</v>
      </c>
      <c r="I89" s="61">
        <v>0</v>
      </c>
      <c r="J89" s="61">
        <v>0</v>
      </c>
      <c r="K89" s="79">
        <v>0</v>
      </c>
      <c r="L89" s="61">
        <v>0</v>
      </c>
      <c r="M89" s="61">
        <v>0</v>
      </c>
      <c r="N89" s="61">
        <v>0</v>
      </c>
      <c r="O89" s="83"/>
    </row>
    <row r="90" spans="1:15" ht="15" customHeight="1" x14ac:dyDescent="0.2">
      <c r="A90" s="65" t="s">
        <v>22</v>
      </c>
      <c r="B90" s="78">
        <f t="shared" si="10"/>
        <v>4824</v>
      </c>
      <c r="C90" s="61">
        <v>8</v>
      </c>
      <c r="D90" s="61">
        <v>4</v>
      </c>
      <c r="E90" s="79">
        <v>0</v>
      </c>
      <c r="F90" s="61">
        <v>1314</v>
      </c>
      <c r="G90" s="61">
        <v>744</v>
      </c>
      <c r="H90" s="79">
        <v>56</v>
      </c>
      <c r="I90" s="61">
        <v>1434</v>
      </c>
      <c r="J90" s="61">
        <v>533</v>
      </c>
      <c r="K90" s="79">
        <v>44</v>
      </c>
      <c r="L90" s="61">
        <v>52</v>
      </c>
      <c r="M90" s="61">
        <v>318</v>
      </c>
      <c r="N90" s="61">
        <v>317</v>
      </c>
      <c r="O90" s="83"/>
    </row>
    <row r="91" spans="1:15" ht="15" customHeight="1" x14ac:dyDescent="0.2">
      <c r="A91" s="65" t="s">
        <v>23</v>
      </c>
      <c r="B91" s="78">
        <f t="shared" si="10"/>
        <v>4102</v>
      </c>
      <c r="C91" s="61">
        <v>5</v>
      </c>
      <c r="D91" s="61">
        <v>13</v>
      </c>
      <c r="E91" s="79">
        <v>0</v>
      </c>
      <c r="F91" s="61">
        <v>1006</v>
      </c>
      <c r="G91" s="61">
        <v>713</v>
      </c>
      <c r="H91" s="79">
        <v>64</v>
      </c>
      <c r="I91" s="61">
        <v>1033</v>
      </c>
      <c r="J91" s="61">
        <v>541</v>
      </c>
      <c r="K91" s="79">
        <v>42</v>
      </c>
      <c r="L91" s="61">
        <v>59</v>
      </c>
      <c r="M91" s="61">
        <v>309</v>
      </c>
      <c r="N91" s="61">
        <v>317</v>
      </c>
      <c r="O91" s="83"/>
    </row>
    <row r="92" spans="1:15" ht="15" hidden="1" customHeight="1" x14ac:dyDescent="0.2">
      <c r="A92" s="81" t="s">
        <v>24</v>
      </c>
      <c r="B92" s="78">
        <f t="shared" si="10"/>
        <v>0</v>
      </c>
      <c r="C92" s="61"/>
      <c r="D92" s="61"/>
      <c r="E92" s="79"/>
      <c r="F92" s="61"/>
      <c r="G92" s="61"/>
      <c r="H92" s="79"/>
      <c r="I92" s="61"/>
      <c r="J92" s="61"/>
      <c r="K92" s="79"/>
      <c r="L92" s="61"/>
      <c r="M92" s="61"/>
      <c r="N92" s="61"/>
      <c r="O92" s="83"/>
    </row>
    <row r="93" spans="1:15" ht="16.5" hidden="1" x14ac:dyDescent="0.2">
      <c r="A93" s="65" t="s">
        <v>25</v>
      </c>
      <c r="B93" s="78">
        <f t="shared" si="10"/>
        <v>0</v>
      </c>
      <c r="C93" s="61"/>
      <c r="D93" s="61"/>
      <c r="E93" s="79"/>
      <c r="F93" s="61"/>
      <c r="G93" s="61"/>
      <c r="H93" s="79"/>
      <c r="I93" s="61"/>
      <c r="J93" s="61"/>
      <c r="K93" s="79"/>
      <c r="L93" s="61"/>
      <c r="M93" s="61"/>
      <c r="N93" s="61"/>
      <c r="O93" s="83"/>
    </row>
    <row r="94" spans="1:15" ht="15" hidden="1" customHeight="1" x14ac:dyDescent="0.2">
      <c r="A94" s="81" t="s">
        <v>26</v>
      </c>
      <c r="B94" s="78">
        <f t="shared" si="10"/>
        <v>0</v>
      </c>
      <c r="C94" s="61"/>
      <c r="D94" s="61"/>
      <c r="E94" s="79"/>
      <c r="F94" s="61"/>
      <c r="G94" s="61"/>
      <c r="H94" s="79"/>
      <c r="I94" s="61"/>
      <c r="J94" s="61"/>
      <c r="K94" s="79"/>
      <c r="L94" s="61"/>
      <c r="M94" s="61"/>
      <c r="N94" s="61"/>
      <c r="O94" s="83"/>
    </row>
    <row r="95" spans="1:15" ht="15" hidden="1" customHeight="1" x14ac:dyDescent="0.2">
      <c r="A95" s="66" t="s">
        <v>27</v>
      </c>
      <c r="B95" s="86">
        <f t="shared" si="10"/>
        <v>0</v>
      </c>
      <c r="C95" s="84"/>
      <c r="D95" s="84"/>
      <c r="E95" s="85"/>
      <c r="F95" s="84"/>
      <c r="G95" s="84"/>
      <c r="H95" s="85"/>
      <c r="I95" s="84"/>
      <c r="J95" s="84"/>
      <c r="K95" s="85"/>
      <c r="L95" s="84"/>
      <c r="M95" s="84"/>
      <c r="N95" s="84"/>
      <c r="O95" s="83"/>
    </row>
    <row r="96" spans="1:15" ht="15" customHeight="1" x14ac:dyDescent="0.2">
      <c r="A96" s="87" t="s">
        <v>0</v>
      </c>
      <c r="B96" s="71">
        <f t="shared" ref="B96:G96" si="11">SUM(B84:B95)</f>
        <v>46394</v>
      </c>
      <c r="C96" s="71">
        <f t="shared" si="11"/>
        <v>107</v>
      </c>
      <c r="D96" s="71">
        <f t="shared" si="11"/>
        <v>97</v>
      </c>
      <c r="E96" s="71">
        <f t="shared" si="11"/>
        <v>2</v>
      </c>
      <c r="F96" s="71">
        <f t="shared" si="11"/>
        <v>13878</v>
      </c>
      <c r="G96" s="71">
        <f t="shared" si="11"/>
        <v>7711</v>
      </c>
      <c r="H96" s="71">
        <f t="shared" ref="H96:N96" si="12">SUM(H84:H95)</f>
        <v>698</v>
      </c>
      <c r="I96" s="71">
        <f t="shared" si="12"/>
        <v>13212</v>
      </c>
      <c r="J96" s="71">
        <f t="shared" si="12"/>
        <v>4879</v>
      </c>
      <c r="K96" s="71">
        <f t="shared" si="12"/>
        <v>440</v>
      </c>
      <c r="L96" s="71">
        <f t="shared" si="12"/>
        <v>677</v>
      </c>
      <c r="M96" s="71">
        <f t="shared" si="12"/>
        <v>1898</v>
      </c>
      <c r="N96" s="71">
        <f t="shared" si="12"/>
        <v>2795</v>
      </c>
      <c r="O96" s="88"/>
    </row>
    <row r="97" spans="1:15" ht="15" customHeight="1" thickBot="1" x14ac:dyDescent="0.25">
      <c r="A97" s="89" t="s">
        <v>1</v>
      </c>
      <c r="B97" s="73">
        <f>B96/$B$96</f>
        <v>1</v>
      </c>
      <c r="C97" s="73">
        <f>C96/$B$96</f>
        <v>2.3063327154373412E-3</v>
      </c>
      <c r="D97" s="73">
        <f>D96/$B$96</f>
        <v>2.0907876018450662E-3</v>
      </c>
      <c r="E97" s="73">
        <f>E96/$B$96</f>
        <v>4.3109022718454976E-5</v>
      </c>
      <c r="F97" s="73">
        <f t="shared" ref="F97:N97" si="13">F96/$B$96</f>
        <v>0.29913350864335908</v>
      </c>
      <c r="G97" s="73">
        <f t="shared" si="13"/>
        <v>0.16620683709100315</v>
      </c>
      <c r="H97" s="73">
        <f t="shared" si="13"/>
        <v>1.5045048928740786E-2</v>
      </c>
      <c r="I97" s="73">
        <f t="shared" si="13"/>
        <v>0.28477820407811355</v>
      </c>
      <c r="J97" s="73">
        <f t="shared" si="13"/>
        <v>0.10516446092167091</v>
      </c>
      <c r="K97" s="73">
        <f t="shared" si="13"/>
        <v>9.4839849980600938E-3</v>
      </c>
      <c r="L97" s="73">
        <f t="shared" si="13"/>
        <v>1.4592404190197009E-2</v>
      </c>
      <c r="M97" s="73">
        <f t="shared" si="13"/>
        <v>4.0910462559813766E-2</v>
      </c>
      <c r="N97" s="73">
        <f t="shared" si="13"/>
        <v>6.0244859249040827E-2</v>
      </c>
      <c r="O97" s="83"/>
    </row>
    <row r="98" spans="1:15" ht="15" customHeight="1" x14ac:dyDescent="0.2">
      <c r="A98" s="51" t="s">
        <v>86</v>
      </c>
      <c r="B98" s="52"/>
    </row>
    <row r="99" spans="1:15" s="106" customFormat="1" ht="15" customHeight="1" x14ac:dyDescent="0.2">
      <c r="A99" s="104"/>
      <c r="B99" s="105"/>
      <c r="C99" s="106">
        <f>C96/(SUM(C96:E96))</f>
        <v>0.51941747572815533</v>
      </c>
      <c r="F99" s="106">
        <f>F96/(SUM(F96:H96))</f>
        <v>0.62269484452820034</v>
      </c>
      <c r="I99" s="106">
        <f>I96/(SUM(I96:K96))</f>
        <v>0.71296745993200583</v>
      </c>
      <c r="N99" s="106">
        <f>N96/SUM(L96:N96)</f>
        <v>0.52048417132216018</v>
      </c>
    </row>
    <row r="100" spans="1:15" ht="15" customHeight="1" thickBot="1" x14ac:dyDescent="0.3">
      <c r="A100" s="53" t="s">
        <v>49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</row>
    <row r="101" spans="1:15" ht="5.45" customHeight="1" x14ac:dyDescent="0.2">
      <c r="A101" s="51"/>
      <c r="B101" s="52"/>
    </row>
    <row r="102" spans="1:15" ht="15" customHeight="1" x14ac:dyDescent="0.2">
      <c r="A102" s="110" t="s">
        <v>8</v>
      </c>
      <c r="B102" s="116" t="s">
        <v>0</v>
      </c>
      <c r="C102" s="115" t="s">
        <v>48</v>
      </c>
      <c r="D102" s="115"/>
      <c r="E102" s="115"/>
      <c r="F102" s="115"/>
      <c r="G102" s="90"/>
      <c r="H102" s="90"/>
      <c r="I102" s="90"/>
      <c r="J102" s="90"/>
      <c r="K102" s="90"/>
      <c r="L102" s="90"/>
      <c r="M102" s="90"/>
      <c r="N102" s="90"/>
      <c r="O102" s="107"/>
    </row>
    <row r="103" spans="1:15" ht="33.75" customHeight="1" x14ac:dyDescent="0.2">
      <c r="A103" s="110"/>
      <c r="B103" s="116"/>
      <c r="C103" s="5" t="s">
        <v>47</v>
      </c>
      <c r="D103" s="5" t="s">
        <v>5</v>
      </c>
      <c r="E103" s="5" t="s">
        <v>6</v>
      </c>
      <c r="F103" s="5" t="s">
        <v>7</v>
      </c>
      <c r="G103" s="80"/>
      <c r="H103" s="80"/>
      <c r="I103" s="4"/>
      <c r="J103" s="90"/>
      <c r="K103" s="4"/>
      <c r="L103" s="4"/>
      <c r="M103" s="90"/>
      <c r="N103" s="90"/>
      <c r="O103" s="107"/>
    </row>
    <row r="104" spans="1:15" ht="15" customHeight="1" x14ac:dyDescent="0.2">
      <c r="A104" s="77" t="s">
        <v>50</v>
      </c>
      <c r="B104" s="91">
        <f>C104+D104+E104+F104</f>
        <v>596</v>
      </c>
      <c r="C104" s="92">
        <v>2</v>
      </c>
      <c r="D104" s="92">
        <v>269</v>
      </c>
      <c r="E104" s="92">
        <v>223</v>
      </c>
      <c r="F104" s="92">
        <v>102</v>
      </c>
      <c r="G104" s="80"/>
      <c r="H104" s="80"/>
      <c r="I104" s="93"/>
      <c r="J104" s="80"/>
      <c r="K104" s="93"/>
      <c r="L104" s="93"/>
      <c r="M104" s="80"/>
      <c r="N104" s="80"/>
      <c r="O104" s="80"/>
    </row>
    <row r="105" spans="1:15" ht="15" customHeight="1" x14ac:dyDescent="0.2">
      <c r="A105" s="65" t="s">
        <v>51</v>
      </c>
      <c r="B105" s="91">
        <f t="shared" ref="B105:B128" si="14">C105+D105+E105+F105</f>
        <v>2002</v>
      </c>
      <c r="C105" s="92">
        <v>17</v>
      </c>
      <c r="D105" s="92">
        <v>961</v>
      </c>
      <c r="E105" s="92">
        <v>829</v>
      </c>
      <c r="F105" s="92">
        <v>195</v>
      </c>
      <c r="G105" s="80"/>
      <c r="H105" s="80"/>
      <c r="I105" s="93"/>
      <c r="J105" s="80"/>
      <c r="K105" s="93"/>
      <c r="L105" s="93"/>
      <c r="M105" s="80"/>
      <c r="N105" s="80"/>
      <c r="O105" s="80"/>
    </row>
    <row r="106" spans="1:15" ht="15" customHeight="1" x14ac:dyDescent="0.2">
      <c r="A106" s="81" t="s">
        <v>52</v>
      </c>
      <c r="B106" s="91">
        <f t="shared" si="14"/>
        <v>1148</v>
      </c>
      <c r="C106" s="92">
        <v>3</v>
      </c>
      <c r="D106" s="92">
        <v>546</v>
      </c>
      <c r="E106" s="92">
        <v>521</v>
      </c>
      <c r="F106" s="92">
        <v>78</v>
      </c>
      <c r="G106" s="80"/>
      <c r="H106" s="80"/>
      <c r="I106" s="93"/>
      <c r="J106" s="80"/>
      <c r="K106" s="93"/>
      <c r="L106" s="93"/>
      <c r="M106" s="80"/>
      <c r="N106" s="80"/>
      <c r="O106" s="80"/>
    </row>
    <row r="107" spans="1:15" ht="15" customHeight="1" x14ac:dyDescent="0.2">
      <c r="A107" s="65" t="s">
        <v>53</v>
      </c>
      <c r="B107" s="91">
        <f t="shared" si="14"/>
        <v>3157</v>
      </c>
      <c r="C107" s="92">
        <v>24</v>
      </c>
      <c r="D107" s="92">
        <v>1923</v>
      </c>
      <c r="E107" s="92">
        <v>928</v>
      </c>
      <c r="F107" s="92">
        <v>282</v>
      </c>
      <c r="G107" s="80"/>
      <c r="H107" s="80"/>
      <c r="I107" s="93"/>
      <c r="J107" s="80"/>
      <c r="K107" s="93"/>
      <c r="L107" s="93"/>
      <c r="M107" s="80"/>
      <c r="N107" s="80"/>
      <c r="O107" s="80"/>
    </row>
    <row r="108" spans="1:15" ht="15" customHeight="1" x14ac:dyDescent="0.2">
      <c r="A108" s="65" t="s">
        <v>54</v>
      </c>
      <c r="B108" s="91">
        <f t="shared" si="14"/>
        <v>1929</v>
      </c>
      <c r="C108" s="92">
        <v>14</v>
      </c>
      <c r="D108" s="92">
        <v>957</v>
      </c>
      <c r="E108" s="92">
        <v>827</v>
      </c>
      <c r="F108" s="92">
        <v>131</v>
      </c>
      <c r="G108" s="80"/>
      <c r="H108" s="80"/>
      <c r="I108" s="93"/>
      <c r="J108" s="80"/>
      <c r="K108" s="93"/>
      <c r="L108" s="93"/>
      <c r="M108" s="80"/>
      <c r="N108" s="80"/>
      <c r="O108" s="80"/>
    </row>
    <row r="109" spans="1:15" ht="15" customHeight="1" x14ac:dyDescent="0.2">
      <c r="A109" s="65" t="s">
        <v>55</v>
      </c>
      <c r="B109" s="91">
        <f t="shared" si="14"/>
        <v>1295</v>
      </c>
      <c r="C109" s="92">
        <v>11</v>
      </c>
      <c r="D109" s="92">
        <v>516</v>
      </c>
      <c r="E109" s="92">
        <v>587</v>
      </c>
      <c r="F109" s="92">
        <v>181</v>
      </c>
      <c r="G109" s="80"/>
      <c r="H109" s="80"/>
      <c r="I109" s="93"/>
      <c r="J109" s="80"/>
      <c r="K109" s="93"/>
      <c r="L109" s="93"/>
      <c r="M109" s="80"/>
      <c r="N109" s="80"/>
      <c r="O109" s="80"/>
    </row>
    <row r="110" spans="1:15" ht="15" customHeight="1" x14ac:dyDescent="0.2">
      <c r="A110" s="65" t="s">
        <v>11</v>
      </c>
      <c r="B110" s="91">
        <f t="shared" si="14"/>
        <v>1253</v>
      </c>
      <c r="C110" s="92">
        <v>3</v>
      </c>
      <c r="D110" s="92">
        <v>582</v>
      </c>
      <c r="E110" s="92">
        <v>440</v>
      </c>
      <c r="F110" s="92">
        <v>228</v>
      </c>
      <c r="G110" s="80"/>
      <c r="H110" s="80"/>
      <c r="I110" s="93"/>
      <c r="J110" s="80"/>
      <c r="K110" s="93"/>
      <c r="L110" s="93"/>
      <c r="M110" s="80"/>
      <c r="N110" s="80"/>
      <c r="O110" s="80"/>
    </row>
    <row r="111" spans="1:15" ht="15" customHeight="1" x14ac:dyDescent="0.2">
      <c r="A111" s="65" t="s">
        <v>9</v>
      </c>
      <c r="B111" s="91">
        <f t="shared" si="14"/>
        <v>3223</v>
      </c>
      <c r="C111" s="92">
        <v>10</v>
      </c>
      <c r="D111" s="92">
        <v>1647</v>
      </c>
      <c r="E111" s="92">
        <v>1316</v>
      </c>
      <c r="F111" s="92">
        <v>250</v>
      </c>
      <c r="G111" s="80"/>
      <c r="H111" s="80"/>
      <c r="I111" s="93"/>
      <c r="J111" s="80"/>
      <c r="K111" s="93"/>
      <c r="L111" s="93"/>
      <c r="M111" s="80"/>
      <c r="N111" s="80"/>
      <c r="O111" s="80"/>
    </row>
    <row r="112" spans="1:15" ht="15" customHeight="1" x14ac:dyDescent="0.2">
      <c r="A112" s="65" t="s">
        <v>56</v>
      </c>
      <c r="B112" s="91">
        <f t="shared" si="14"/>
        <v>578</v>
      </c>
      <c r="C112" s="92">
        <v>1</v>
      </c>
      <c r="D112" s="92">
        <v>272</v>
      </c>
      <c r="E112" s="92">
        <v>235</v>
      </c>
      <c r="F112" s="92">
        <v>70</v>
      </c>
      <c r="G112" s="80"/>
      <c r="H112" s="80"/>
      <c r="I112" s="93"/>
      <c r="J112" s="80"/>
      <c r="K112" s="93"/>
      <c r="L112" s="93"/>
      <c r="M112" s="80"/>
      <c r="N112" s="80"/>
      <c r="O112" s="80"/>
    </row>
    <row r="113" spans="1:15" ht="15" customHeight="1" x14ac:dyDescent="0.2">
      <c r="A113" s="65" t="s">
        <v>57</v>
      </c>
      <c r="B113" s="91">
        <f t="shared" si="14"/>
        <v>997</v>
      </c>
      <c r="C113" s="92">
        <v>3</v>
      </c>
      <c r="D113" s="92">
        <v>458</v>
      </c>
      <c r="E113" s="92">
        <v>401</v>
      </c>
      <c r="F113" s="92">
        <v>135</v>
      </c>
      <c r="G113" s="80"/>
      <c r="H113" s="80"/>
      <c r="I113" s="93"/>
      <c r="J113" s="80"/>
      <c r="K113" s="93"/>
      <c r="L113" s="93"/>
      <c r="M113" s="80"/>
      <c r="N113" s="80"/>
      <c r="O113" s="80"/>
    </row>
    <row r="114" spans="1:15" ht="15" customHeight="1" x14ac:dyDescent="0.2">
      <c r="A114" s="65" t="s">
        <v>58</v>
      </c>
      <c r="B114" s="91">
        <f t="shared" si="14"/>
        <v>1455</v>
      </c>
      <c r="C114" s="92">
        <v>1</v>
      </c>
      <c r="D114" s="92">
        <v>727</v>
      </c>
      <c r="E114" s="92">
        <v>560</v>
      </c>
      <c r="F114" s="92">
        <v>167</v>
      </c>
      <c r="G114" s="80"/>
      <c r="H114" s="80"/>
      <c r="I114" s="93"/>
      <c r="J114" s="80"/>
      <c r="K114" s="93"/>
      <c r="L114" s="93"/>
      <c r="M114" s="80"/>
      <c r="N114" s="80"/>
      <c r="O114" s="80"/>
    </row>
    <row r="115" spans="1:15" ht="15" customHeight="1" x14ac:dyDescent="0.2">
      <c r="A115" s="65" t="s">
        <v>13</v>
      </c>
      <c r="B115" s="91">
        <f t="shared" si="14"/>
        <v>1553</v>
      </c>
      <c r="C115" s="92">
        <v>7</v>
      </c>
      <c r="D115" s="92">
        <v>700</v>
      </c>
      <c r="E115" s="92">
        <v>650</v>
      </c>
      <c r="F115" s="92">
        <v>196</v>
      </c>
      <c r="G115" s="80"/>
      <c r="H115" s="80"/>
      <c r="I115" s="93"/>
      <c r="J115" s="80"/>
      <c r="K115" s="93"/>
      <c r="L115" s="93"/>
      <c r="M115" s="80"/>
      <c r="N115" s="80"/>
      <c r="O115" s="80"/>
    </row>
    <row r="116" spans="1:15" ht="15" customHeight="1" x14ac:dyDescent="0.2">
      <c r="A116" s="65" t="s">
        <v>59</v>
      </c>
      <c r="B116" s="91">
        <f t="shared" si="14"/>
        <v>2857</v>
      </c>
      <c r="C116" s="92">
        <v>7</v>
      </c>
      <c r="D116" s="92">
        <v>1285</v>
      </c>
      <c r="E116" s="92">
        <v>1147</v>
      </c>
      <c r="F116" s="92">
        <v>418</v>
      </c>
      <c r="G116" s="80"/>
      <c r="H116" s="80"/>
      <c r="I116" s="93"/>
      <c r="J116" s="80"/>
      <c r="K116" s="93"/>
      <c r="L116" s="93"/>
      <c r="M116" s="80"/>
      <c r="N116" s="80"/>
      <c r="O116" s="80"/>
    </row>
    <row r="117" spans="1:15" ht="15" customHeight="1" x14ac:dyDescent="0.2">
      <c r="A117" s="65" t="s">
        <v>60</v>
      </c>
      <c r="B117" s="91">
        <f t="shared" si="14"/>
        <v>1463</v>
      </c>
      <c r="C117" s="92">
        <v>6</v>
      </c>
      <c r="D117" s="92">
        <v>667</v>
      </c>
      <c r="E117" s="92">
        <v>659</v>
      </c>
      <c r="F117" s="92">
        <v>131</v>
      </c>
      <c r="G117" s="80"/>
      <c r="H117" s="80"/>
      <c r="I117" s="93"/>
      <c r="J117" s="80"/>
      <c r="K117" s="93"/>
      <c r="L117" s="93"/>
      <c r="M117" s="80"/>
      <c r="N117" s="80"/>
      <c r="O117" s="80"/>
    </row>
    <row r="118" spans="1:15" ht="15" customHeight="1" x14ac:dyDescent="0.2">
      <c r="A118" s="65" t="s">
        <v>10</v>
      </c>
      <c r="B118" s="91">
        <f t="shared" si="14"/>
        <v>13560</v>
      </c>
      <c r="C118" s="92">
        <v>56</v>
      </c>
      <c r="D118" s="92">
        <v>6498</v>
      </c>
      <c r="E118" s="92">
        <v>5256</v>
      </c>
      <c r="F118" s="92">
        <v>1750</v>
      </c>
      <c r="G118" s="80"/>
      <c r="H118" s="80"/>
      <c r="I118" s="93"/>
      <c r="J118" s="80"/>
      <c r="K118" s="93"/>
      <c r="L118" s="93"/>
      <c r="M118" s="80"/>
      <c r="N118" s="80"/>
      <c r="O118" s="80"/>
    </row>
    <row r="119" spans="1:15" ht="15" customHeight="1" x14ac:dyDescent="0.2">
      <c r="A119" s="65" t="s">
        <v>61</v>
      </c>
      <c r="B119" s="91">
        <f t="shared" si="14"/>
        <v>952</v>
      </c>
      <c r="C119" s="92">
        <v>17</v>
      </c>
      <c r="D119" s="92">
        <v>390</v>
      </c>
      <c r="E119" s="92">
        <v>413</v>
      </c>
      <c r="F119" s="92">
        <v>132</v>
      </c>
      <c r="G119" s="80"/>
      <c r="H119" s="80"/>
      <c r="I119" s="93"/>
      <c r="J119" s="80"/>
      <c r="K119" s="93"/>
      <c r="L119" s="93"/>
      <c r="M119" s="80"/>
      <c r="N119" s="80"/>
      <c r="O119" s="80"/>
    </row>
    <row r="120" spans="1:15" ht="15" customHeight="1" x14ac:dyDescent="0.2">
      <c r="A120" s="65" t="s">
        <v>62</v>
      </c>
      <c r="B120" s="91">
        <f t="shared" si="14"/>
        <v>217</v>
      </c>
      <c r="C120" s="92">
        <v>0</v>
      </c>
      <c r="D120" s="92">
        <v>97</v>
      </c>
      <c r="E120" s="92">
        <v>91</v>
      </c>
      <c r="F120" s="92">
        <v>29</v>
      </c>
      <c r="G120" s="80"/>
      <c r="H120" s="80"/>
      <c r="I120" s="93"/>
      <c r="J120" s="80"/>
      <c r="K120" s="93"/>
      <c r="L120" s="93"/>
      <c r="M120" s="80"/>
      <c r="N120" s="80"/>
      <c r="O120" s="80"/>
    </row>
    <row r="121" spans="1:15" ht="15" customHeight="1" x14ac:dyDescent="0.2">
      <c r="A121" s="65" t="s">
        <v>63</v>
      </c>
      <c r="B121" s="91">
        <f t="shared" si="14"/>
        <v>357</v>
      </c>
      <c r="C121" s="92">
        <v>0</v>
      </c>
      <c r="D121" s="92">
        <v>167</v>
      </c>
      <c r="E121" s="92">
        <v>159</v>
      </c>
      <c r="F121" s="92">
        <v>31</v>
      </c>
      <c r="G121" s="80"/>
      <c r="H121" s="80"/>
      <c r="I121" s="93"/>
      <c r="J121" s="80"/>
      <c r="K121" s="93"/>
      <c r="L121" s="93"/>
      <c r="M121" s="80"/>
      <c r="N121" s="80"/>
      <c r="O121" s="80"/>
    </row>
    <row r="122" spans="1:15" ht="15" customHeight="1" x14ac:dyDescent="0.2">
      <c r="A122" s="65" t="s">
        <v>64</v>
      </c>
      <c r="B122" s="91">
        <f t="shared" si="14"/>
        <v>483</v>
      </c>
      <c r="C122" s="92">
        <v>0</v>
      </c>
      <c r="D122" s="92">
        <v>225</v>
      </c>
      <c r="E122" s="92">
        <v>200</v>
      </c>
      <c r="F122" s="92">
        <v>58</v>
      </c>
      <c r="G122" s="80"/>
      <c r="H122" s="80"/>
      <c r="I122" s="93"/>
      <c r="J122" s="80"/>
      <c r="K122" s="93"/>
      <c r="L122" s="93"/>
      <c r="M122" s="80"/>
      <c r="N122" s="80"/>
      <c r="O122" s="80"/>
    </row>
    <row r="123" spans="1:15" ht="15" customHeight="1" x14ac:dyDescent="0.2">
      <c r="A123" s="65" t="s">
        <v>65</v>
      </c>
      <c r="B123" s="91">
        <f t="shared" si="14"/>
        <v>2403</v>
      </c>
      <c r="C123" s="92">
        <v>2</v>
      </c>
      <c r="D123" s="92">
        <v>1191</v>
      </c>
      <c r="E123" s="92">
        <v>976</v>
      </c>
      <c r="F123" s="92">
        <v>234</v>
      </c>
      <c r="G123" s="80"/>
      <c r="H123" s="80"/>
      <c r="I123" s="93"/>
      <c r="J123" s="80"/>
      <c r="K123" s="93"/>
      <c r="L123" s="93"/>
      <c r="M123" s="80"/>
      <c r="N123" s="80"/>
      <c r="O123" s="80"/>
    </row>
    <row r="124" spans="1:15" ht="15" customHeight="1" x14ac:dyDescent="0.2">
      <c r="A124" s="65" t="s">
        <v>12</v>
      </c>
      <c r="B124" s="91">
        <f t="shared" si="14"/>
        <v>1625</v>
      </c>
      <c r="C124" s="92">
        <v>10</v>
      </c>
      <c r="D124" s="92">
        <v>700</v>
      </c>
      <c r="E124" s="92">
        <v>776</v>
      </c>
      <c r="F124" s="92">
        <v>139</v>
      </c>
      <c r="G124" s="80"/>
      <c r="H124" s="80"/>
      <c r="I124" s="93"/>
      <c r="J124" s="80"/>
      <c r="K124" s="93"/>
      <c r="L124" s="93"/>
      <c r="M124" s="80"/>
      <c r="N124" s="80"/>
      <c r="O124" s="80"/>
    </row>
    <row r="125" spans="1:15" ht="15" customHeight="1" x14ac:dyDescent="0.2">
      <c r="A125" s="65" t="s">
        <v>66</v>
      </c>
      <c r="B125" s="91">
        <f t="shared" si="14"/>
        <v>1067</v>
      </c>
      <c r="C125" s="92">
        <v>3</v>
      </c>
      <c r="D125" s="92">
        <v>527</v>
      </c>
      <c r="E125" s="92">
        <v>394</v>
      </c>
      <c r="F125" s="92">
        <v>143</v>
      </c>
      <c r="G125" s="80"/>
      <c r="H125" s="80"/>
      <c r="I125" s="93"/>
      <c r="J125" s="80"/>
      <c r="K125" s="93"/>
      <c r="L125" s="93"/>
      <c r="M125" s="80"/>
      <c r="N125" s="80"/>
      <c r="O125" s="80"/>
    </row>
    <row r="126" spans="1:15" ht="15" customHeight="1" x14ac:dyDescent="0.2">
      <c r="A126" s="65" t="s">
        <v>67</v>
      </c>
      <c r="B126" s="91">
        <f t="shared" si="14"/>
        <v>994</v>
      </c>
      <c r="C126" s="92">
        <v>3</v>
      </c>
      <c r="D126" s="92">
        <v>416</v>
      </c>
      <c r="E126" s="92">
        <v>415</v>
      </c>
      <c r="F126" s="92">
        <v>160</v>
      </c>
      <c r="G126" s="80"/>
      <c r="H126" s="80"/>
      <c r="I126" s="93"/>
      <c r="J126" s="80"/>
      <c r="K126" s="93"/>
      <c r="L126" s="93"/>
      <c r="M126" s="80"/>
      <c r="N126" s="80"/>
      <c r="O126" s="80"/>
    </row>
    <row r="127" spans="1:15" ht="15" customHeight="1" x14ac:dyDescent="0.2">
      <c r="A127" s="65" t="s">
        <v>68</v>
      </c>
      <c r="B127" s="91">
        <f t="shared" si="14"/>
        <v>873</v>
      </c>
      <c r="C127" s="92">
        <v>0</v>
      </c>
      <c r="D127" s="92">
        <v>430</v>
      </c>
      <c r="E127" s="92">
        <v>393</v>
      </c>
      <c r="F127" s="92">
        <v>50</v>
      </c>
      <c r="G127" s="80"/>
      <c r="H127" s="80"/>
      <c r="I127" s="93"/>
      <c r="J127" s="80"/>
      <c r="K127" s="93"/>
      <c r="L127" s="93"/>
      <c r="M127" s="80"/>
      <c r="N127" s="80"/>
      <c r="O127" s="80"/>
    </row>
    <row r="128" spans="1:15" s="96" customFormat="1" ht="15" customHeight="1" x14ac:dyDescent="0.2">
      <c r="A128" s="66" t="s">
        <v>69</v>
      </c>
      <c r="B128" s="94">
        <f t="shared" si="14"/>
        <v>357</v>
      </c>
      <c r="C128" s="95">
        <v>6</v>
      </c>
      <c r="D128" s="95">
        <v>136</v>
      </c>
      <c r="E128" s="95">
        <v>135</v>
      </c>
      <c r="F128" s="95">
        <v>80</v>
      </c>
      <c r="G128" s="80"/>
      <c r="H128" s="80"/>
      <c r="I128" s="93"/>
      <c r="J128" s="80"/>
      <c r="K128" s="93"/>
      <c r="L128" s="93"/>
      <c r="M128" s="80"/>
      <c r="N128" s="80"/>
      <c r="O128" s="80"/>
    </row>
    <row r="129" spans="1:15" ht="15" customHeight="1" x14ac:dyDescent="0.2">
      <c r="A129" s="87" t="s">
        <v>0</v>
      </c>
      <c r="B129" s="97">
        <f>SUM(B104:B128)</f>
        <v>46394</v>
      </c>
      <c r="C129" s="97">
        <f>SUM(C104:C128)</f>
        <v>206</v>
      </c>
      <c r="D129" s="97">
        <f>SUM(D104:D128)</f>
        <v>22287</v>
      </c>
      <c r="E129" s="97">
        <f>SUM(E104:E128)</f>
        <v>18531</v>
      </c>
      <c r="F129" s="97">
        <f>SUM(F104:F128)</f>
        <v>5370</v>
      </c>
      <c r="G129" s="88"/>
      <c r="H129" s="80"/>
      <c r="I129" s="88"/>
      <c r="J129" s="88"/>
      <c r="K129" s="88"/>
      <c r="L129" s="88"/>
      <c r="M129" s="88"/>
      <c r="N129" s="88"/>
      <c r="O129" s="88"/>
    </row>
    <row r="130" spans="1:15" ht="15" customHeight="1" thickBot="1" x14ac:dyDescent="0.25">
      <c r="A130" s="89" t="s">
        <v>1</v>
      </c>
      <c r="B130" s="98">
        <f>B129/$B$129</f>
        <v>1</v>
      </c>
      <c r="C130" s="98">
        <f>C129/$B$129</f>
        <v>4.4402293400008621E-3</v>
      </c>
      <c r="D130" s="98">
        <f>D129/$B$129</f>
        <v>0.48038539466310298</v>
      </c>
      <c r="E130" s="98">
        <f>E129/$B$129</f>
        <v>0.39942664999784455</v>
      </c>
      <c r="F130" s="98">
        <f>F129/$B$129</f>
        <v>0.1157477259990516</v>
      </c>
      <c r="G130" s="75"/>
      <c r="H130" s="80"/>
      <c r="I130" s="75"/>
      <c r="J130" s="75"/>
      <c r="K130" s="75"/>
      <c r="L130" s="75"/>
      <c r="M130" s="75"/>
      <c r="N130" s="75"/>
      <c r="O130" s="75"/>
    </row>
    <row r="131" spans="1:15" ht="15" customHeight="1" x14ac:dyDescent="0.2">
      <c r="A131" s="51"/>
      <c r="B131" s="52"/>
    </row>
  </sheetData>
  <mergeCells count="22">
    <mergeCell ref="O102:O103"/>
    <mergeCell ref="C102:F102"/>
    <mergeCell ref="A102:A103"/>
    <mergeCell ref="B102:B103"/>
    <mergeCell ref="A81:A83"/>
    <mergeCell ref="I82:K82"/>
    <mergeCell ref="L82:N82"/>
    <mergeCell ref="C81:N81"/>
    <mergeCell ref="O53:O54"/>
    <mergeCell ref="K53:L53"/>
    <mergeCell ref="M53:M54"/>
    <mergeCell ref="A53:A54"/>
    <mergeCell ref="B81:B83"/>
    <mergeCell ref="B53:B54"/>
    <mergeCell ref="C82:E82"/>
    <mergeCell ref="F82:H82"/>
    <mergeCell ref="C53:E53"/>
    <mergeCell ref="F53:F54"/>
    <mergeCell ref="G53:I53"/>
    <mergeCell ref="A75:N75"/>
    <mergeCell ref="J53:J54"/>
    <mergeCell ref="N53:N54"/>
  </mergeCells>
  <printOptions horizontalCentered="1"/>
  <pageMargins left="0.15748031496062992" right="0.19685039370078741" top="0.55118110236220474" bottom="0.55118110236220474" header="0.31496062992125984" footer="0.31496062992125984"/>
  <pageSetup scale="57" orientation="landscape" r:id="rId1"/>
  <headerFooter>
    <oddFooter>&amp;LFuente: Registro de casos del CEM/UGIGC/PNCVFS</oddFooter>
  </headerFooter>
  <rowBreaks count="1" manualBreakCount="1">
    <brk id="7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2020-02-14T22:03:34Z</cp:lastPrinted>
  <dcterms:created xsi:type="dcterms:W3CDTF">2009-10-30T17:37:42Z</dcterms:created>
  <dcterms:modified xsi:type="dcterms:W3CDTF">2020-09-11T00:46:04Z</dcterms:modified>
</cp:coreProperties>
</file>