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1.2 - 4.1.3 - 4.1.4" sheetId="2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7" i="2" l="1"/>
  <c r="G57" i="2" l="1"/>
  <c r="I57" i="2"/>
  <c r="E88" i="2"/>
  <c r="G88" i="2"/>
  <c r="C88" i="2"/>
  <c r="B87" i="2"/>
  <c r="E57" i="2"/>
  <c r="C57" i="2"/>
  <c r="B56" i="2"/>
  <c r="F56" i="2" s="1"/>
  <c r="K26" i="2"/>
  <c r="I26" i="2"/>
  <c r="E26" i="2"/>
  <c r="C26" i="2"/>
  <c r="B25" i="2"/>
  <c r="H25" i="2" s="1"/>
  <c r="F87" i="2" l="1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<sst xmlns="http://schemas.openxmlformats.org/spreadsheetml/2006/main" count="59" uniqueCount="29">
  <si>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</si>
  <si>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</si>
  <si>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</si>
  <si>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</si>
  <si>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</si>
  <si>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</si>
  <si>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</si>
  <si>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</si>
  <si>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</si>
  <si>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</si>
  <si>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</si>
  <si>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</si>
  <si>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</si>
  <si>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</si>
  <si>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</si>
  <si>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</si>
  <si>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</si>
  <si>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</si>
  <si>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</si>
  <si>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</si>
  <si>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</si>
  <si>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</si>
  <si>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</si>
  <si>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</si>
  <si>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</si>
  <si>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2002 - 2020</t>
  </si>
  <si>
    <t>2020/a</t>
  </si>
  <si>
    <t>Elaboración : SISEGC - UPPM -AURORA</t>
  </si>
  <si>
    <t>/a Actualizado al 31 de agosto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</si>
</sst>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/>
  </cellStyleXfs>
  <cellXfs count="62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0" borderId="0" xfId="14"/>
    <xf numFmtId="3" fontId="11" fillId="5" borderId="4" xfId="4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5" fillId="0" borderId="8" xfId="4" applyFont="1" applyFill="1" applyBorder="1" applyAlignment="1">
      <alignment horizontal="left" vertical="center" wrapText="1"/>
    </xf>
    <xf numFmtId="165" fontId="12" fillId="0" borderId="6" xfId="11" applyNumberFormat="1" applyFont="1" applyBorder="1" applyAlignment="1">
      <alignment horizontal="center" vertical="center" wrapText="1"/>
    </xf>
    <xf numFmtId="9" fontId="12" fillId="0" borderId="6" xfId="1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zoomScale="90" zoomScaleNormal="100" zoomScaleSheetLayoutView="90" workbookViewId="0">
      <selection activeCell="A91" sqref="A91"/>
    </sheetView>
  </sheetViews>
  <sheetFormatPr baseColWidth="10" defaultColWidth="11.42578125" defaultRowHeight="12.75" x14ac:dyDescent="0.2"/>
  <cols>
    <col min="1" max="1" width="13.42578125" style="28" customWidth="1"/>
    <col min="2" max="2" width="13.7109375" style="28" customWidth="1"/>
    <col min="3" max="3" width="14.140625" style="28" customWidth="1"/>
    <col min="4" max="4" width="7.5703125" style="28" customWidth="1"/>
    <col min="5" max="5" width="14.140625" style="4" customWidth="1"/>
    <col min="6" max="6" width="7.5703125" style="4" customWidth="1"/>
    <col min="7" max="7" width="14.140625" style="4" customWidth="1"/>
    <col min="8" max="8" width="7.5703125" style="4" customWidth="1"/>
    <col min="9" max="9" width="14.140625" style="4" customWidth="1"/>
    <col min="10" max="10" width="7.5703125" style="4" customWidth="1"/>
    <col min="11" max="11" width="14.140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8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55" t="s">
        <v>12</v>
      </c>
      <c r="D5" s="55"/>
      <c r="E5" s="55"/>
      <c r="F5" s="55"/>
      <c r="G5" s="55"/>
      <c r="H5" s="55"/>
      <c r="I5" s="55"/>
      <c r="J5" s="55"/>
      <c r="K5" s="55"/>
      <c r="L5" s="55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 t="s">
        <v>26</v>
      </c>
      <c r="B25" s="7">
        <f>C25+E25+G25+I25+K25</f>
        <v>54125</v>
      </c>
      <c r="C25" s="47">
        <v>278</v>
      </c>
      <c r="D25" s="9">
        <f>C25/B25</f>
        <v>5.1362586605080834E-3</v>
      </c>
      <c r="E25" s="47">
        <v>26647</v>
      </c>
      <c r="F25" s="13">
        <f t="shared" si="9"/>
        <v>0.49232332563510395</v>
      </c>
      <c r="G25" s="47">
        <v>21433</v>
      </c>
      <c r="H25" s="13">
        <f t="shared" si="10"/>
        <v>0.39599076212471129</v>
      </c>
      <c r="I25" s="47">
        <v>5767</v>
      </c>
      <c r="J25" s="13">
        <f t="shared" si="11"/>
        <v>0.10654965357967668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1086211</v>
      </c>
      <c r="C26" s="53">
        <f>SUM(C7:C25)</f>
        <v>2358</v>
      </c>
      <c r="D26" s="53"/>
      <c r="E26" s="53">
        <f>SUM(E7:E8)+SUM(G7:G8)+SUM(E9:G10)+SUM(E11:E25,G11:G25)</f>
        <v>969175</v>
      </c>
      <c r="F26" s="53"/>
      <c r="G26" s="53"/>
      <c r="H26" s="53"/>
      <c r="I26" s="53">
        <f>SUM(I7:I25)</f>
        <v>111857</v>
      </c>
      <c r="J26" s="53"/>
      <c r="K26" s="53">
        <f>SUM(K7:K25)</f>
        <v>2821</v>
      </c>
      <c r="L26" s="53"/>
    </row>
    <row r="27" spans="1:12" s="24" customFormat="1" ht="16.5" thickBot="1" x14ac:dyDescent="0.25">
      <c r="A27" s="22" t="s">
        <v>2</v>
      </c>
      <c r="B27" s="23">
        <f>B26/B26</f>
        <v>1</v>
      </c>
      <c r="C27" s="60">
        <f>C26/B26</f>
        <v>2.1708489418722512E-3</v>
      </c>
      <c r="D27" s="60"/>
      <c r="E27" s="50">
        <f>E26/B26</f>
        <v>0.89225297847287499</v>
      </c>
      <c r="F27" s="50"/>
      <c r="G27" s="50"/>
      <c r="H27" s="50"/>
      <c r="I27" s="50">
        <f>I26/B26</f>
        <v>0.10297907128541324</v>
      </c>
      <c r="J27" s="50"/>
      <c r="K27" s="50">
        <f>K26/B26</f>
        <v>2.5971012998395339E-3</v>
      </c>
      <c r="L27" s="50"/>
    </row>
    <row r="28" spans="1:12" ht="37.5" customHeight="1" x14ac:dyDescent="0.2">
      <c r="A28" s="59" t="s">
        <v>28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7.25" customHeight="1" x14ac:dyDescent="0.2">
      <c r="A34" s="48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1" t="s">
        <v>7</v>
      </c>
      <c r="B36" s="51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1"/>
      <c r="B37" s="51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 t="s">
        <v>26</v>
      </c>
      <c r="B56" s="34">
        <f t="shared" ref="B56" si="17">C56+E56+G56+I56</f>
        <v>54125</v>
      </c>
      <c r="C56" s="47">
        <v>15932</v>
      </c>
      <c r="D56" s="13">
        <f t="shared" ref="D56" si="18">C56/B56</f>
        <v>0.29435565819861431</v>
      </c>
      <c r="E56" s="47">
        <v>34660</v>
      </c>
      <c r="F56" s="13">
        <f t="shared" ref="F56" si="19">E56/B56</f>
        <v>0.64036951501154737</v>
      </c>
      <c r="G56" s="47">
        <v>3533</v>
      </c>
      <c r="H56" s="13">
        <f t="shared" ref="H56" si="20">G56/B56</f>
        <v>6.5274826789838342E-2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SUM(B38:B55)</f>
        <v>1032086</v>
      </c>
      <c r="C57" s="53">
        <f>SUM(C38:C56)</f>
        <v>311658</v>
      </c>
      <c r="D57" s="53"/>
      <c r="E57" s="53">
        <f>SUM(E38:E56)</f>
        <v>717092</v>
      </c>
      <c r="F57" s="53"/>
      <c r="G57" s="53">
        <f>SUM(G38:G56)</f>
        <v>54518</v>
      </c>
      <c r="H57" s="53"/>
      <c r="I57" s="53">
        <f>SUM(I38:I56)</f>
        <v>2943</v>
      </c>
      <c r="J57" s="53"/>
    </row>
    <row r="58" spans="1:12" ht="16.5" thickBot="1" x14ac:dyDescent="0.25">
      <c r="A58" s="35" t="s">
        <v>2</v>
      </c>
      <c r="B58" s="36">
        <f>B57/$B$57</f>
        <v>1</v>
      </c>
      <c r="C58" s="54">
        <f>C57/$B$57</f>
        <v>0.30196902196134817</v>
      </c>
      <c r="D58" s="54"/>
      <c r="E58" s="54">
        <f>E57/$B$57</f>
        <v>0.69479868925651544</v>
      </c>
      <c r="F58" s="54"/>
      <c r="G58" s="54">
        <f>G57/$B$57</f>
        <v>5.2823117453390515E-2</v>
      </c>
      <c r="H58" s="54"/>
      <c r="I58" s="54">
        <f>I57/$B$57</f>
        <v>2.8515065604998034E-3</v>
      </c>
      <c r="J58" s="54"/>
    </row>
    <row r="59" spans="1:12" ht="33.75" customHeight="1" x14ac:dyDescent="0.2">
      <c r="A59" s="59" t="s">
        <v>28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48" t="s">
        <v>21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4" ht="17.25" customHeight="1" x14ac:dyDescent="0.2">
      <c r="A65" s="48" t="s">
        <v>25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1" t="s">
        <v>7</v>
      </c>
      <c r="B67" s="51" t="s">
        <v>0</v>
      </c>
      <c r="C67" s="51" t="s">
        <v>6</v>
      </c>
      <c r="D67" s="51"/>
      <c r="E67" s="51"/>
      <c r="F67" s="51"/>
      <c r="G67" s="51"/>
      <c r="H67" s="51"/>
      <c r="I67" s="38"/>
      <c r="J67" s="39"/>
    </row>
    <row r="68" spans="1:14" ht="18" customHeight="1" x14ac:dyDescent="0.2">
      <c r="A68" s="51"/>
      <c r="B68" s="5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 t="s">
        <v>26</v>
      </c>
      <c r="B87" s="34">
        <f t="shared" si="26"/>
        <v>54125</v>
      </c>
      <c r="C87" s="47">
        <v>46394</v>
      </c>
      <c r="D87" s="13">
        <f t="shared" ref="D87" si="27">C87/B87</f>
        <v>0.85716397228637409</v>
      </c>
      <c r="E87" s="47">
        <v>7731</v>
      </c>
      <c r="F87" s="13">
        <f t="shared" si="24"/>
        <v>0.14283602771362586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SUM(B69:B86)</f>
        <v>1032086</v>
      </c>
      <c r="C88" s="53">
        <f>SUM(C69:C87)</f>
        <v>938370</v>
      </c>
      <c r="D88" s="53"/>
      <c r="E88" s="53">
        <f>SUM(E69:E87)</f>
        <v>145043</v>
      </c>
      <c r="F88" s="53"/>
      <c r="G88" s="53">
        <f>SUM(G69:G87)</f>
        <v>2798</v>
      </c>
      <c r="H88" s="53"/>
      <c r="I88" s="41"/>
    </row>
    <row r="89" spans="1:14" ht="16.5" thickBot="1" x14ac:dyDescent="0.25">
      <c r="A89" s="22" t="s">
        <v>2</v>
      </c>
      <c r="B89" s="36">
        <f>B88/$B$88</f>
        <v>1</v>
      </c>
      <c r="C89" s="61">
        <f>C88/$B$88</f>
        <v>0.90919748935650713</v>
      </c>
      <c r="D89" s="61"/>
      <c r="E89" s="61">
        <f>E88/$B$88</f>
        <v>0.14053383148303533</v>
      </c>
      <c r="F89" s="61"/>
      <c r="G89" s="61">
        <f>G88/$B$88</f>
        <v>2.7110143922115019E-3</v>
      </c>
      <c r="H89" s="61"/>
      <c r="I89" s="42"/>
    </row>
    <row r="90" spans="1:14" ht="39" customHeight="1" x14ac:dyDescent="0.2">
      <c r="A90" s="59" t="s">
        <v>28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27</v>
      </c>
      <c r="B95" s="44"/>
      <c r="C95" s="44"/>
      <c r="D95" s="44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4.1.2 - 4.1.3 - 4.1.4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2020-09-11T00:52:57Z</dcterms:modified>
</cp:coreProperties>
</file>