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Tentativa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Tentativa!$A$1:$T$142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>[4]Casos!#REF!</definedName>
  </definedNames>
  <calcPr calcId="181029"/>
</workbook>
</file>

<file path=xl/calcChain.xml><?xml version="1.0" encoding="utf-8"?>
<calcChain xmlns="http://schemas.openxmlformats.org/spreadsheetml/2006/main">
  <c r="M139" i="14" l="1"/>
  <c r="O137" i="14" s="1"/>
  <c r="O138" i="14"/>
  <c r="O136" i="14"/>
  <c r="C136" i="14"/>
  <c r="D135" i="14" s="1"/>
  <c r="O135" i="14"/>
  <c r="O134" i="14"/>
  <c r="C129" i="14"/>
  <c r="L128" i="14"/>
  <c r="D128" i="14"/>
  <c r="M127" i="14"/>
  <c r="D127" i="14"/>
  <c r="M126" i="14"/>
  <c r="D126" i="14"/>
  <c r="M125" i="14"/>
  <c r="M128" i="14" s="1"/>
  <c r="M124" i="14"/>
  <c r="D124" i="14"/>
  <c r="F117" i="14"/>
  <c r="H106" i="14" s="1"/>
  <c r="L116" i="14"/>
  <c r="L115" i="14"/>
  <c r="L114" i="14"/>
  <c r="H114" i="14"/>
  <c r="L113" i="14"/>
  <c r="L112" i="14"/>
  <c r="L117" i="14" s="1"/>
  <c r="H112" i="14"/>
  <c r="P111" i="14"/>
  <c r="L111" i="14"/>
  <c r="H108" i="14"/>
  <c r="H107" i="14"/>
  <c r="H100" i="14"/>
  <c r="H99" i="14"/>
  <c r="O91" i="14"/>
  <c r="Q89" i="14" s="1"/>
  <c r="Q90" i="14"/>
  <c r="C89" i="14"/>
  <c r="D125" i="14" s="1"/>
  <c r="D88" i="14"/>
  <c r="H89" i="14" s="1"/>
  <c r="D87" i="14"/>
  <c r="D86" i="14"/>
  <c r="H85" i="14" s="1"/>
  <c r="D85" i="14"/>
  <c r="O84" i="14"/>
  <c r="D84" i="14"/>
  <c r="Q83" i="14"/>
  <c r="D83" i="14"/>
  <c r="D89" i="14" s="1"/>
  <c r="Q82" i="14"/>
  <c r="Q84" i="14" s="1"/>
  <c r="D82" i="14"/>
  <c r="H82" i="14" s="1"/>
  <c r="M75" i="14"/>
  <c r="O74" i="14"/>
  <c r="F74" i="14"/>
  <c r="E74" i="14"/>
  <c r="D74" i="14"/>
  <c r="O73" i="14"/>
  <c r="H73" i="14"/>
  <c r="O72" i="14"/>
  <c r="H72" i="14"/>
  <c r="O71" i="14"/>
  <c r="H71" i="14"/>
  <c r="O70" i="14"/>
  <c r="H70" i="14"/>
  <c r="O69" i="14"/>
  <c r="H69" i="14"/>
  <c r="O68" i="14"/>
  <c r="H68" i="14"/>
  <c r="O67" i="14"/>
  <c r="H67" i="14"/>
  <c r="O66" i="14"/>
  <c r="O75" i="14" s="1"/>
  <c r="H66" i="14"/>
  <c r="O65" i="14"/>
  <c r="H65" i="14"/>
  <c r="O64" i="14"/>
  <c r="H64" i="14"/>
  <c r="H63" i="14"/>
  <c r="H62" i="14"/>
  <c r="H61" i="14"/>
  <c r="H60" i="14"/>
  <c r="O59" i="14"/>
  <c r="Q57" i="14" s="1"/>
  <c r="Q59" i="14" s="1"/>
  <c r="L59" i="14"/>
  <c r="H59" i="14"/>
  <c r="Q58" i="14"/>
  <c r="M58" i="14"/>
  <c r="H58" i="14"/>
  <c r="M57" i="14"/>
  <c r="M59" i="14" s="1"/>
  <c r="H57" i="14"/>
  <c r="H56" i="14"/>
  <c r="H55" i="14"/>
  <c r="H54" i="14"/>
  <c r="H53" i="14"/>
  <c r="H74" i="14" s="1"/>
  <c r="H52" i="14"/>
  <c r="H51" i="14"/>
  <c r="H50" i="14"/>
  <c r="H49" i="14"/>
  <c r="H48" i="14"/>
  <c r="K43" i="14"/>
  <c r="K44" i="14" s="1"/>
  <c r="M30" i="14"/>
  <c r="L30" i="14"/>
  <c r="K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15" i="14" l="1"/>
  <c r="M116" i="14"/>
  <c r="M113" i="14"/>
  <c r="M114" i="14"/>
  <c r="M111" i="14"/>
  <c r="H127" i="14"/>
  <c r="D129" i="14"/>
  <c r="H101" i="14"/>
  <c r="Q88" i="14"/>
  <c r="Q91" i="14" s="1"/>
  <c r="H94" i="14"/>
  <c r="H102" i="14"/>
  <c r="H110" i="14"/>
  <c r="M112" i="14"/>
  <c r="H115" i="14"/>
  <c r="D133" i="14"/>
  <c r="D136" i="14" s="1"/>
  <c r="H95" i="14"/>
  <c r="H103" i="14"/>
  <c r="P110" i="14"/>
  <c r="P112" i="14"/>
  <c r="O133" i="14"/>
  <c r="O139" i="14" s="1"/>
  <c r="D134" i="14"/>
  <c r="H109" i="14"/>
  <c r="H96" i="14"/>
  <c r="H104" i="14"/>
  <c r="H111" i="14"/>
  <c r="H113" i="14"/>
  <c r="H97" i="14"/>
  <c r="H105" i="14"/>
  <c r="H116" i="14"/>
  <c r="H98" i="14"/>
  <c r="M117" i="14" l="1"/>
  <c r="H117" i="14"/>
</calcChain>
</file>

<file path=xl/sharedStrings.xml><?xml version="1.0" encoding="utf-8"?>
<sst xmlns="http://schemas.openxmlformats.org/spreadsheetml/2006/main" count="196" uniqueCount="151">
  <si>
    <t>Total</t>
  </si>
  <si>
    <t>%</t>
  </si>
  <si>
    <t>Situación Laboral</t>
  </si>
  <si>
    <t>Conviviente</t>
  </si>
  <si>
    <t>Ex conviviente</t>
  </si>
  <si>
    <t>Periodo: Enero - Diciembre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</si>
  <si>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</si>
  <si>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</si>
  <si>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</si>
  <si>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</si>
  <si>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</si>
  <si>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</si>
  <si>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</si>
  <si>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</si>
  <si>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</si>
  <si>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</si>
  <si>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</si>
  <si>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</si>
  <si>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</si>
  <si>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</si>
  <si>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Otro</t>
  </si>
  <si>
    <t>Grupo de edad</t>
  </si>
  <si>
    <t>0 - 5 años</t>
  </si>
  <si>
    <t>6 - 11 años</t>
  </si>
  <si>
    <t>Arequipa</t>
  </si>
  <si>
    <t>Madre de Dios</t>
  </si>
  <si>
    <t>Var. %</t>
  </si>
  <si>
    <t>Sin datos</t>
  </si>
  <si>
    <t>N°</t>
  </si>
  <si>
    <t>Otro familiar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</si>
  <si>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</si>
  <si>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</si>
  <si>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</si>
  <si>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</si>
  <si>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</si>
  <si>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</si>
  <si>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</si>
  <si>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</si>
  <si>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</si>
  <si>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</si>
  <si>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</si>
  <si>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</si>
  <si>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</si>
  <si>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</si>
  <si>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</si>
  <si>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</si>
  <si>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</si>
  <si>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</si>
  <si>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</si>
  <si>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</si>
  <si>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</si>
  <si>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</si>
  <si>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</si>
  <si>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</si>
  <si>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</si>
  <si>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</si>
  <si>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</si>
  <si>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</si>
  <si>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</si>
  <si>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t>Mes / año</t>
  </si>
  <si>
    <t>Área</t>
  </si>
  <si>
    <t>Urbana</t>
  </si>
  <si>
    <t>Rural</t>
  </si>
  <si>
    <t>Acumulado
2009 - 2017</t>
  </si>
  <si>
    <t>Lima Metropolitana</t>
  </si>
  <si>
    <t>Lima Provincia</t>
  </si>
  <si>
    <t>Lugar del hecho</t>
  </si>
  <si>
    <t>Casa de ambos</t>
  </si>
  <si>
    <t>Casa de familiar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</si>
  <si>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</si>
  <si>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</si>
  <si>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</si>
  <si>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</si>
  <si>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</si>
  <si>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</si>
  <si>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</si>
  <si>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</si>
  <si>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</si>
  <si>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</si>
  <si>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</si>
  <si>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</si>
  <si>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</si>
  <si>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</si>
  <si>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</si>
  <si>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</si>
  <si>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</si>
  <si>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</si>
  <si>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</si>
  <si>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</si>
  <si>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</si>
  <si>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</si>
  <si>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</si>
  <si>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</si>
  <si>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</si>
  <si>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Compañero de trabajo</t>
  </si>
  <si>
    <t>Ex pareja</t>
  </si>
  <si>
    <t>Amigo</t>
  </si>
  <si>
    <t>Pretendiente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</si>
  <si>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</si>
  <si>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</si>
  <si>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</si>
  <si>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</si>
  <si>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</si>
  <si>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</si>
  <si>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</si>
  <si>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</si>
  <si>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POR LOS CENTROS EMERGENCIA MUJER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</si>
  <si>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</si>
  <si>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</si>
  <si>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</si>
  <si>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</si>
  <si>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Diciembre 2018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</si>
  <si>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</si>
  <si>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</si>
  <si>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</si>
  <si>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</si>
  <si>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</si>
  <si>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</si>
  <si>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</si>
  <si>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</si>
  <si>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</si>
  <si>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</si>
  <si>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</si>
  <si>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</si>
  <si>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</si>
  <si>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</si>
  <si>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</si>
  <si>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</si>
  <si>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</si>
  <si>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</si>
  <si>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</si>
  <si>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</si>
  <si>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</si>
  <si>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</si>
  <si>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</si>
  <si>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</si>
  <si>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</si>
  <si>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</si>
  <si>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</si>
  <si>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</si>
  <si>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</si>
  <si>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Con ocupación</t>
  </si>
  <si>
    <t>Sin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</si>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</sst>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sz val="9"/>
      <color rgb="FFC0000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</cellStyleXfs>
  <cellXfs count="14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9" fontId="7" fillId="0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9" fontId="7" fillId="0" borderId="0" xfId="3" applyFont="1" applyFill="1" applyBorder="1" applyAlignment="1">
      <alignment horizontal="center" vertical="center"/>
    </xf>
    <xf numFmtId="9" fontId="8" fillId="0" borderId="0" xfId="3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9" fontId="6" fillId="0" borderId="0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4" borderId="0" xfId="0" applyFont="1" applyFill="1" applyAlignment="1">
      <alignment horizontal="right" vertical="center" wrapText="1"/>
    </xf>
    <xf numFmtId="0" fontId="6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3" fontId="7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7" fillId="0" borderId="0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8" borderId="0" xfId="2" applyFont="1" applyFill="1" applyBorder="1" applyAlignment="1">
      <alignment vertical="center"/>
    </xf>
    <xf numFmtId="0" fontId="7" fillId="8" borderId="0" xfId="2" applyFont="1" applyFill="1" applyBorder="1" applyAlignment="1">
      <alignment vertical="center"/>
    </xf>
    <xf numFmtId="0" fontId="7" fillId="8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vertical="center"/>
    </xf>
    <xf numFmtId="0" fontId="7" fillId="9" borderId="0" xfId="2" applyFont="1" applyFill="1" applyBorder="1" applyAlignment="1">
      <alignment vertical="center"/>
    </xf>
    <xf numFmtId="0" fontId="7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7" fillId="9" borderId="0" xfId="2" applyFont="1" applyFill="1" applyBorder="1" applyAlignment="1">
      <alignment horizontal="left" vertical="center"/>
    </xf>
    <xf numFmtId="0" fontId="6" fillId="6" borderId="0" xfId="2" applyFont="1" applyFill="1" applyBorder="1" applyAlignment="1">
      <alignment vertical="center"/>
    </xf>
    <xf numFmtId="0" fontId="7" fillId="6" borderId="0" xfId="2" applyFont="1" applyFill="1" applyBorder="1" applyAlignment="1">
      <alignment vertical="center"/>
    </xf>
    <xf numFmtId="0" fontId="7" fillId="6" borderId="0" xfId="2" applyFont="1" applyFill="1" applyBorder="1" applyAlignment="1">
      <alignment horizontal="center" vertical="center"/>
    </xf>
    <xf numFmtId="9" fontId="7" fillId="8" borderId="0" xfId="2" applyNumberFormat="1" applyFont="1" applyFill="1" applyBorder="1" applyAlignment="1">
      <alignment horizontal="center" vertical="center"/>
    </xf>
    <xf numFmtId="0" fontId="6" fillId="10" borderId="0" xfId="2" applyFont="1" applyFill="1" applyBorder="1" applyAlignment="1">
      <alignment vertical="center"/>
    </xf>
    <xf numFmtId="0" fontId="7" fillId="10" borderId="0" xfId="2" applyFont="1" applyFill="1" applyBorder="1" applyAlignment="1">
      <alignment vertical="center"/>
    </xf>
    <xf numFmtId="0" fontId="7" fillId="10" borderId="0" xfId="2" applyFont="1" applyFill="1" applyBorder="1" applyAlignment="1">
      <alignment horizontal="center" vertical="center"/>
    </xf>
    <xf numFmtId="9" fontId="7" fillId="9" borderId="0" xfId="2" applyNumberFormat="1" applyFont="1" applyFill="1" applyBorder="1" applyAlignment="1">
      <alignment horizontal="center" vertical="center"/>
    </xf>
    <xf numFmtId="9" fontId="7" fillId="6" borderId="0" xfId="2" applyNumberFormat="1" applyFont="1" applyFill="1" applyBorder="1" applyAlignment="1">
      <alignment horizontal="center" vertical="center"/>
    </xf>
    <xf numFmtId="9" fontId="7" fillId="10" borderId="0" xfId="2" applyNumberFormat="1" applyFont="1" applyFill="1" applyBorder="1" applyAlignment="1">
      <alignment horizontal="center" vertical="center"/>
    </xf>
    <xf numFmtId="0" fontId="6" fillId="5" borderId="0" xfId="2" applyFont="1" applyFill="1" applyBorder="1" applyAlignment="1">
      <alignment vertical="center"/>
    </xf>
    <xf numFmtId="0" fontId="7" fillId="5" borderId="0" xfId="2" applyFont="1" applyFill="1" applyBorder="1" applyAlignment="1">
      <alignment vertical="center"/>
    </xf>
    <xf numFmtId="0" fontId="7" fillId="5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9" fontId="7" fillId="0" borderId="0" xfId="3" applyFont="1" applyAlignment="1">
      <alignment horizontal="center" vertical="center"/>
    </xf>
    <xf numFmtId="1" fontId="7" fillId="0" borderId="0" xfId="3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9" fontId="7" fillId="0" borderId="0" xfId="3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7" borderId="0" xfId="0" applyFont="1" applyFill="1" applyAlignment="1">
      <alignment vertical="center"/>
    </xf>
    <xf numFmtId="9" fontId="8" fillId="0" borderId="0" xfId="3" applyFont="1" applyFill="1" applyBorder="1" applyAlignment="1">
      <alignment horizontal="right" vertical="center"/>
    </xf>
    <xf numFmtId="3" fontId="8" fillId="4" borderId="1" xfId="3" applyNumberFormat="1" applyFont="1" applyFill="1" applyBorder="1" applyAlignment="1">
      <alignment horizontal="center" vertical="center"/>
    </xf>
    <xf numFmtId="3" fontId="8" fillId="4" borderId="1" xfId="3" applyNumberFormat="1" applyFont="1" applyFill="1" applyBorder="1" applyAlignment="1">
      <alignment horizontal="right" vertical="center"/>
    </xf>
    <xf numFmtId="9" fontId="8" fillId="4" borderId="1" xfId="3" applyNumberFormat="1" applyFont="1" applyFill="1" applyBorder="1" applyAlignment="1">
      <alignment horizontal="center" vertical="center"/>
    </xf>
    <xf numFmtId="9" fontId="8" fillId="0" borderId="0" xfId="3" applyNumberFormat="1" applyFont="1" applyFill="1" applyBorder="1" applyAlignment="1">
      <alignment horizontal="center" vertical="center"/>
    </xf>
    <xf numFmtId="3" fontId="8" fillId="0" borderId="0" xfId="3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164" fontId="7" fillId="0" borderId="0" xfId="3" applyNumberFormat="1" applyFont="1" applyAlignment="1">
      <alignment horizontal="center" vertical="center"/>
    </xf>
    <xf numFmtId="9" fontId="21" fillId="0" borderId="0" xfId="0" applyNumberFormat="1" applyFont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164" fontId="8" fillId="4" borderId="1" xfId="3" applyNumberFormat="1" applyFont="1" applyFill="1" applyBorder="1" applyAlignment="1">
      <alignment horizontal="center" vertical="center"/>
    </xf>
    <xf numFmtId="9" fontId="8" fillId="0" borderId="0" xfId="3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8" borderId="0" xfId="0" applyFont="1" applyFill="1" applyAlignment="1">
      <alignment horizontal="center" vertical="center"/>
    </xf>
    <xf numFmtId="9" fontId="7" fillId="8" borderId="0" xfId="3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9" fontId="7" fillId="9" borderId="0" xfId="3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7" fillId="6" borderId="0" xfId="3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9" fontId="7" fillId="10" borderId="0" xfId="3" applyFont="1" applyFill="1" applyAlignment="1">
      <alignment horizontal="center" vertical="center"/>
    </xf>
    <xf numFmtId="9" fontId="7" fillId="0" borderId="0" xfId="0" applyNumberFormat="1" applyFont="1" applyFill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9" fontId="7" fillId="5" borderId="0" xfId="0" applyNumberFormat="1" applyFont="1" applyFill="1" applyAlignment="1">
      <alignment horizontal="center" vertical="center"/>
    </xf>
    <xf numFmtId="9" fontId="8" fillId="0" borderId="0" xfId="0" applyNumberFormat="1" applyFont="1" applyFill="1" applyAlignment="1">
      <alignment vertical="center"/>
    </xf>
    <xf numFmtId="9" fontId="7" fillId="5" borderId="0" xfId="3" applyFont="1" applyFill="1" applyAlignment="1">
      <alignment horizontal="center" vertical="center"/>
    </xf>
    <xf numFmtId="9" fontId="7" fillId="0" borderId="0" xfId="0" applyNumberFormat="1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" fontId="8" fillId="4" borderId="1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9" fontId="7" fillId="0" borderId="0" xfId="3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9" fontId="7" fillId="0" borderId="0" xfId="3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6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 shrinkToFit="1"/>
    </xf>
    <xf numFmtId="0" fontId="19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9" fontId="8" fillId="4" borderId="1" xfId="3" applyFont="1" applyFill="1" applyBorder="1" applyAlignment="1">
      <alignment horizontal="center" vertical="center"/>
    </xf>
    <xf numFmtId="9" fontId="6" fillId="0" borderId="0" xfId="3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50059405510877"/>
          <c:y val="2.96946611718351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8.0922000051840429E-2"/>
          <c:y val="0.15537643408057891"/>
          <c:w val="0.91892963542448081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2C-4ACD-B9DF-87394F7CE585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2C-4ACD-B9DF-87394F7CE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Tentativa!$K$34:$K$43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C-4ACD-B9DF-87394F7CE5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48406122970982"/>
          <c:y val="0.17953893036918828"/>
          <c:w val="0.81609618690559815"/>
          <c:h val="0.761393045657068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94-4C4D-A6D1-EBB07939FD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94-4C4D-A6D1-EBB07939FD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94-4C4D-A6D1-EBB07939FD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94-4C4D-A6D1-EBB07939FDD6}"/>
              </c:ext>
            </c:extLst>
          </c:dPt>
          <c:dLbls>
            <c:dLbl>
              <c:idx val="0"/>
              <c:layout>
                <c:manualLayout>
                  <c:x val="-0.13800694666383301"/>
                  <c:y val="0.23573906309061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082223278516"/>
                      <c:h val="0.22246017982804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A94-4C4D-A6D1-EBB07939FDD6}"/>
                </c:ext>
              </c:extLst>
            </c:dLbl>
            <c:dLbl>
              <c:idx val="1"/>
              <c:layout>
                <c:manualLayout>
                  <c:x val="0.1577724386272579"/>
                  <c:y val="-0.23436815764389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4-4C4D-A6D1-EBB07939FDD6}"/>
                </c:ext>
              </c:extLst>
            </c:dLbl>
            <c:dLbl>
              <c:idx val="2"/>
              <c:layout>
                <c:manualLayout>
                  <c:x val="-6.1823739896486832E-2"/>
                  <c:y val="9.51222629951400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0751376381452"/>
                      <c:h val="0.15596864418924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A94-4C4D-A6D1-EBB07939FDD6}"/>
                </c:ext>
              </c:extLst>
            </c:dLbl>
            <c:dLbl>
              <c:idx val="3"/>
              <c:layout>
                <c:manualLayout>
                  <c:x val="0.36241998709735335"/>
                  <c:y val="-4.756075700145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3429405596806887"/>
                      <c:h val="0.10358862150975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A94-4C4D-A6D1-EBB07939F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34</c:v>
                </c:pt>
                <c:pt idx="1">
                  <c:v>102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4-4C4D-A6D1-EBB07939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6443450228042"/>
          <c:y val="0.25464774199269341"/>
          <c:w val="0.88283556549771958"/>
          <c:h val="0.74535225800730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D-4267-B7D0-CAEC99DEB1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D-4267-B7D0-CAEC99DEB1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F0D-4267-B7D0-CAEC99DEB1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F0D-4267-B7D0-CAEC99DEB1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F0D-4267-B7D0-CAEC99DEB1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F0D-4267-B7D0-CAEC99DEB124}"/>
              </c:ext>
            </c:extLst>
          </c:dPt>
          <c:dLbls>
            <c:dLbl>
              <c:idx val="0"/>
              <c:layout>
                <c:manualLayout>
                  <c:x val="-0.11110551254638355"/>
                  <c:y val="2.1150706879351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24780067866"/>
                      <c:h val="0.19942008686101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F0D-4267-B7D0-CAEC99DEB124}"/>
                </c:ext>
              </c:extLst>
            </c:dLbl>
            <c:dLbl>
              <c:idx val="1"/>
              <c:layout>
                <c:manualLayout>
                  <c:x val="0.24119573036824474"/>
                  <c:y val="-8.2976198873426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97371590266205"/>
                      <c:h val="0.20238414333074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F0D-4267-B7D0-CAEC99DEB124}"/>
                </c:ext>
              </c:extLst>
            </c:dLbl>
            <c:dLbl>
              <c:idx val="2"/>
              <c:layout>
                <c:manualLayout>
                  <c:x val="-9.4328609585917961E-2"/>
                  <c:y val="8.6031657900796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49125709285492"/>
                      <c:h val="0.15498233810178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F0D-4267-B7D0-CAEC99DEB124}"/>
                </c:ext>
              </c:extLst>
            </c:dLbl>
            <c:dLbl>
              <c:idx val="3"/>
              <c:layout>
                <c:manualLayout>
                  <c:x val="-1.4297459393499169E-2"/>
                  <c:y val="-5.3096286189760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545977464502052"/>
                      <c:h val="9.66766610522772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F0D-4267-B7D0-CAEC99DEB124}"/>
                </c:ext>
              </c:extLst>
            </c:dLbl>
            <c:dLbl>
              <c:idx val="4"/>
              <c:layout>
                <c:manualLayout>
                  <c:x val="0.51735660385077031"/>
                  <c:y val="-0.144441628572623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461239362588437"/>
                      <c:h val="8.61707160638881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F0D-4267-B7D0-CAEC99DEB124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F0D-4267-B7D0-CAEC99DEB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Tentativa!$K$111:$K$116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Tentativa!$L$111:$L$116</c:f>
              <c:numCache>
                <c:formatCode>General</c:formatCode>
                <c:ptCount val="6"/>
                <c:pt idx="0">
                  <c:v>144</c:v>
                </c:pt>
                <c:pt idx="1">
                  <c:v>132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0D-4267-B7D0-CAEC99DE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6996596777403"/>
          <c:y val="0.22625083693545647"/>
          <c:w val="0.85820696253362239"/>
          <c:h val="0.7692202511386611"/>
        </c:manualLayout>
      </c:layout>
      <c:pie3DChart>
        <c:varyColors val="1"/>
        <c:ser>
          <c:idx val="0"/>
          <c:order val="0"/>
          <c:tx>
            <c:strRef>
              <c:f>Tentativa!$L$123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6B-42A4-B722-CA3266D18613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6B-42A4-B722-CA3266D18613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6B-42A4-B722-CA3266D186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6B-42A4-B722-CA3266D18613}"/>
              </c:ext>
            </c:extLst>
          </c:dPt>
          <c:dLbls>
            <c:dLbl>
              <c:idx val="0"/>
              <c:layout>
                <c:manualLayout>
                  <c:x val="-0.11887051361752975"/>
                  <c:y val="-3.1030816884324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E6B-42A4-B722-CA3266D18613}"/>
                </c:ext>
              </c:extLst>
            </c:dLbl>
            <c:dLbl>
              <c:idx val="1"/>
              <c:layout>
                <c:manualLayout>
                  <c:x val="0.1897211543120717"/>
                  <c:y val="-4.6816416094792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E6B-42A4-B722-CA3266D18613}"/>
                </c:ext>
              </c:extLst>
            </c:dLbl>
            <c:dLbl>
              <c:idx val="2"/>
              <c:layout>
                <c:manualLayout>
                  <c:x val="-0.12111235170826104"/>
                  <c:y val="-2.0595297621059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33766751927651"/>
                      <c:h val="0.171875638581122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6B-42A4-B722-CA3266D18613}"/>
                </c:ext>
              </c:extLst>
            </c:dLbl>
            <c:dLbl>
              <c:idx val="3"/>
              <c:layout>
                <c:manualLayout>
                  <c:x val="0.41547950798123229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85034789986831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6B-42A4-B722-CA3266D18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Tentativa!$K$124:$K$127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Tentativa!$L$124:$L$127</c:f>
              <c:numCache>
                <c:formatCode>General</c:formatCode>
                <c:ptCount val="4"/>
                <c:pt idx="0">
                  <c:v>165</c:v>
                </c:pt>
                <c:pt idx="1">
                  <c:v>122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6B-42A4-B722-CA3266D1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545042</xdr:colOff>
      <xdr:row>31</xdr:row>
      <xdr:rowOff>42332</xdr:rowOff>
    </xdr:from>
    <xdr:to>
      <xdr:col>19</xdr:col>
      <xdr:colOff>10583</xdr:colOff>
      <xdr:row>43</xdr:row>
      <xdr:rowOff>185209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37829E-59DF-40B9-98A2-FBEE761B8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106</xdr:row>
      <xdr:rowOff>104775</xdr:rowOff>
    </xdr:from>
    <xdr:to>
      <xdr:col>19</xdr:col>
      <xdr:colOff>0</xdr:colOff>
      <xdr:row>117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A8E09DB-F919-40F9-A317-4732D40173CB}"/>
            </a:ext>
          </a:extLst>
        </xdr:cNvPr>
        <xdr:cNvSpPr/>
      </xdr:nvSpPr>
      <xdr:spPr>
        <a:xfrm>
          <a:off x="4655821" y="20053935"/>
          <a:ext cx="5189219" cy="202501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3DD21015-C92A-4837-BF4D-2FFC27A3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529D347D-0860-4CA9-94D3-962E8102C6E9}"/>
            </a:ext>
          </a:extLst>
        </xdr:cNvPr>
        <xdr:cNvSpPr/>
      </xdr:nvSpPr>
      <xdr:spPr>
        <a:xfrm>
          <a:off x="2456815" y="161926"/>
          <a:ext cx="7388225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615950</xdr:colOff>
      <xdr:row>45</xdr:row>
      <xdr:rowOff>176823</xdr:rowOff>
    </xdr:from>
    <xdr:to>
      <xdr:col>17</xdr:col>
      <xdr:colOff>298450</xdr:colOff>
      <xdr:row>51</xdr:row>
      <xdr:rowOff>110063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C049CD6A-8E72-4CFD-AF5D-860BCC71703D}"/>
            </a:ext>
          </a:extLst>
        </xdr:cNvPr>
        <xdr:cNvSpPr/>
      </xdr:nvSpPr>
      <xdr:spPr bwMode="auto">
        <a:xfrm>
          <a:off x="4540250" y="8490243"/>
          <a:ext cx="4925060" cy="144962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10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diciembre, 2018</a:t>
          </a:r>
          <a:r>
            <a:rPr lang="es-PE" sz="1050" b="0" baseline="0">
              <a:latin typeface="+mn-lt"/>
            </a:rPr>
            <a:t>: Lima Metropolitana, Arequipa</a:t>
          </a:r>
          <a:r>
            <a:rPr kumimoji="0" lang="es-P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Ancash</a:t>
          </a:r>
          <a:r>
            <a:rPr lang="es-PE" sz="1050" b="0" baseline="0">
              <a:latin typeface="+mn-lt"/>
            </a:rPr>
            <a:t>, Puno, Cajamarca, Lima Provincia, Cusco, Huánuco, Ica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Loreto, Ayacucho, Junín y La Libertad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diciembre 2018)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Diciembre 2018):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200025</xdr:colOff>
      <xdr:row>78</xdr:row>
      <xdr:rowOff>180987</xdr:rowOff>
    </xdr:from>
    <xdr:to>
      <xdr:col>10</xdr:col>
      <xdr:colOff>85725</xdr:colOff>
      <xdr:row>90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E24EA2A-0C83-4249-85E9-C5011F01D0D8}"/>
            </a:ext>
          </a:extLst>
        </xdr:cNvPr>
        <xdr:cNvGrpSpPr/>
      </xdr:nvGrpSpPr>
      <xdr:grpSpPr>
        <a:xfrm>
          <a:off x="2803525" y="15319387"/>
          <a:ext cx="1949450" cy="2219313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954B53C7-505F-427B-93B4-AE4FC15B33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D8AEFB14-EED3-45D9-8C34-B2445CB290CE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78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78AC3FC9-57F1-4E63-BB2A-61360219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798" y="1483381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557743</xdr:colOff>
      <xdr:row>93</xdr:row>
      <xdr:rowOff>74084</xdr:rowOff>
    </xdr:from>
    <xdr:to>
      <xdr:col>11</xdr:col>
      <xdr:colOff>238125</xdr:colOff>
      <xdr:row>96</xdr:row>
      <xdr:rowOff>100543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5497D6A1-3DCD-430A-A9A6-5E0B9B498FE1}"/>
            </a:ext>
          </a:extLst>
        </xdr:cNvPr>
        <xdr:cNvSpPr/>
      </xdr:nvSpPr>
      <xdr:spPr bwMode="auto">
        <a:xfrm>
          <a:off x="4482043" y="17622944"/>
          <a:ext cx="1638722" cy="582719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144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(47%)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92</xdr:row>
      <xdr:rowOff>142874</xdr:rowOff>
    </xdr:from>
    <xdr:to>
      <xdr:col>8</xdr:col>
      <xdr:colOff>549518</xdr:colOff>
      <xdr:row>97</xdr:row>
      <xdr:rowOff>36635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52B1D251-D237-46A6-B67F-228AB7688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53607" y="17508854"/>
          <a:ext cx="520211" cy="82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93</xdr:row>
      <xdr:rowOff>48358</xdr:rowOff>
    </xdr:from>
    <xdr:to>
      <xdr:col>19</xdr:col>
      <xdr:colOff>0</xdr:colOff>
      <xdr:row>95</xdr:row>
      <xdr:rowOff>95984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994D8B56-B2EA-4C26-B387-0BC16886F9C3}"/>
            </a:ext>
          </a:extLst>
        </xdr:cNvPr>
        <xdr:cNvSpPr txBox="1"/>
      </xdr:nvSpPr>
      <xdr:spPr>
        <a:xfrm>
          <a:off x="6177914" y="17597218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95</xdr:row>
      <xdr:rowOff>158749</xdr:rowOff>
    </xdr:from>
    <xdr:to>
      <xdr:col>18</xdr:col>
      <xdr:colOff>183172</xdr:colOff>
      <xdr:row>106</xdr:row>
      <xdr:rowOff>65940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76BD4B1-1A87-4441-95BF-F0B7289B4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107</xdr:row>
      <xdr:rowOff>7328</xdr:rowOff>
    </xdr:from>
    <xdr:to>
      <xdr:col>18</xdr:col>
      <xdr:colOff>152400</xdr:colOff>
      <xdr:row>117</xdr:row>
      <xdr:rowOff>65942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BD69D49-AB4E-49DB-949B-1F9633BD8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122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3BE827C1-139A-4343-A5BD-E9A8D9A6DAAD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313241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120</xdr:row>
      <xdr:rowOff>43961</xdr:rowOff>
    </xdr:from>
    <xdr:to>
      <xdr:col>18</xdr:col>
      <xdr:colOff>175845</xdr:colOff>
      <xdr:row>129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048D988-4069-4DF1-95A2-663B8E15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18</xdr:row>
      <xdr:rowOff>63502</xdr:rowOff>
    </xdr:from>
    <xdr:to>
      <xdr:col>7</xdr:col>
      <xdr:colOff>416915</xdr:colOff>
      <xdr:row>43</xdr:row>
      <xdr:rowOff>84668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340F091-5E23-4994-B21A-C2D7639B1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rcRect l="34791" t="16137" r="31461" b="9264"/>
        <a:stretch/>
      </xdr:blipFill>
      <xdr:spPr>
        <a:xfrm>
          <a:off x="0" y="3202942"/>
          <a:ext cx="3853535" cy="4829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T142"/>
  <sheetViews>
    <sheetView showGridLines="0" tabSelected="1" view="pageBreakPreview" zoomScale="150" zoomScaleNormal="100" zoomScaleSheetLayoutView="150" workbookViewId="0">
      <selection activeCell="F36" sqref="F36"/>
    </sheetView>
  </sheetViews>
  <sheetFormatPr baseColWidth="10" defaultColWidth="11.42578125" defaultRowHeight="15" x14ac:dyDescent="0.25"/>
  <cols>
    <col min="1" max="1" width="0.5703125" style="27" customWidth="1"/>
    <col min="2" max="2" width="14.140625" style="27" customWidth="1"/>
    <col min="3" max="3" width="11.7109375" style="27" customWidth="1"/>
    <col min="4" max="4" width="11.42578125" style="27"/>
    <col min="5" max="5" width="1.140625" style="27" customWidth="1"/>
    <col min="6" max="6" width="9.5703125" style="66" customWidth="1"/>
    <col min="7" max="7" width="1.7109375" style="66" customWidth="1"/>
    <col min="8" max="8" width="7.140625" style="66" customWidth="1"/>
    <col min="9" max="9" width="9.5703125" style="27" customWidth="1"/>
    <col min="10" max="10" width="2.85546875" style="27" customWidth="1"/>
    <col min="11" max="11" width="16.140625" style="27" customWidth="1"/>
    <col min="12" max="12" width="11.7109375" style="27" customWidth="1"/>
    <col min="13" max="13" width="15.42578125" style="27" customWidth="1"/>
    <col min="14" max="14" width="1.140625" style="27" customWidth="1"/>
    <col min="15" max="15" width="10.42578125" style="27" customWidth="1"/>
    <col min="16" max="16" width="1.5703125" style="27" customWidth="1"/>
    <col min="17" max="17" width="7.7109375" style="27" customWidth="1"/>
    <col min="18" max="18" width="7" style="27" customWidth="1"/>
    <col min="19" max="19" width="2.85546875" style="27" customWidth="1"/>
    <col min="20" max="20" width="0.5703125" style="27" customWidth="1"/>
    <col min="21" max="16384" width="11.42578125" style="27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18" t="s">
        <v>104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2:20" ht="21" customHeight="1" x14ac:dyDescent="0.25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2:20" ht="6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 ht="16.5" customHeight="1" x14ac:dyDescent="0.25">
      <c r="B8" s="128" t="s">
        <v>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2:20" ht="6.75" customHeight="1" x14ac:dyDescent="0.25"/>
    <row r="10" spans="2:20" x14ac:dyDescent="0.25">
      <c r="B10" s="129" t="s">
        <v>105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spans="2:20" ht="30.75" customHeight="1" x14ac:dyDescent="0.2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20" ht="8.25" customHeight="1" x14ac:dyDescent="0.25"/>
    <row r="13" spans="2:20" s="67" customFormat="1" ht="17.25" customHeight="1" x14ac:dyDescent="0.25">
      <c r="B13" s="130" t="s">
        <v>106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</row>
    <row r="14" spans="2:20" ht="3" customHeight="1" x14ac:dyDescent="0.25"/>
    <row r="15" spans="2:20" ht="15" customHeight="1" x14ac:dyDescent="0.25">
      <c r="C15" s="11"/>
      <c r="D15" s="11"/>
      <c r="E15" s="11"/>
      <c r="F15" s="19"/>
      <c r="G15" s="19"/>
      <c r="H15" s="19"/>
      <c r="I15" s="117" t="s">
        <v>107</v>
      </c>
      <c r="J15" s="117"/>
      <c r="K15" s="117"/>
      <c r="L15" s="117"/>
      <c r="M15" s="117"/>
      <c r="N15" s="59"/>
      <c r="O15" s="68"/>
      <c r="P15" s="125"/>
      <c r="Q15" s="125"/>
      <c r="R15" s="125"/>
      <c r="S15" s="125"/>
      <c r="T15" s="69"/>
    </row>
    <row r="16" spans="2:20" x14ac:dyDescent="0.2">
      <c r="B16" s="10" t="s">
        <v>108</v>
      </c>
      <c r="C16" s="11"/>
      <c r="D16" s="11"/>
      <c r="E16" s="11"/>
      <c r="F16" s="19"/>
      <c r="G16" s="19"/>
      <c r="H16" s="19"/>
      <c r="I16" s="117"/>
      <c r="J16" s="117"/>
      <c r="K16" s="117"/>
      <c r="L16" s="117"/>
      <c r="M16" s="117"/>
      <c r="N16" s="59"/>
      <c r="O16" s="68"/>
      <c r="P16" s="125"/>
      <c r="Q16" s="125"/>
      <c r="R16" s="125"/>
      <c r="S16" s="125"/>
      <c r="T16" s="69"/>
    </row>
    <row r="17" spans="2:20" x14ac:dyDescent="0.25">
      <c r="B17" s="70" t="s">
        <v>5</v>
      </c>
      <c r="C17" s="11"/>
      <c r="D17" s="11"/>
      <c r="E17" s="11"/>
      <c r="F17" s="19"/>
      <c r="G17" s="19"/>
      <c r="H17" s="19"/>
      <c r="I17" s="61" t="s">
        <v>59</v>
      </c>
      <c r="J17" s="61"/>
      <c r="K17" s="61">
        <v>2018</v>
      </c>
      <c r="L17" s="61">
        <v>2017</v>
      </c>
      <c r="M17" s="61" t="s">
        <v>26</v>
      </c>
      <c r="N17" s="59"/>
      <c r="O17" s="8"/>
      <c r="P17" s="7"/>
      <c r="Q17" s="7"/>
      <c r="R17" s="7"/>
      <c r="S17" s="6"/>
      <c r="T17" s="69"/>
    </row>
    <row r="18" spans="2:20" ht="15" customHeight="1" x14ac:dyDescent="0.25">
      <c r="C18" s="11"/>
      <c r="D18" s="11"/>
      <c r="E18" s="11"/>
      <c r="F18" s="19"/>
      <c r="G18" s="19"/>
      <c r="H18" s="19"/>
      <c r="I18" s="16" t="s">
        <v>6</v>
      </c>
      <c r="J18" s="2"/>
      <c r="K18" s="2">
        <v>44</v>
      </c>
      <c r="L18" s="2">
        <v>21</v>
      </c>
      <c r="M18" s="17">
        <f t="shared" ref="M18:M25" si="0">K18/L18-1</f>
        <v>1.0952380952380953</v>
      </c>
      <c r="N18" s="8"/>
      <c r="O18" s="14"/>
      <c r="P18" s="14"/>
      <c r="Q18" s="64"/>
      <c r="R18" s="64"/>
      <c r="S18" s="7"/>
      <c r="T18" s="69"/>
    </row>
    <row r="19" spans="2:20" ht="15" customHeight="1" x14ac:dyDescent="0.25">
      <c r="B19" s="11"/>
      <c r="C19" s="11"/>
      <c r="D19" s="11"/>
      <c r="E19" s="11"/>
      <c r="F19" s="19"/>
      <c r="G19" s="19"/>
      <c r="H19" s="19"/>
      <c r="I19" s="16" t="s">
        <v>7</v>
      </c>
      <c r="J19" s="2"/>
      <c r="K19" s="2">
        <v>22</v>
      </c>
      <c r="L19" s="2">
        <v>13</v>
      </c>
      <c r="M19" s="17">
        <f t="shared" si="0"/>
        <v>0.69230769230769229</v>
      </c>
      <c r="N19" s="8"/>
      <c r="O19" s="14"/>
      <c r="P19" s="14"/>
      <c r="Q19" s="64"/>
      <c r="R19" s="64"/>
      <c r="S19" s="7"/>
      <c r="T19" s="69"/>
    </row>
    <row r="20" spans="2:20" ht="15" customHeight="1" x14ac:dyDescent="0.25">
      <c r="B20" s="11"/>
      <c r="C20" s="11"/>
      <c r="D20" s="11"/>
      <c r="E20" s="11"/>
      <c r="F20" s="19"/>
      <c r="G20" s="19"/>
      <c r="H20" s="19"/>
      <c r="I20" s="16" t="s">
        <v>8</v>
      </c>
      <c r="J20" s="2"/>
      <c r="K20" s="2">
        <v>16</v>
      </c>
      <c r="L20" s="2">
        <v>19</v>
      </c>
      <c r="M20" s="17">
        <f t="shared" si="0"/>
        <v>-0.15789473684210531</v>
      </c>
      <c r="N20" s="8"/>
      <c r="O20" s="14"/>
      <c r="P20" s="14"/>
      <c r="Q20" s="64"/>
      <c r="R20" s="64"/>
      <c r="S20" s="7"/>
      <c r="T20" s="69"/>
    </row>
    <row r="21" spans="2:20" ht="15" customHeight="1" x14ac:dyDescent="0.25">
      <c r="B21" s="11"/>
      <c r="C21" s="11"/>
      <c r="D21" s="11"/>
      <c r="E21" s="11"/>
      <c r="F21" s="19"/>
      <c r="G21" s="19"/>
      <c r="H21" s="19"/>
      <c r="I21" s="16" t="s">
        <v>9</v>
      </c>
      <c r="J21" s="2"/>
      <c r="K21" s="2">
        <v>21</v>
      </c>
      <c r="L21" s="2">
        <v>21</v>
      </c>
      <c r="M21" s="17">
        <f t="shared" si="0"/>
        <v>0</v>
      </c>
      <c r="N21" s="8"/>
      <c r="O21" s="14"/>
      <c r="P21" s="14"/>
      <c r="Q21" s="64"/>
      <c r="R21" s="64"/>
      <c r="S21" s="7"/>
      <c r="T21" s="69"/>
    </row>
    <row r="22" spans="2:20" ht="15" customHeight="1" x14ac:dyDescent="0.25">
      <c r="B22" s="11"/>
      <c r="C22" s="11"/>
      <c r="D22" s="11"/>
      <c r="E22" s="11"/>
      <c r="F22" s="19"/>
      <c r="G22" s="19"/>
      <c r="H22" s="19"/>
      <c r="I22" s="16" t="s">
        <v>10</v>
      </c>
      <c r="J22" s="2"/>
      <c r="K22" s="2">
        <v>31</v>
      </c>
      <c r="L22" s="2">
        <v>22</v>
      </c>
      <c r="M22" s="17">
        <f t="shared" si="0"/>
        <v>0.40909090909090917</v>
      </c>
      <c r="N22" s="8"/>
      <c r="O22" s="14"/>
      <c r="P22" s="14"/>
      <c r="Q22" s="64"/>
      <c r="R22" s="64"/>
      <c r="S22" s="7"/>
      <c r="T22" s="69"/>
    </row>
    <row r="23" spans="2:20" ht="15" customHeight="1" x14ac:dyDescent="0.25">
      <c r="B23" s="11"/>
      <c r="C23" s="11"/>
      <c r="D23" s="11"/>
      <c r="E23" s="11"/>
      <c r="F23" s="19"/>
      <c r="G23" s="19"/>
      <c r="H23" s="19"/>
      <c r="I23" s="16" t="s">
        <v>11</v>
      </c>
      <c r="J23" s="2"/>
      <c r="K23" s="2">
        <v>29</v>
      </c>
      <c r="L23" s="2">
        <v>19</v>
      </c>
      <c r="M23" s="17">
        <f t="shared" si="0"/>
        <v>0.52631578947368429</v>
      </c>
      <c r="N23" s="8"/>
      <c r="O23" s="14"/>
      <c r="P23" s="14"/>
      <c r="Q23" s="64"/>
      <c r="R23" s="64"/>
      <c r="S23" s="7"/>
      <c r="T23" s="69"/>
    </row>
    <row r="24" spans="2:20" ht="15" customHeight="1" x14ac:dyDescent="0.25">
      <c r="B24" s="11"/>
      <c r="C24" s="11"/>
      <c r="D24" s="11"/>
      <c r="E24" s="11"/>
      <c r="F24" s="19"/>
      <c r="G24" s="19"/>
      <c r="H24" s="19"/>
      <c r="I24" s="16" t="s">
        <v>12</v>
      </c>
      <c r="J24" s="2"/>
      <c r="K24" s="2">
        <v>21</v>
      </c>
      <c r="L24" s="2">
        <v>23</v>
      </c>
      <c r="M24" s="17">
        <f t="shared" si="0"/>
        <v>-8.6956521739130488E-2</v>
      </c>
      <c r="N24" s="8"/>
      <c r="O24" s="14"/>
      <c r="P24" s="14"/>
      <c r="Q24" s="64"/>
      <c r="R24" s="64"/>
      <c r="S24" s="7"/>
      <c r="T24" s="69"/>
    </row>
    <row r="25" spans="2:20" ht="15" customHeight="1" x14ac:dyDescent="0.25">
      <c r="B25" s="11"/>
      <c r="C25" s="11"/>
      <c r="D25" s="11"/>
      <c r="E25" s="11"/>
      <c r="F25" s="19"/>
      <c r="G25" s="19"/>
      <c r="H25" s="19"/>
      <c r="I25" s="16" t="s">
        <v>13</v>
      </c>
      <c r="J25" s="2"/>
      <c r="K25" s="2">
        <v>24</v>
      </c>
      <c r="L25" s="2">
        <v>17</v>
      </c>
      <c r="M25" s="17">
        <f t="shared" si="0"/>
        <v>0.41176470588235303</v>
      </c>
      <c r="N25" s="8"/>
      <c r="O25" s="14"/>
      <c r="P25" s="14"/>
      <c r="Q25" s="64"/>
      <c r="R25" s="64"/>
      <c r="S25" s="7"/>
      <c r="T25" s="69"/>
    </row>
    <row r="26" spans="2:20" ht="15" customHeight="1" x14ac:dyDescent="0.25">
      <c r="B26" s="11"/>
      <c r="C26" s="11"/>
      <c r="D26" s="11"/>
      <c r="E26" s="11"/>
      <c r="F26" s="19"/>
      <c r="G26" s="19"/>
      <c r="H26" s="19"/>
      <c r="I26" s="16" t="s">
        <v>14</v>
      </c>
      <c r="J26" s="2"/>
      <c r="K26" s="2">
        <v>11</v>
      </c>
      <c r="L26" s="2">
        <v>20</v>
      </c>
      <c r="M26" s="17">
        <f>K26/L26-1</f>
        <v>-0.44999999999999996</v>
      </c>
      <c r="N26" s="8"/>
      <c r="O26" s="14"/>
      <c r="P26" s="14"/>
      <c r="Q26" s="64"/>
      <c r="R26" s="64"/>
      <c r="S26" s="7"/>
      <c r="T26" s="69"/>
    </row>
    <row r="27" spans="2:20" ht="15" customHeight="1" x14ac:dyDescent="0.25">
      <c r="B27" s="11"/>
      <c r="C27" s="11"/>
      <c r="D27" s="11"/>
      <c r="E27" s="11"/>
      <c r="F27" s="19"/>
      <c r="G27" s="19"/>
      <c r="H27" s="19"/>
      <c r="I27" s="16" t="s">
        <v>15</v>
      </c>
      <c r="J27" s="2"/>
      <c r="K27" s="2">
        <v>24</v>
      </c>
      <c r="L27" s="2">
        <v>29</v>
      </c>
      <c r="M27" s="17">
        <f>K27/L27-1</f>
        <v>-0.17241379310344829</v>
      </c>
      <c r="N27" s="8"/>
      <c r="O27" s="14"/>
      <c r="P27" s="14"/>
      <c r="Q27" s="64"/>
      <c r="R27" s="64"/>
      <c r="S27" s="7"/>
      <c r="T27" s="69"/>
    </row>
    <row r="28" spans="2:20" ht="15" customHeight="1" x14ac:dyDescent="0.25">
      <c r="B28" s="11"/>
      <c r="C28" s="11"/>
      <c r="D28" s="11"/>
      <c r="E28" s="11"/>
      <c r="F28" s="19"/>
      <c r="G28" s="19"/>
      <c r="H28" s="19"/>
      <c r="I28" s="16" t="s">
        <v>16</v>
      </c>
      <c r="J28" s="2"/>
      <c r="K28" s="2">
        <v>37</v>
      </c>
      <c r="L28" s="2">
        <v>23</v>
      </c>
      <c r="M28" s="17">
        <f>K28/L28-1</f>
        <v>0.60869565217391308</v>
      </c>
      <c r="N28" s="8"/>
      <c r="O28" s="14"/>
      <c r="P28" s="14"/>
      <c r="Q28" s="64"/>
      <c r="R28" s="64"/>
      <c r="S28" s="7"/>
      <c r="T28" s="69"/>
    </row>
    <row r="29" spans="2:20" ht="15" customHeight="1" thickBot="1" x14ac:dyDescent="0.3">
      <c r="B29" s="11"/>
      <c r="C29" s="11"/>
      <c r="D29" s="11"/>
      <c r="E29" s="11"/>
      <c r="F29" s="19"/>
      <c r="G29" s="19"/>
      <c r="H29" s="19"/>
      <c r="I29" s="16" t="s">
        <v>17</v>
      </c>
      <c r="J29" s="2"/>
      <c r="K29" s="2">
        <v>24</v>
      </c>
      <c r="L29" s="2">
        <v>20</v>
      </c>
      <c r="M29" s="17">
        <f>K29/L29-1</f>
        <v>0.19999999999999996</v>
      </c>
      <c r="N29" s="8"/>
      <c r="O29" s="14"/>
      <c r="P29" s="14"/>
      <c r="Q29" s="64"/>
      <c r="R29" s="64"/>
      <c r="S29" s="7"/>
      <c r="T29" s="69"/>
    </row>
    <row r="30" spans="2:20" x14ac:dyDescent="0.25">
      <c r="B30" s="11"/>
      <c r="C30" s="11"/>
      <c r="D30" s="11"/>
      <c r="E30" s="11"/>
      <c r="F30" s="19"/>
      <c r="G30" s="19"/>
      <c r="H30" s="19"/>
      <c r="I30" s="60" t="s">
        <v>0</v>
      </c>
      <c r="J30" s="60"/>
      <c r="K30" s="60">
        <f>SUM(K18:K29)</f>
        <v>304</v>
      </c>
      <c r="L30" s="60">
        <f>SUM(L18:L29)</f>
        <v>247</v>
      </c>
      <c r="M30" s="4">
        <f>K30/L30-1</f>
        <v>0.23076923076923084</v>
      </c>
      <c r="N30" s="8"/>
      <c r="O30" s="14"/>
      <c r="P30" s="14"/>
      <c r="Q30" s="2"/>
      <c r="R30" s="2"/>
      <c r="S30" s="8"/>
    </row>
    <row r="31" spans="2:20" x14ac:dyDescent="0.25">
      <c r="B31" s="11"/>
      <c r="C31" s="11"/>
      <c r="D31" s="11"/>
      <c r="E31" s="11"/>
      <c r="F31" s="19"/>
      <c r="G31" s="19"/>
      <c r="H31" s="19"/>
      <c r="N31" s="11"/>
      <c r="O31" s="11"/>
      <c r="P31" s="11"/>
      <c r="Q31" s="11"/>
      <c r="R31" s="30"/>
      <c r="S31" s="30"/>
    </row>
    <row r="32" spans="2:20" ht="26.25" customHeight="1" x14ac:dyDescent="0.25">
      <c r="B32" s="11"/>
      <c r="C32" s="11"/>
      <c r="D32" s="11"/>
      <c r="E32" s="11"/>
      <c r="F32" s="19"/>
      <c r="G32" s="19"/>
      <c r="H32" s="19"/>
      <c r="I32" s="131" t="s">
        <v>109</v>
      </c>
      <c r="J32" s="131"/>
      <c r="K32" s="131"/>
      <c r="L32" s="11"/>
      <c r="M32" s="11"/>
      <c r="N32" s="11"/>
      <c r="O32" s="11"/>
      <c r="P32" s="11"/>
      <c r="Q32" s="11"/>
      <c r="R32" s="11"/>
      <c r="S32" s="11"/>
    </row>
    <row r="33" spans="2:19" x14ac:dyDescent="0.25">
      <c r="B33" s="11"/>
      <c r="C33" s="11"/>
      <c r="D33" s="11"/>
      <c r="E33" s="11"/>
      <c r="F33" s="19"/>
      <c r="G33" s="19"/>
      <c r="H33" s="19"/>
      <c r="I33" s="61" t="s">
        <v>50</v>
      </c>
      <c r="J33" s="132" t="s">
        <v>110</v>
      </c>
      <c r="K33" s="132"/>
      <c r="L33" s="19"/>
      <c r="M33" s="19"/>
      <c r="N33" s="19"/>
      <c r="O33" s="19"/>
      <c r="P33" s="19"/>
      <c r="Q33" s="19"/>
      <c r="R33" s="19"/>
      <c r="S33" s="19"/>
    </row>
    <row r="34" spans="2:19" x14ac:dyDescent="0.25">
      <c r="B34" s="11"/>
      <c r="C34" s="11"/>
      <c r="D34" s="11"/>
      <c r="E34" s="11"/>
      <c r="F34" s="19"/>
      <c r="G34" s="19"/>
      <c r="H34" s="19"/>
      <c r="I34" s="18">
        <v>2009</v>
      </c>
      <c r="J34" s="19"/>
      <c r="K34" s="71">
        <v>64</v>
      </c>
      <c r="L34" s="19"/>
      <c r="M34" s="19"/>
      <c r="N34" s="19"/>
      <c r="O34" s="19"/>
      <c r="P34" s="19"/>
      <c r="Q34" s="19"/>
      <c r="R34" s="19"/>
      <c r="S34" s="19"/>
    </row>
    <row r="35" spans="2:19" x14ac:dyDescent="0.25">
      <c r="B35" s="11"/>
      <c r="C35" s="11"/>
      <c r="D35" s="11"/>
      <c r="E35" s="11"/>
      <c r="F35" s="19"/>
      <c r="G35" s="19"/>
      <c r="H35" s="19"/>
      <c r="I35" s="18">
        <v>2010</v>
      </c>
      <c r="J35" s="19"/>
      <c r="K35" s="71">
        <v>47</v>
      </c>
      <c r="L35" s="19"/>
      <c r="M35" s="19"/>
      <c r="N35" s="19"/>
      <c r="O35" s="19"/>
      <c r="P35" s="19"/>
      <c r="Q35" s="19"/>
      <c r="R35" s="19"/>
      <c r="S35" s="19"/>
    </row>
    <row r="36" spans="2:19" x14ac:dyDescent="0.25">
      <c r="B36" s="11"/>
      <c r="C36" s="11"/>
      <c r="D36" s="11"/>
      <c r="E36" s="11"/>
      <c r="F36" s="19"/>
      <c r="G36" s="19"/>
      <c r="H36" s="19"/>
      <c r="I36" s="18">
        <v>2011</v>
      </c>
      <c r="J36" s="19"/>
      <c r="K36" s="71">
        <v>66</v>
      </c>
      <c r="L36" s="19"/>
      <c r="M36" s="19"/>
      <c r="N36" s="19"/>
      <c r="O36" s="19"/>
      <c r="P36" s="19"/>
      <c r="Q36" s="19"/>
      <c r="R36" s="19"/>
      <c r="S36" s="19"/>
    </row>
    <row r="37" spans="2:19" x14ac:dyDescent="0.25">
      <c r="B37" s="11"/>
      <c r="C37" s="11"/>
      <c r="D37" s="11"/>
      <c r="E37" s="11"/>
      <c r="F37" s="19"/>
      <c r="G37" s="19"/>
      <c r="H37" s="19"/>
      <c r="I37" s="18">
        <v>2012</v>
      </c>
      <c r="J37" s="19"/>
      <c r="K37" s="71">
        <v>91</v>
      </c>
      <c r="L37" s="19"/>
      <c r="M37" s="19"/>
      <c r="N37" s="19"/>
      <c r="O37" s="19"/>
      <c r="P37" s="19"/>
      <c r="Q37" s="19"/>
      <c r="R37" s="19"/>
      <c r="S37" s="19"/>
    </row>
    <row r="38" spans="2:19" x14ac:dyDescent="0.25">
      <c r="B38" s="11"/>
      <c r="C38" s="11"/>
      <c r="D38" s="11"/>
      <c r="E38" s="11"/>
      <c r="F38" s="19"/>
      <c r="G38" s="19"/>
      <c r="H38" s="19"/>
      <c r="I38" s="18">
        <v>2013</v>
      </c>
      <c r="J38" s="19"/>
      <c r="K38" s="71">
        <v>151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19"/>
      <c r="G39" s="19"/>
      <c r="H39" s="19"/>
      <c r="I39" s="18">
        <v>2014</v>
      </c>
      <c r="J39" s="19"/>
      <c r="K39" s="71">
        <v>186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19"/>
      <c r="G40" s="19"/>
      <c r="H40" s="19"/>
      <c r="I40" s="18">
        <v>2015</v>
      </c>
      <c r="J40" s="19"/>
      <c r="K40" s="71">
        <v>198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19"/>
      <c r="G41" s="19"/>
      <c r="H41" s="19"/>
      <c r="I41" s="18">
        <v>2016</v>
      </c>
      <c r="J41" s="19"/>
      <c r="K41" s="71">
        <v>258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19"/>
      <c r="G42" s="19"/>
      <c r="H42" s="19"/>
      <c r="I42" s="18">
        <v>2017</v>
      </c>
      <c r="J42" s="19"/>
      <c r="K42" s="71">
        <v>247</v>
      </c>
      <c r="L42" s="11"/>
      <c r="M42" s="11"/>
      <c r="N42" s="11"/>
      <c r="O42" s="11"/>
      <c r="P42" s="11"/>
      <c r="Q42" s="11"/>
      <c r="R42" s="11"/>
      <c r="S42" s="11"/>
    </row>
    <row r="43" spans="2:19" ht="15.75" thickBot="1" x14ac:dyDescent="0.3">
      <c r="B43" s="11"/>
      <c r="C43" s="11"/>
      <c r="D43" s="11"/>
      <c r="E43" s="11"/>
      <c r="F43" s="19"/>
      <c r="G43" s="19"/>
      <c r="H43" s="19"/>
      <c r="I43" s="20">
        <v>2018</v>
      </c>
      <c r="J43" s="2"/>
      <c r="K43" s="72">
        <f>K30</f>
        <v>304</v>
      </c>
      <c r="L43" s="11"/>
      <c r="M43" s="11"/>
      <c r="N43" s="11"/>
      <c r="O43" s="11"/>
      <c r="P43" s="11"/>
      <c r="Q43" s="11"/>
      <c r="R43" s="11"/>
      <c r="S43" s="11"/>
    </row>
    <row r="44" spans="2:19" x14ac:dyDescent="0.25">
      <c r="B44" s="11"/>
      <c r="C44" s="11"/>
      <c r="D44" s="11"/>
      <c r="E44" s="11"/>
      <c r="F44" s="19"/>
      <c r="G44" s="19"/>
      <c r="H44" s="19"/>
      <c r="I44" s="60" t="s">
        <v>0</v>
      </c>
      <c r="J44" s="60"/>
      <c r="K44" s="5">
        <f>SUM(K34:K43)</f>
        <v>1612</v>
      </c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11"/>
      <c r="C45" s="11"/>
      <c r="D45" s="11"/>
      <c r="E45" s="11"/>
      <c r="F45" s="19"/>
      <c r="G45" s="19"/>
      <c r="H45" s="19"/>
      <c r="I45" s="73"/>
      <c r="J45" s="74"/>
      <c r="K45" s="11"/>
      <c r="L45" s="11"/>
      <c r="M45" s="73"/>
      <c r="N45" s="11"/>
      <c r="O45" s="11"/>
      <c r="P45" s="11"/>
      <c r="Q45" s="11"/>
      <c r="R45" s="11"/>
      <c r="S45" s="11"/>
    </row>
    <row r="46" spans="2:19" ht="37.5" customHeight="1" x14ac:dyDescent="0.25">
      <c r="B46" s="117" t="s">
        <v>111</v>
      </c>
      <c r="C46" s="117"/>
      <c r="D46" s="117"/>
      <c r="E46" s="117"/>
      <c r="F46" s="117"/>
      <c r="G46" s="117"/>
      <c r="H46" s="117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ht="24.75" customHeight="1" x14ac:dyDescent="0.25">
      <c r="B47" s="121" t="s">
        <v>30</v>
      </c>
      <c r="C47" s="121"/>
      <c r="D47" s="22" t="s">
        <v>63</v>
      </c>
      <c r="E47" s="22"/>
      <c r="F47" s="61">
        <v>2018</v>
      </c>
      <c r="G47" s="61"/>
      <c r="H47" s="61" t="s">
        <v>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x14ac:dyDescent="0.25">
      <c r="B48" s="23" t="s">
        <v>64</v>
      </c>
      <c r="C48" s="75"/>
      <c r="D48" s="24">
        <v>369</v>
      </c>
      <c r="E48" s="75"/>
      <c r="F48" s="24">
        <v>85</v>
      </c>
      <c r="G48" s="24"/>
      <c r="H48" s="25">
        <f t="shared" ref="H48:H73" si="1">D48+F48</f>
        <v>454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25">
      <c r="B49" s="23" t="s">
        <v>24</v>
      </c>
      <c r="C49" s="75"/>
      <c r="D49" s="24">
        <v>94</v>
      </c>
      <c r="E49" s="75"/>
      <c r="F49" s="24">
        <v>22</v>
      </c>
      <c r="G49" s="24"/>
      <c r="H49" s="25">
        <f t="shared" si="1"/>
        <v>116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x14ac:dyDescent="0.25">
      <c r="B50" s="23" t="s">
        <v>53</v>
      </c>
      <c r="C50" s="75"/>
      <c r="D50" s="24">
        <v>75</v>
      </c>
      <c r="E50" s="75"/>
      <c r="F50" s="24">
        <v>10</v>
      </c>
      <c r="G50" s="24"/>
      <c r="H50" s="25">
        <f t="shared" si="1"/>
        <v>85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x14ac:dyDescent="0.25">
      <c r="B51" s="23" t="s">
        <v>34</v>
      </c>
      <c r="C51" s="75"/>
      <c r="D51" s="24">
        <v>64</v>
      </c>
      <c r="E51" s="75"/>
      <c r="F51" s="24">
        <v>13</v>
      </c>
      <c r="G51" s="24"/>
      <c r="H51" s="25">
        <f t="shared" si="1"/>
        <v>77</v>
      </c>
      <c r="I51" s="11"/>
      <c r="J51" s="11"/>
      <c r="L51" s="29"/>
      <c r="M51" s="29"/>
      <c r="N51" s="29"/>
      <c r="O51" s="29"/>
      <c r="P51" s="29"/>
      <c r="Q51" s="29"/>
      <c r="R51" s="11"/>
      <c r="S51" s="11"/>
    </row>
    <row r="52" spans="2:19" x14ac:dyDescent="0.25">
      <c r="B52" s="23" t="s">
        <v>40</v>
      </c>
      <c r="C52" s="75"/>
      <c r="D52" s="24">
        <v>56</v>
      </c>
      <c r="E52" s="75"/>
      <c r="F52" s="24">
        <v>17</v>
      </c>
      <c r="G52" s="24"/>
      <c r="H52" s="25">
        <f t="shared" si="1"/>
        <v>73</v>
      </c>
      <c r="I52" s="11"/>
      <c r="J52" s="11"/>
      <c r="R52" s="11"/>
      <c r="S52" s="11"/>
    </row>
    <row r="53" spans="2:19" x14ac:dyDescent="0.25">
      <c r="B53" s="23" t="s">
        <v>52</v>
      </c>
      <c r="C53" s="75"/>
      <c r="D53" s="24">
        <v>56</v>
      </c>
      <c r="E53" s="75"/>
      <c r="F53" s="24">
        <v>13</v>
      </c>
      <c r="G53" s="24"/>
      <c r="H53" s="25">
        <f t="shared" si="1"/>
        <v>69</v>
      </c>
      <c r="I53" s="11"/>
      <c r="J53" s="11"/>
      <c r="K53" s="133" t="s">
        <v>112</v>
      </c>
      <c r="L53" s="133"/>
      <c r="M53" s="133"/>
      <c r="N53" s="133"/>
      <c r="O53" s="133"/>
      <c r="P53" s="133"/>
      <c r="Q53" s="133"/>
      <c r="R53" s="11"/>
      <c r="S53" s="11"/>
    </row>
    <row r="54" spans="2:19" x14ac:dyDescent="0.25">
      <c r="B54" s="23" t="s">
        <v>32</v>
      </c>
      <c r="C54" s="75"/>
      <c r="D54" s="24">
        <v>56</v>
      </c>
      <c r="E54" s="75"/>
      <c r="F54" s="24">
        <v>10</v>
      </c>
      <c r="G54" s="24"/>
      <c r="H54" s="25">
        <f t="shared" si="1"/>
        <v>66</v>
      </c>
      <c r="I54" s="11"/>
      <c r="J54" s="11"/>
      <c r="K54" s="133"/>
      <c r="L54" s="133"/>
      <c r="M54" s="133"/>
      <c r="N54" s="133"/>
      <c r="O54" s="133"/>
      <c r="P54" s="133"/>
      <c r="Q54" s="133"/>
      <c r="R54" s="11"/>
      <c r="S54" s="11"/>
    </row>
    <row r="55" spans="2:19" ht="15.75" thickBot="1" x14ac:dyDescent="0.3">
      <c r="B55" s="23" t="s">
        <v>35</v>
      </c>
      <c r="C55" s="75"/>
      <c r="D55" s="24">
        <v>46</v>
      </c>
      <c r="E55" s="75"/>
      <c r="F55" s="24">
        <v>17</v>
      </c>
      <c r="G55" s="24"/>
      <c r="H55" s="25">
        <f t="shared" si="1"/>
        <v>63</v>
      </c>
      <c r="I55" s="11"/>
      <c r="J55" s="11"/>
      <c r="K55" s="119" t="s">
        <v>60</v>
      </c>
      <c r="L55" s="120">
        <v>2018</v>
      </c>
      <c r="M55" s="120"/>
      <c r="N55" s="65"/>
      <c r="O55" s="120">
        <v>2017</v>
      </c>
      <c r="P55" s="120"/>
      <c r="Q55" s="120"/>
      <c r="R55" s="11"/>
      <c r="S55" s="11"/>
    </row>
    <row r="56" spans="2:19" x14ac:dyDescent="0.25">
      <c r="B56" s="23" t="s">
        <v>37</v>
      </c>
      <c r="C56" s="75"/>
      <c r="D56" s="24">
        <v>47</v>
      </c>
      <c r="E56" s="75"/>
      <c r="F56" s="24">
        <v>13</v>
      </c>
      <c r="G56" s="24"/>
      <c r="H56" s="25">
        <f t="shared" si="1"/>
        <v>60</v>
      </c>
      <c r="I56" s="11"/>
      <c r="J56" s="11"/>
      <c r="K56" s="119"/>
      <c r="L56" s="65" t="s">
        <v>28</v>
      </c>
      <c r="M56" s="65" t="s">
        <v>1</v>
      </c>
      <c r="N56" s="65"/>
      <c r="O56" s="65" t="s">
        <v>28</v>
      </c>
      <c r="P56" s="65"/>
      <c r="Q56" s="65" t="s">
        <v>1</v>
      </c>
      <c r="R56" s="11"/>
      <c r="S56" s="11"/>
    </row>
    <row r="57" spans="2:19" x14ac:dyDescent="0.25">
      <c r="B57" s="32" t="s">
        <v>41</v>
      </c>
      <c r="C57" s="11"/>
      <c r="D57" s="19">
        <v>49</v>
      </c>
      <c r="E57" s="11"/>
      <c r="F57" s="19">
        <v>10</v>
      </c>
      <c r="G57" s="19"/>
      <c r="H57" s="18">
        <f t="shared" si="1"/>
        <v>59</v>
      </c>
      <c r="I57" s="11"/>
      <c r="J57" s="11"/>
      <c r="K57" s="21" t="s">
        <v>61</v>
      </c>
      <c r="L57" s="2">
        <v>252</v>
      </c>
      <c r="M57" s="3">
        <f>L57/$L$59</f>
        <v>0.82894736842105265</v>
      </c>
      <c r="N57" s="3"/>
      <c r="O57" s="2">
        <v>209</v>
      </c>
      <c r="P57" s="2"/>
      <c r="Q57" s="3">
        <f>O57/$O$59</f>
        <v>0.84615384615384615</v>
      </c>
      <c r="R57" s="11"/>
      <c r="S57" s="11"/>
    </row>
    <row r="58" spans="2:19" ht="15.75" thickBot="1" x14ac:dyDescent="0.3">
      <c r="B58" s="32" t="s">
        <v>36</v>
      </c>
      <c r="C58" s="11"/>
      <c r="D58" s="19">
        <v>37</v>
      </c>
      <c r="E58" s="11"/>
      <c r="F58" s="19">
        <v>14</v>
      </c>
      <c r="G58" s="19"/>
      <c r="H58" s="18">
        <f t="shared" si="1"/>
        <v>51</v>
      </c>
      <c r="I58" s="11"/>
      <c r="J58" s="11"/>
      <c r="K58" s="21" t="s">
        <v>62</v>
      </c>
      <c r="L58" s="2">
        <v>52</v>
      </c>
      <c r="M58" s="3">
        <f>L58/$L$59</f>
        <v>0.17105263157894737</v>
      </c>
      <c r="N58" s="3"/>
      <c r="O58" s="2">
        <v>38</v>
      </c>
      <c r="P58" s="2"/>
      <c r="Q58" s="3">
        <f>O58/O59</f>
        <v>0.15384615384615385</v>
      </c>
      <c r="R58" s="11"/>
      <c r="S58" s="11"/>
    </row>
    <row r="59" spans="2:19" x14ac:dyDescent="0.25">
      <c r="B59" s="32" t="s">
        <v>33</v>
      </c>
      <c r="C59" s="11"/>
      <c r="D59" s="19">
        <v>39</v>
      </c>
      <c r="E59" s="11"/>
      <c r="F59" s="19">
        <v>7</v>
      </c>
      <c r="G59" s="19"/>
      <c r="H59" s="18">
        <f t="shared" si="1"/>
        <v>46</v>
      </c>
      <c r="I59" s="11"/>
      <c r="J59" s="11"/>
      <c r="K59" s="60" t="s">
        <v>0</v>
      </c>
      <c r="L59" s="60">
        <f>SUM(L57:L58)</f>
        <v>304</v>
      </c>
      <c r="M59" s="4">
        <f>SUM(M57:M58)</f>
        <v>1</v>
      </c>
      <c r="N59" s="4"/>
      <c r="O59" s="60">
        <f>SUM(O57:O58)</f>
        <v>247</v>
      </c>
      <c r="P59" s="60"/>
      <c r="Q59" s="4">
        <f>SUM(Q57:Q58)</f>
        <v>1</v>
      </c>
      <c r="R59" s="11"/>
      <c r="S59" s="11"/>
    </row>
    <row r="60" spans="2:19" x14ac:dyDescent="0.25">
      <c r="B60" s="32" t="s">
        <v>65</v>
      </c>
      <c r="C60" s="11"/>
      <c r="D60" s="19">
        <v>29</v>
      </c>
      <c r="E60" s="11"/>
      <c r="F60" s="19">
        <v>14</v>
      </c>
      <c r="G60" s="19"/>
      <c r="H60" s="18">
        <f t="shared" si="1"/>
        <v>43</v>
      </c>
      <c r="I60" s="11"/>
      <c r="J60" s="11"/>
      <c r="K60" s="73"/>
      <c r="L60" s="2"/>
      <c r="M60" s="3"/>
      <c r="N60" s="3"/>
      <c r="O60" s="2"/>
      <c r="P60" s="2"/>
      <c r="Q60" s="3"/>
      <c r="R60" s="11"/>
      <c r="S60" s="11"/>
    </row>
    <row r="61" spans="2:19" x14ac:dyDescent="0.25">
      <c r="B61" s="32" t="s">
        <v>42</v>
      </c>
      <c r="C61" s="11"/>
      <c r="D61" s="19">
        <v>30</v>
      </c>
      <c r="E61" s="11"/>
      <c r="F61" s="19">
        <v>13</v>
      </c>
      <c r="G61" s="19"/>
      <c r="H61" s="18">
        <f t="shared" si="1"/>
        <v>43</v>
      </c>
      <c r="I61" s="11"/>
      <c r="J61" s="11"/>
      <c r="P61" s="11"/>
      <c r="Q61" s="11"/>
      <c r="R61" s="11"/>
      <c r="S61" s="11"/>
    </row>
    <row r="62" spans="2:19" x14ac:dyDescent="0.25">
      <c r="B62" s="32" t="s">
        <v>31</v>
      </c>
      <c r="C62" s="11"/>
      <c r="D62" s="19">
        <v>38</v>
      </c>
      <c r="E62" s="11"/>
      <c r="F62" s="19">
        <v>1</v>
      </c>
      <c r="G62" s="19"/>
      <c r="H62" s="18">
        <f t="shared" si="1"/>
        <v>39</v>
      </c>
      <c r="I62" s="11"/>
      <c r="J62" s="11"/>
      <c r="K62" s="11" t="s">
        <v>113</v>
      </c>
      <c r="L62" s="11"/>
      <c r="M62" s="11"/>
      <c r="N62" s="11"/>
      <c r="O62" s="11"/>
      <c r="P62" s="11"/>
      <c r="Q62" s="11"/>
      <c r="R62" s="11"/>
      <c r="S62" s="11"/>
    </row>
    <row r="63" spans="2:19" x14ac:dyDescent="0.25">
      <c r="B63" s="32" t="s">
        <v>38</v>
      </c>
      <c r="C63" s="11"/>
      <c r="D63" s="19">
        <v>34</v>
      </c>
      <c r="E63" s="11"/>
      <c r="F63" s="19">
        <v>3</v>
      </c>
      <c r="G63" s="19"/>
      <c r="H63" s="18">
        <f t="shared" si="1"/>
        <v>37</v>
      </c>
      <c r="I63" s="11"/>
      <c r="J63" s="11"/>
      <c r="K63" s="119" t="s">
        <v>66</v>
      </c>
      <c r="L63" s="119"/>
      <c r="M63" s="134" t="s">
        <v>28</v>
      </c>
      <c r="N63" s="134"/>
      <c r="O63" s="65" t="s">
        <v>1</v>
      </c>
      <c r="P63" s="29"/>
      <c r="Q63" s="29"/>
      <c r="R63" s="29"/>
      <c r="S63" s="11"/>
    </row>
    <row r="64" spans="2:19" x14ac:dyDescent="0.25">
      <c r="B64" s="32" t="s">
        <v>44</v>
      </c>
      <c r="C64" s="11"/>
      <c r="D64" s="19">
        <v>33</v>
      </c>
      <c r="E64" s="11"/>
      <c r="F64" s="19">
        <v>3</v>
      </c>
      <c r="G64" s="19"/>
      <c r="H64" s="18">
        <f t="shared" si="1"/>
        <v>36</v>
      </c>
      <c r="I64" s="11"/>
      <c r="J64" s="11"/>
      <c r="K64" s="21" t="s">
        <v>114</v>
      </c>
      <c r="L64" s="2"/>
      <c r="M64" s="26">
        <v>138</v>
      </c>
      <c r="N64" s="26"/>
      <c r="O64" s="3">
        <f>M64/$M$75</f>
        <v>0.45394736842105265</v>
      </c>
      <c r="P64" s="29"/>
      <c r="Q64" s="29"/>
      <c r="R64" s="29"/>
      <c r="S64" s="11"/>
    </row>
    <row r="65" spans="2:19" x14ac:dyDescent="0.25">
      <c r="B65" s="32" t="s">
        <v>48</v>
      </c>
      <c r="C65" s="11"/>
      <c r="D65" s="19">
        <v>28</v>
      </c>
      <c r="E65" s="11"/>
      <c r="F65" s="19">
        <v>8</v>
      </c>
      <c r="G65" s="19"/>
      <c r="H65" s="18">
        <f t="shared" si="1"/>
        <v>36</v>
      </c>
      <c r="I65" s="11"/>
      <c r="J65" s="11"/>
      <c r="K65" s="21" t="s">
        <v>115</v>
      </c>
      <c r="L65" s="2"/>
      <c r="M65" s="26">
        <v>27</v>
      </c>
      <c r="N65" s="26"/>
      <c r="O65" s="3">
        <f t="shared" ref="O65:O72" si="2">M65/$M$75</f>
        <v>8.8815789473684209E-2</v>
      </c>
      <c r="P65" s="7"/>
      <c r="Q65" s="135"/>
      <c r="R65" s="135"/>
      <c r="S65" s="11"/>
    </row>
    <row r="66" spans="2:19" x14ac:dyDescent="0.25">
      <c r="B66" s="32" t="s">
        <v>46</v>
      </c>
      <c r="C66" s="11"/>
      <c r="D66" s="19">
        <v>32</v>
      </c>
      <c r="E66" s="11"/>
      <c r="F66" s="19">
        <v>3</v>
      </c>
      <c r="G66" s="19"/>
      <c r="H66" s="18">
        <f t="shared" si="1"/>
        <v>35</v>
      </c>
      <c r="I66" s="11"/>
      <c r="J66" s="11"/>
      <c r="K66" s="21" t="s">
        <v>67</v>
      </c>
      <c r="L66" s="2"/>
      <c r="M66" s="26">
        <v>50</v>
      </c>
      <c r="N66" s="26"/>
      <c r="O66" s="3">
        <f t="shared" si="2"/>
        <v>0.16447368421052633</v>
      </c>
      <c r="P66" s="7"/>
      <c r="Q66" s="7"/>
      <c r="R66" s="7"/>
      <c r="S66" s="11"/>
    </row>
    <row r="67" spans="2:19" x14ac:dyDescent="0.25">
      <c r="B67" s="32" t="s">
        <v>45</v>
      </c>
      <c r="C67" s="11"/>
      <c r="D67" s="19">
        <v>19</v>
      </c>
      <c r="E67" s="11"/>
      <c r="F67" s="19">
        <v>6</v>
      </c>
      <c r="G67" s="19"/>
      <c r="H67" s="18">
        <f t="shared" si="1"/>
        <v>25</v>
      </c>
      <c r="I67" s="11"/>
      <c r="J67" s="11"/>
      <c r="K67" s="21" t="s">
        <v>68</v>
      </c>
      <c r="L67" s="2"/>
      <c r="M67" s="26">
        <v>14</v>
      </c>
      <c r="N67" s="26"/>
      <c r="O67" s="3">
        <f t="shared" si="2"/>
        <v>4.6052631578947366E-2</v>
      </c>
      <c r="P67" s="12"/>
      <c r="Q67" s="28"/>
      <c r="R67" s="12"/>
      <c r="S67" s="11"/>
    </row>
    <row r="68" spans="2:19" x14ac:dyDescent="0.25">
      <c r="B68" s="32" t="s">
        <v>49</v>
      </c>
      <c r="C68" s="11"/>
      <c r="D68" s="19">
        <v>15</v>
      </c>
      <c r="E68" s="11"/>
      <c r="F68" s="19">
        <v>9</v>
      </c>
      <c r="G68" s="19"/>
      <c r="H68" s="18">
        <f t="shared" si="1"/>
        <v>24</v>
      </c>
      <c r="I68" s="11"/>
      <c r="J68" s="11"/>
      <c r="K68" s="21" t="s">
        <v>116</v>
      </c>
      <c r="L68" s="2"/>
      <c r="M68" s="26">
        <v>6</v>
      </c>
      <c r="N68" s="26"/>
      <c r="O68" s="3">
        <f t="shared" si="2"/>
        <v>1.9736842105263157E-2</v>
      </c>
      <c r="P68" s="12"/>
      <c r="Q68" s="28"/>
      <c r="R68" s="12"/>
      <c r="S68" s="11"/>
    </row>
    <row r="69" spans="2:19" x14ac:dyDescent="0.25">
      <c r="B69" s="32" t="s">
        <v>43</v>
      </c>
      <c r="C69" s="11"/>
      <c r="D69" s="19">
        <v>22</v>
      </c>
      <c r="E69" s="11"/>
      <c r="F69" s="19">
        <v>1</v>
      </c>
      <c r="G69" s="19"/>
      <c r="H69" s="18">
        <f t="shared" si="1"/>
        <v>23</v>
      </c>
      <c r="I69" s="11"/>
      <c r="J69" s="11"/>
      <c r="K69" s="21" t="s">
        <v>117</v>
      </c>
      <c r="L69" s="2"/>
      <c r="M69" s="26">
        <v>25</v>
      </c>
      <c r="N69" s="26"/>
      <c r="O69" s="3">
        <f t="shared" si="2"/>
        <v>8.2236842105263164E-2</v>
      </c>
      <c r="P69" s="12"/>
      <c r="Q69" s="28"/>
      <c r="R69" s="12"/>
      <c r="S69" s="11"/>
    </row>
    <row r="70" spans="2:19" x14ac:dyDescent="0.25">
      <c r="B70" s="32" t="s">
        <v>25</v>
      </c>
      <c r="C70" s="11"/>
      <c r="D70" s="19">
        <v>16</v>
      </c>
      <c r="E70" s="11"/>
      <c r="F70" s="19">
        <v>2</v>
      </c>
      <c r="G70" s="19"/>
      <c r="H70" s="18">
        <f t="shared" si="1"/>
        <v>18</v>
      </c>
      <c r="I70" s="11"/>
      <c r="J70" s="11"/>
      <c r="K70" s="21" t="s">
        <v>118</v>
      </c>
      <c r="L70" s="2"/>
      <c r="M70" s="26">
        <v>6</v>
      </c>
      <c r="N70" s="26"/>
      <c r="O70" s="3">
        <f>M70/$M$75</f>
        <v>1.9736842105263157E-2</v>
      </c>
      <c r="P70" s="12"/>
      <c r="Q70" s="28"/>
      <c r="R70" s="12"/>
      <c r="S70" s="11"/>
    </row>
    <row r="71" spans="2:19" x14ac:dyDescent="0.25">
      <c r="B71" s="32" t="s">
        <v>51</v>
      </c>
      <c r="C71" s="11"/>
      <c r="D71" s="19">
        <v>11</v>
      </c>
      <c r="E71" s="11"/>
      <c r="F71" s="19">
        <v>5</v>
      </c>
      <c r="G71" s="19"/>
      <c r="H71" s="18">
        <f t="shared" si="1"/>
        <v>16</v>
      </c>
      <c r="I71" s="11"/>
      <c r="J71" s="11"/>
      <c r="K71" s="21" t="s">
        <v>119</v>
      </c>
      <c r="L71" s="2"/>
      <c r="M71" s="26">
        <v>1</v>
      </c>
      <c r="N71" s="26"/>
      <c r="O71" s="3">
        <f>M71/$M$75</f>
        <v>3.2894736842105261E-3</v>
      </c>
      <c r="P71" s="12"/>
      <c r="Q71" s="28"/>
      <c r="R71" s="12"/>
      <c r="S71" s="11"/>
    </row>
    <row r="72" spans="2:19" x14ac:dyDescent="0.25">
      <c r="B72" s="32" t="s">
        <v>39</v>
      </c>
      <c r="C72" s="11"/>
      <c r="D72" s="19">
        <v>9</v>
      </c>
      <c r="E72" s="11"/>
      <c r="F72" s="19">
        <v>2</v>
      </c>
      <c r="G72" s="19"/>
      <c r="H72" s="18">
        <f t="shared" si="1"/>
        <v>11</v>
      </c>
      <c r="I72" s="68"/>
      <c r="J72" s="11"/>
      <c r="K72" s="21" t="s">
        <v>120</v>
      </c>
      <c r="L72" s="2"/>
      <c r="M72" s="26">
        <v>14</v>
      </c>
      <c r="N72" s="26"/>
      <c r="O72" s="3">
        <f t="shared" si="2"/>
        <v>4.6052631578947366E-2</v>
      </c>
      <c r="P72" s="12"/>
      <c r="Q72" s="28"/>
      <c r="R72" s="12"/>
      <c r="S72" s="11"/>
    </row>
    <row r="73" spans="2:19" ht="15.75" thickBot="1" x14ac:dyDescent="0.3">
      <c r="B73" s="21" t="s">
        <v>47</v>
      </c>
      <c r="C73" s="30"/>
      <c r="D73" s="2">
        <v>4</v>
      </c>
      <c r="E73" s="30"/>
      <c r="F73" s="2">
        <v>3</v>
      </c>
      <c r="G73" s="2"/>
      <c r="H73" s="20">
        <f t="shared" si="1"/>
        <v>7</v>
      </c>
      <c r="I73" s="76"/>
      <c r="J73" s="11"/>
      <c r="K73" s="21" t="s">
        <v>121</v>
      </c>
      <c r="L73" s="2"/>
      <c r="M73" s="26">
        <v>21</v>
      </c>
      <c r="N73" s="26"/>
      <c r="O73" s="3">
        <f>M73/$M$75</f>
        <v>6.9078947368421059E-2</v>
      </c>
      <c r="S73" s="11"/>
    </row>
    <row r="74" spans="2:19" ht="15.75" thickBot="1" x14ac:dyDescent="0.3">
      <c r="B74" s="60" t="s">
        <v>0</v>
      </c>
      <c r="C74" s="60"/>
      <c r="D74" s="77">
        <f>SUM(D48:D73)</f>
        <v>1308</v>
      </c>
      <c r="E74" s="78">
        <f>SUM(E48:E73)</f>
        <v>0</v>
      </c>
      <c r="F74" s="77">
        <f>SUM(F48:F73)</f>
        <v>304</v>
      </c>
      <c r="G74" s="77"/>
      <c r="H74" s="77">
        <f>SUM(H48:H73)</f>
        <v>1612</v>
      </c>
      <c r="I74" s="68"/>
      <c r="J74" s="11"/>
      <c r="K74" s="21" t="s">
        <v>27</v>
      </c>
      <c r="L74" s="2"/>
      <c r="M74" s="26">
        <v>2</v>
      </c>
      <c r="N74" s="26"/>
      <c r="O74" s="3">
        <f>M74/$M$75</f>
        <v>6.5789473684210523E-3</v>
      </c>
      <c r="S74" s="11"/>
    </row>
    <row r="75" spans="2:19" x14ac:dyDescent="0.25">
      <c r="B75" s="73"/>
      <c r="C75" s="11"/>
      <c r="D75" s="11"/>
      <c r="E75" s="11"/>
      <c r="F75" s="19"/>
      <c r="G75" s="19"/>
      <c r="H75" s="19"/>
      <c r="I75" s="29"/>
      <c r="J75" s="59"/>
      <c r="K75" s="60" t="s">
        <v>0</v>
      </c>
      <c r="L75" s="60"/>
      <c r="M75" s="77">
        <f>SUM(M64:M74)</f>
        <v>304</v>
      </c>
      <c r="N75" s="77"/>
      <c r="O75" s="79">
        <f>SUM(O64:O74)</f>
        <v>0.99999999999999989</v>
      </c>
      <c r="S75" s="11"/>
    </row>
    <row r="76" spans="2:19" ht="13.5" customHeight="1" x14ac:dyDescent="0.25">
      <c r="G76" s="80"/>
      <c r="H76" s="81"/>
      <c r="I76" s="13"/>
      <c r="J76" s="12"/>
      <c r="S76" s="11"/>
    </row>
    <row r="77" spans="2:19" ht="6" customHeight="1" x14ac:dyDescent="0.25">
      <c r="B77" s="11"/>
      <c r="C77" s="11"/>
      <c r="D77" s="11"/>
      <c r="E77" s="11"/>
      <c r="F77" s="19"/>
      <c r="G77" s="19"/>
      <c r="H77" s="19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2:19" x14ac:dyDescent="0.25">
      <c r="B78" s="82" t="s">
        <v>122</v>
      </c>
      <c r="C78" s="82"/>
      <c r="D78" s="82"/>
      <c r="E78" s="82"/>
      <c r="F78" s="83"/>
      <c r="G78" s="83"/>
      <c r="H78" s="83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</row>
    <row r="79" spans="2:19" ht="21" customHeight="1" x14ac:dyDescent="0.25">
      <c r="B79" s="117" t="s">
        <v>123</v>
      </c>
      <c r="C79" s="117"/>
      <c r="D79" s="117"/>
      <c r="E79" s="59"/>
      <c r="F79" s="31"/>
      <c r="G79" s="31"/>
      <c r="H79" s="31"/>
      <c r="I79" s="29"/>
      <c r="J79" s="29"/>
      <c r="K79" s="11"/>
      <c r="L79" s="11"/>
      <c r="M79" s="117" t="s">
        <v>124</v>
      </c>
      <c r="N79" s="117"/>
      <c r="O79" s="117"/>
      <c r="P79" s="117"/>
      <c r="Q79" s="117"/>
      <c r="R79" s="117"/>
      <c r="S79" s="11"/>
    </row>
    <row r="80" spans="2:19" ht="15" customHeight="1" x14ac:dyDescent="0.25">
      <c r="B80" s="117"/>
      <c r="C80" s="117"/>
      <c r="D80" s="117"/>
      <c r="E80" s="59"/>
      <c r="F80" s="31"/>
      <c r="G80" s="31"/>
      <c r="H80" s="31"/>
      <c r="I80" s="29"/>
      <c r="J80" s="29"/>
      <c r="K80" s="11"/>
      <c r="L80" s="11"/>
      <c r="M80" s="117"/>
      <c r="N80" s="117"/>
      <c r="O80" s="117"/>
      <c r="P80" s="117"/>
      <c r="Q80" s="117"/>
      <c r="R80" s="117"/>
      <c r="S80" s="11"/>
    </row>
    <row r="81" spans="2:19" ht="15" customHeight="1" x14ac:dyDescent="0.25">
      <c r="B81" s="84" t="s">
        <v>21</v>
      </c>
      <c r="C81" s="61" t="s">
        <v>28</v>
      </c>
      <c r="D81" s="61" t="s">
        <v>1</v>
      </c>
      <c r="E81" s="8"/>
      <c r="F81" s="19"/>
      <c r="G81" s="19"/>
      <c r="H81" s="15" t="s">
        <v>69</v>
      </c>
      <c r="I81" s="11"/>
      <c r="J81" s="11"/>
      <c r="K81" s="11"/>
      <c r="L81" s="11"/>
      <c r="M81" s="84" t="s">
        <v>70</v>
      </c>
      <c r="N81" s="85"/>
      <c r="O81" s="122" t="s">
        <v>28</v>
      </c>
      <c r="P81" s="122"/>
      <c r="Q81" s="122" t="s">
        <v>1</v>
      </c>
      <c r="R81" s="122"/>
      <c r="S81" s="11"/>
    </row>
    <row r="82" spans="2:19" x14ac:dyDescent="0.25">
      <c r="B82" s="15" t="s">
        <v>22</v>
      </c>
      <c r="C82" s="19">
        <v>0</v>
      </c>
      <c r="D82" s="86">
        <f t="shared" ref="D82:D88" si="3">C82/$C$89</f>
        <v>0</v>
      </c>
      <c r="E82" s="58"/>
      <c r="F82" s="19"/>
      <c r="G82" s="19"/>
      <c r="H82" s="87">
        <f>SUM(D82:D85)</f>
        <v>3.6184210526315791E-2</v>
      </c>
      <c r="I82" s="11"/>
      <c r="J82" s="11"/>
      <c r="K82" s="11"/>
      <c r="L82" s="11"/>
      <c r="M82" s="32" t="s">
        <v>18</v>
      </c>
      <c r="N82" s="11"/>
      <c r="O82" s="123">
        <v>8</v>
      </c>
      <c r="P82" s="123"/>
      <c r="Q82" s="124">
        <f>O82/$O$84</f>
        <v>2.6315789473684209E-2</v>
      </c>
      <c r="R82" s="124"/>
      <c r="S82" s="11"/>
    </row>
    <row r="83" spans="2:19" ht="15.75" thickBot="1" x14ac:dyDescent="0.3">
      <c r="B83" s="15" t="s">
        <v>23</v>
      </c>
      <c r="C83" s="19">
        <v>1</v>
      </c>
      <c r="D83" s="86">
        <f>C83/$C$89</f>
        <v>3.2894736842105261E-3</v>
      </c>
      <c r="E83" s="58"/>
      <c r="F83" s="19"/>
      <c r="G83" s="19"/>
      <c r="H83" s="15"/>
      <c r="I83" s="11"/>
      <c r="J83" s="11"/>
      <c r="K83" s="11"/>
      <c r="L83" s="11"/>
      <c r="M83" s="32" t="s">
        <v>19</v>
      </c>
      <c r="N83" s="11"/>
      <c r="O83" s="123">
        <v>296</v>
      </c>
      <c r="P83" s="123"/>
      <c r="Q83" s="124">
        <f>O83/$O$84</f>
        <v>0.97368421052631582</v>
      </c>
      <c r="R83" s="124"/>
      <c r="S83" s="11"/>
    </row>
    <row r="84" spans="2:19" x14ac:dyDescent="0.25">
      <c r="B84" s="15" t="s">
        <v>125</v>
      </c>
      <c r="C84" s="19">
        <v>1</v>
      </c>
      <c r="D84" s="86">
        <f t="shared" si="3"/>
        <v>3.2894736842105261E-3</v>
      </c>
      <c r="E84" s="58"/>
      <c r="F84" s="19"/>
      <c r="G84" s="19"/>
      <c r="H84" s="15" t="s">
        <v>71</v>
      </c>
      <c r="I84" s="11"/>
      <c r="J84" s="11"/>
      <c r="K84" s="11"/>
      <c r="L84" s="11"/>
      <c r="M84" s="60" t="s">
        <v>0</v>
      </c>
      <c r="N84" s="88"/>
      <c r="O84" s="136">
        <f>SUM(O82:P83)</f>
        <v>304</v>
      </c>
      <c r="P84" s="136"/>
      <c r="Q84" s="137">
        <f>SUM(Q82:R83)</f>
        <v>1</v>
      </c>
      <c r="R84" s="137"/>
      <c r="S84" s="11"/>
    </row>
    <row r="85" spans="2:19" x14ac:dyDescent="0.25">
      <c r="B85" s="15" t="s">
        <v>98</v>
      </c>
      <c r="C85" s="19">
        <v>9</v>
      </c>
      <c r="D85" s="86">
        <f t="shared" si="3"/>
        <v>2.9605263157894735E-2</v>
      </c>
      <c r="E85" s="58"/>
      <c r="F85" s="19"/>
      <c r="G85" s="19"/>
      <c r="H85" s="87">
        <f>SUM(D86:D87)</f>
        <v>0.94078947368421051</v>
      </c>
      <c r="I85" s="11"/>
      <c r="J85" s="11"/>
      <c r="K85" s="11"/>
      <c r="L85" s="11"/>
      <c r="S85" s="11"/>
    </row>
    <row r="86" spans="2:19" x14ac:dyDescent="0.25">
      <c r="B86" s="15" t="s">
        <v>99</v>
      </c>
      <c r="C86" s="19">
        <v>139</v>
      </c>
      <c r="D86" s="86">
        <f t="shared" si="3"/>
        <v>0.45723684210526316</v>
      </c>
      <c r="E86" s="58"/>
      <c r="F86" s="19"/>
      <c r="G86" s="19"/>
      <c r="H86" s="15"/>
      <c r="I86" s="11"/>
      <c r="J86" s="11"/>
      <c r="K86" s="11"/>
      <c r="L86" s="11"/>
      <c r="M86" s="11" t="s">
        <v>126</v>
      </c>
      <c r="N86" s="29"/>
      <c r="O86" s="29"/>
      <c r="P86" s="11"/>
      <c r="Q86" s="11"/>
      <c r="R86" s="11"/>
      <c r="S86" s="11"/>
    </row>
    <row r="87" spans="2:19" x14ac:dyDescent="0.25">
      <c r="B87" s="15" t="s">
        <v>100</v>
      </c>
      <c r="C87" s="19">
        <v>147</v>
      </c>
      <c r="D87" s="86">
        <f>C87/$C$89</f>
        <v>0.48355263157894735</v>
      </c>
      <c r="E87" s="58"/>
      <c r="F87" s="19"/>
      <c r="G87" s="19"/>
      <c r="H87" s="15"/>
      <c r="I87" s="11"/>
      <c r="J87" s="11"/>
      <c r="K87" s="11"/>
      <c r="L87" s="11"/>
      <c r="M87" s="84" t="s">
        <v>74</v>
      </c>
      <c r="N87" s="85"/>
      <c r="O87" s="122" t="s">
        <v>28</v>
      </c>
      <c r="P87" s="122"/>
      <c r="Q87" s="122" t="s">
        <v>1</v>
      </c>
      <c r="R87" s="122"/>
      <c r="S87" s="11"/>
    </row>
    <row r="88" spans="2:19" ht="15.75" thickBot="1" x14ac:dyDescent="0.3">
      <c r="B88" s="15" t="s">
        <v>72</v>
      </c>
      <c r="C88" s="19">
        <v>7</v>
      </c>
      <c r="D88" s="86">
        <f t="shared" si="3"/>
        <v>2.3026315789473683E-2</v>
      </c>
      <c r="E88" s="58"/>
      <c r="F88" s="19"/>
      <c r="G88" s="19"/>
      <c r="H88" s="15" t="s">
        <v>73</v>
      </c>
      <c r="I88" s="11"/>
      <c r="J88" s="11"/>
      <c r="K88" s="11"/>
      <c r="L88" s="11"/>
      <c r="M88" s="32" t="s">
        <v>75</v>
      </c>
      <c r="N88" s="11"/>
      <c r="O88" s="123">
        <v>47</v>
      </c>
      <c r="P88" s="123"/>
      <c r="Q88" s="124">
        <f>O88/$O$91</f>
        <v>0.15460526315789475</v>
      </c>
      <c r="R88" s="124"/>
      <c r="S88" s="11"/>
    </row>
    <row r="89" spans="2:19" x14ac:dyDescent="0.25">
      <c r="B89" s="60" t="s">
        <v>0</v>
      </c>
      <c r="C89" s="60">
        <f>SUM(C82:C88)</f>
        <v>304</v>
      </c>
      <c r="D89" s="89">
        <f>SUM(D82:D88)</f>
        <v>1</v>
      </c>
      <c r="E89" s="90"/>
      <c r="F89" s="19"/>
      <c r="G89" s="19"/>
      <c r="H89" s="87">
        <f>SUM(D88)</f>
        <v>2.3026315789473683E-2</v>
      </c>
      <c r="I89" s="11"/>
      <c r="J89" s="11"/>
      <c r="K89" s="11"/>
      <c r="L89" s="11"/>
      <c r="M89" s="32" t="s">
        <v>76</v>
      </c>
      <c r="N89" s="11"/>
      <c r="O89" s="123">
        <v>208</v>
      </c>
      <c r="P89" s="123"/>
      <c r="Q89" s="124">
        <f>O89/$O$91</f>
        <v>0.68421052631578949</v>
      </c>
      <c r="R89" s="124"/>
      <c r="S89" s="11"/>
    </row>
    <row r="90" spans="2:19" ht="15.75" thickBot="1" x14ac:dyDescent="0.3">
      <c r="B90" s="11"/>
      <c r="C90" s="11"/>
      <c r="D90" s="11"/>
      <c r="E90" s="11"/>
      <c r="F90" s="19"/>
      <c r="G90" s="19"/>
      <c r="H90" s="19"/>
      <c r="I90" s="11"/>
      <c r="J90" s="11"/>
      <c r="K90" s="11"/>
      <c r="L90" s="11"/>
      <c r="M90" s="32" t="s">
        <v>77</v>
      </c>
      <c r="N90" s="11"/>
      <c r="O90" s="138">
        <v>49</v>
      </c>
      <c r="P90" s="138"/>
      <c r="Q90" s="139">
        <f>O90/$O$91</f>
        <v>0.16118421052631579</v>
      </c>
      <c r="R90" s="139"/>
      <c r="S90" s="11"/>
    </row>
    <row r="91" spans="2:19" ht="15" customHeight="1" x14ac:dyDescent="0.25">
      <c r="B91" s="117" t="s">
        <v>127</v>
      </c>
      <c r="C91" s="117"/>
      <c r="D91" s="117"/>
      <c r="E91" s="117"/>
      <c r="F91" s="117"/>
      <c r="G91" s="117"/>
      <c r="H91" s="117"/>
      <c r="I91" s="11"/>
      <c r="J91" s="11"/>
      <c r="K91" s="11"/>
      <c r="L91" s="11"/>
      <c r="M91" s="60" t="s">
        <v>0</v>
      </c>
      <c r="N91" s="88"/>
      <c r="O91" s="136">
        <f>SUM(O88:P90)</f>
        <v>304</v>
      </c>
      <c r="P91" s="136"/>
      <c r="Q91" s="137">
        <f>SUM(Q88:R90)</f>
        <v>1</v>
      </c>
      <c r="R91" s="137"/>
      <c r="S91" s="11"/>
    </row>
    <row r="92" spans="2:19" x14ac:dyDescent="0.25">
      <c r="B92" s="117"/>
      <c r="C92" s="117"/>
      <c r="D92" s="117"/>
      <c r="E92" s="117"/>
      <c r="F92" s="117"/>
      <c r="G92" s="117"/>
      <c r="H92" s="117"/>
      <c r="I92" s="11"/>
      <c r="J92" s="11"/>
      <c r="K92" s="11"/>
      <c r="L92" s="11"/>
      <c r="S92" s="11"/>
    </row>
    <row r="93" spans="2:19" x14ac:dyDescent="0.25">
      <c r="B93" s="121" t="s">
        <v>78</v>
      </c>
      <c r="C93" s="121"/>
      <c r="D93" s="121"/>
      <c r="E93" s="61"/>
      <c r="F93" s="61" t="s">
        <v>28</v>
      </c>
      <c r="G93" s="121" t="s">
        <v>1</v>
      </c>
      <c r="H93" s="121"/>
      <c r="I93" s="140"/>
      <c r="J93" s="140"/>
      <c r="K93" s="140"/>
      <c r="L93" s="11"/>
      <c r="M93" s="91"/>
      <c r="N93" s="11"/>
      <c r="O93" s="11"/>
      <c r="P93" s="11"/>
      <c r="Q93" s="11"/>
      <c r="R93" s="11"/>
      <c r="S93" s="11"/>
    </row>
    <row r="94" spans="2:19" x14ac:dyDescent="0.25">
      <c r="B94" s="33" t="s">
        <v>79</v>
      </c>
      <c r="C94" s="34"/>
      <c r="D94" s="34"/>
      <c r="E94" s="34"/>
      <c r="F94" s="35">
        <v>34</v>
      </c>
      <c r="G94" s="92"/>
      <c r="H94" s="93">
        <f t="shared" ref="H94:H114" si="4">F94/$F$117</f>
        <v>0.1118421052631579</v>
      </c>
      <c r="I94" s="68"/>
      <c r="J94" s="68"/>
      <c r="K94" s="68"/>
      <c r="L94" s="11"/>
      <c r="M94" s="11"/>
      <c r="N94" s="11"/>
      <c r="O94" s="11"/>
      <c r="P94" s="11"/>
      <c r="Q94" s="11"/>
      <c r="R94" s="11"/>
      <c r="S94" s="11"/>
    </row>
    <row r="95" spans="2:19" x14ac:dyDescent="0.25">
      <c r="B95" s="33" t="s">
        <v>3</v>
      </c>
      <c r="C95" s="34"/>
      <c r="D95" s="34"/>
      <c r="E95" s="34"/>
      <c r="F95" s="35">
        <v>102</v>
      </c>
      <c r="G95" s="92"/>
      <c r="H95" s="93">
        <f t="shared" si="4"/>
        <v>0.33552631578947367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2:19" ht="15" customHeight="1" x14ac:dyDescent="0.25">
      <c r="B96" s="33" t="s">
        <v>80</v>
      </c>
      <c r="C96" s="34"/>
      <c r="D96" s="34"/>
      <c r="E96" s="34"/>
      <c r="F96" s="35">
        <v>0</v>
      </c>
      <c r="G96" s="92"/>
      <c r="H96" s="93">
        <f t="shared" si="4"/>
        <v>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15" customHeight="1" x14ac:dyDescent="0.25">
      <c r="B97" s="33" t="s">
        <v>81</v>
      </c>
      <c r="C97" s="34"/>
      <c r="D97" s="34"/>
      <c r="E97" s="34"/>
      <c r="F97" s="35">
        <v>8</v>
      </c>
      <c r="G97" s="92"/>
      <c r="H97" s="93">
        <f t="shared" si="4"/>
        <v>2.6315789473684209E-2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x14ac:dyDescent="0.25">
      <c r="B98" s="36" t="s">
        <v>82</v>
      </c>
      <c r="C98" s="37"/>
      <c r="D98" s="37"/>
      <c r="E98" s="37"/>
      <c r="F98" s="38">
        <v>3</v>
      </c>
      <c r="G98" s="94"/>
      <c r="H98" s="95">
        <f t="shared" si="4"/>
        <v>9.8684210526315784E-3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 x14ac:dyDescent="0.25">
      <c r="B99" s="36" t="s">
        <v>4</v>
      </c>
      <c r="C99" s="37"/>
      <c r="D99" s="37"/>
      <c r="E99" s="37"/>
      <c r="F99" s="38">
        <v>103</v>
      </c>
      <c r="G99" s="94"/>
      <c r="H99" s="95">
        <f t="shared" si="4"/>
        <v>0.33881578947368424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2:19" x14ac:dyDescent="0.25">
      <c r="B100" s="39" t="s">
        <v>83</v>
      </c>
      <c r="C100" s="40"/>
      <c r="D100" s="40"/>
      <c r="E100" s="40"/>
      <c r="F100" s="38">
        <v>24</v>
      </c>
      <c r="G100" s="94"/>
      <c r="H100" s="95">
        <f t="shared" si="4"/>
        <v>7.8947368421052627E-2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2:19" ht="15" customHeight="1" x14ac:dyDescent="0.25">
      <c r="B101" s="36" t="s">
        <v>84</v>
      </c>
      <c r="C101" s="37"/>
      <c r="D101" s="37"/>
      <c r="E101" s="37"/>
      <c r="F101" s="38">
        <v>2</v>
      </c>
      <c r="G101" s="94"/>
      <c r="H101" s="95">
        <f t="shared" si="4"/>
        <v>6.5789473684210523E-3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2:19" x14ac:dyDescent="0.25">
      <c r="B102" s="41" t="s">
        <v>85</v>
      </c>
      <c r="C102" s="42"/>
      <c r="D102" s="42"/>
      <c r="E102" s="42"/>
      <c r="F102" s="43">
        <v>2</v>
      </c>
      <c r="G102" s="96"/>
      <c r="H102" s="97">
        <f t="shared" si="4"/>
        <v>6.5789473684210523E-3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2:19" x14ac:dyDescent="0.25">
      <c r="B103" s="41" t="s">
        <v>86</v>
      </c>
      <c r="C103" s="42"/>
      <c r="D103" s="42"/>
      <c r="E103" s="42"/>
      <c r="F103" s="43">
        <v>0</v>
      </c>
      <c r="G103" s="96"/>
      <c r="H103" s="97">
        <f t="shared" si="4"/>
        <v>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 x14ac:dyDescent="0.25">
      <c r="B104" s="41" t="s">
        <v>87</v>
      </c>
      <c r="C104" s="42"/>
      <c r="D104" s="42"/>
      <c r="E104" s="42"/>
      <c r="F104" s="43">
        <v>2</v>
      </c>
      <c r="G104" s="96"/>
      <c r="H104" s="97">
        <f t="shared" si="4"/>
        <v>6.5789473684210523E-3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x14ac:dyDescent="0.25">
      <c r="B105" s="41" t="s">
        <v>88</v>
      </c>
      <c r="C105" s="42"/>
      <c r="D105" s="42"/>
      <c r="E105" s="42"/>
      <c r="F105" s="43">
        <v>0</v>
      </c>
      <c r="G105" s="96"/>
      <c r="H105" s="97">
        <f t="shared" si="4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x14ac:dyDescent="0.25">
      <c r="B106" s="41" t="s">
        <v>89</v>
      </c>
      <c r="C106" s="42"/>
      <c r="D106" s="42"/>
      <c r="E106" s="42"/>
      <c r="F106" s="43">
        <v>2</v>
      </c>
      <c r="G106" s="96"/>
      <c r="H106" s="97">
        <f t="shared" si="4"/>
        <v>6.5789473684210523E-3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x14ac:dyDescent="0.25">
      <c r="B107" s="41" t="s">
        <v>90</v>
      </c>
      <c r="C107" s="42"/>
      <c r="D107" s="42"/>
      <c r="E107" s="42"/>
      <c r="F107" s="43">
        <v>0</v>
      </c>
      <c r="G107" s="96"/>
      <c r="H107" s="97">
        <f t="shared" si="4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25">
      <c r="B108" s="41" t="s">
        <v>91</v>
      </c>
      <c r="C108" s="42"/>
      <c r="D108" s="42"/>
      <c r="E108" s="42"/>
      <c r="F108" s="43">
        <v>0</v>
      </c>
      <c r="G108" s="96"/>
      <c r="H108" s="97">
        <f t="shared" si="4"/>
        <v>0</v>
      </c>
      <c r="I108" s="11"/>
      <c r="J108" s="11"/>
      <c r="K108" s="117" t="s">
        <v>128</v>
      </c>
      <c r="L108" s="117"/>
      <c r="M108" s="117"/>
      <c r="N108" s="117"/>
      <c r="O108" s="29"/>
      <c r="P108" s="29"/>
      <c r="Q108" s="11"/>
      <c r="R108" s="11"/>
      <c r="S108" s="11"/>
    </row>
    <row r="109" spans="2:19" x14ac:dyDescent="0.25">
      <c r="B109" s="41" t="s">
        <v>92</v>
      </c>
      <c r="C109" s="42"/>
      <c r="D109" s="42"/>
      <c r="E109" s="42"/>
      <c r="F109" s="43">
        <v>0</v>
      </c>
      <c r="G109" s="96"/>
      <c r="H109" s="97">
        <f t="shared" si="4"/>
        <v>0</v>
      </c>
      <c r="I109" s="11"/>
      <c r="J109" s="11"/>
      <c r="K109" s="117"/>
      <c r="L109" s="117"/>
      <c r="M109" s="117"/>
      <c r="N109" s="117"/>
      <c r="O109" s="29"/>
      <c r="P109" s="29"/>
      <c r="Q109" s="11"/>
      <c r="R109" s="11"/>
      <c r="S109" s="11"/>
    </row>
    <row r="110" spans="2:19" x14ac:dyDescent="0.25">
      <c r="B110" s="41" t="s">
        <v>93</v>
      </c>
      <c r="C110" s="42"/>
      <c r="D110" s="42"/>
      <c r="E110" s="42"/>
      <c r="F110" s="43">
        <v>2</v>
      </c>
      <c r="G110" s="96"/>
      <c r="H110" s="97">
        <f t="shared" si="4"/>
        <v>6.5789473684210523E-3</v>
      </c>
      <c r="I110" s="11"/>
      <c r="J110" s="11"/>
      <c r="K110" s="61" t="s">
        <v>54</v>
      </c>
      <c r="L110" s="61" t="s">
        <v>28</v>
      </c>
      <c r="M110" s="61" t="s">
        <v>1</v>
      </c>
      <c r="N110" s="9"/>
      <c r="O110" s="63"/>
      <c r="P110" s="58">
        <f>N110/$F$117</f>
        <v>0</v>
      </c>
      <c r="Q110" s="11"/>
      <c r="R110" s="11"/>
      <c r="S110" s="11"/>
    </row>
    <row r="111" spans="2:19" x14ac:dyDescent="0.25">
      <c r="B111" s="41" t="s">
        <v>29</v>
      </c>
      <c r="C111" s="42"/>
      <c r="D111" s="42"/>
      <c r="E111" s="42"/>
      <c r="F111" s="43">
        <v>3</v>
      </c>
      <c r="G111" s="96"/>
      <c r="H111" s="97">
        <f>F111/$F$117</f>
        <v>9.8684210526315784E-3</v>
      </c>
      <c r="I111" s="11"/>
      <c r="J111" s="11"/>
      <c r="K111" s="33" t="s">
        <v>57</v>
      </c>
      <c r="L111" s="35">
        <f>SUM(F94:F97)</f>
        <v>144</v>
      </c>
      <c r="M111" s="44">
        <f t="shared" ref="M111:M115" si="5">L111/$L$117</f>
        <v>0.47368421052631576</v>
      </c>
      <c r="N111" s="9"/>
      <c r="O111" s="63"/>
      <c r="P111" s="58">
        <f>N111/$F$117</f>
        <v>0</v>
      </c>
      <c r="Q111" s="11"/>
      <c r="R111" s="11"/>
      <c r="S111" s="11"/>
    </row>
    <row r="112" spans="2:19" ht="15" customHeight="1" x14ac:dyDescent="0.25">
      <c r="B112" s="45" t="s">
        <v>94</v>
      </c>
      <c r="C112" s="46"/>
      <c r="D112" s="46"/>
      <c r="E112" s="46"/>
      <c r="F112" s="47">
        <v>1</v>
      </c>
      <c r="G112" s="98"/>
      <c r="H112" s="99">
        <f t="shared" si="4"/>
        <v>3.2894736842105261E-3</v>
      </c>
      <c r="I112" s="11"/>
      <c r="J112" s="11"/>
      <c r="K112" s="36" t="s">
        <v>95</v>
      </c>
      <c r="L112" s="38">
        <f>SUM(F98:F101)</f>
        <v>132</v>
      </c>
      <c r="M112" s="48">
        <f t="shared" si="5"/>
        <v>0.43421052631578949</v>
      </c>
      <c r="N112" s="9"/>
      <c r="O112" s="63"/>
      <c r="P112" s="58">
        <f>N112/$F$117</f>
        <v>0</v>
      </c>
      <c r="Q112" s="11"/>
      <c r="R112" s="11"/>
      <c r="S112" s="11"/>
    </row>
    <row r="113" spans="2:19" x14ac:dyDescent="0.25">
      <c r="B113" s="45" t="s">
        <v>96</v>
      </c>
      <c r="C113" s="46"/>
      <c r="D113" s="46"/>
      <c r="E113" s="46"/>
      <c r="F113" s="47">
        <v>0</v>
      </c>
      <c r="G113" s="98"/>
      <c r="H113" s="99">
        <f t="shared" si="4"/>
        <v>0</v>
      </c>
      <c r="I113" s="11"/>
      <c r="J113" s="11"/>
      <c r="K113" s="41" t="s">
        <v>56</v>
      </c>
      <c r="L113" s="43">
        <f>SUM(F102:F111)</f>
        <v>11</v>
      </c>
      <c r="M113" s="49">
        <f t="shared" si="5"/>
        <v>3.6184210526315791E-2</v>
      </c>
      <c r="N113" s="100"/>
      <c r="O113" s="68"/>
      <c r="P113" s="68"/>
      <c r="Q113" s="11"/>
      <c r="R113" s="11"/>
      <c r="S113" s="11"/>
    </row>
    <row r="114" spans="2:19" x14ac:dyDescent="0.25">
      <c r="B114" s="45" t="s">
        <v>97</v>
      </c>
      <c r="C114" s="46"/>
      <c r="D114" s="46"/>
      <c r="E114" s="46"/>
      <c r="F114" s="47">
        <v>0</v>
      </c>
      <c r="G114" s="98"/>
      <c r="H114" s="99">
        <f t="shared" si="4"/>
        <v>0</v>
      </c>
      <c r="I114" s="11"/>
      <c r="J114" s="11"/>
      <c r="K114" s="45" t="s">
        <v>55</v>
      </c>
      <c r="L114" s="47">
        <f>SUM(F112:F114)</f>
        <v>1</v>
      </c>
      <c r="M114" s="50">
        <f t="shared" si="5"/>
        <v>3.2894736842105261E-3</v>
      </c>
      <c r="N114" s="100"/>
      <c r="O114" s="68"/>
      <c r="P114" s="68"/>
      <c r="Q114" s="11"/>
      <c r="R114" s="11"/>
      <c r="S114" s="11"/>
    </row>
    <row r="115" spans="2:19" x14ac:dyDescent="0.25">
      <c r="B115" s="101" t="s">
        <v>20</v>
      </c>
      <c r="C115" s="62"/>
      <c r="D115" s="62"/>
      <c r="E115" s="62"/>
      <c r="F115" s="62">
        <v>12</v>
      </c>
      <c r="G115" s="19"/>
      <c r="H115" s="55">
        <f>F115/$F$117</f>
        <v>3.9473684210526314E-2</v>
      </c>
      <c r="I115" s="11"/>
      <c r="J115" s="11"/>
      <c r="K115" s="51" t="s">
        <v>58</v>
      </c>
      <c r="L115" s="102">
        <f>F116</f>
        <v>4</v>
      </c>
      <c r="M115" s="103">
        <f t="shared" si="5"/>
        <v>1.3157894736842105E-2</v>
      </c>
      <c r="N115" s="104"/>
      <c r="O115" s="68"/>
      <c r="P115" s="68"/>
      <c r="Q115" s="11"/>
      <c r="R115" s="11"/>
      <c r="S115" s="11"/>
    </row>
    <row r="116" spans="2:19" ht="15.75" thickBot="1" x14ac:dyDescent="0.3">
      <c r="B116" s="51" t="s">
        <v>58</v>
      </c>
      <c r="C116" s="52"/>
      <c r="D116" s="52"/>
      <c r="E116" s="52"/>
      <c r="F116" s="53">
        <v>4</v>
      </c>
      <c r="G116" s="102"/>
      <c r="H116" s="105">
        <f>F116/$F$117</f>
        <v>1.3157894736842105E-2</v>
      </c>
      <c r="I116" s="11"/>
      <c r="J116" s="11"/>
      <c r="K116" s="54" t="s">
        <v>20</v>
      </c>
      <c r="L116" s="63">
        <f>F115</f>
        <v>12</v>
      </c>
      <c r="M116" s="106">
        <f>L116/$L$117</f>
        <v>3.9473684210526314E-2</v>
      </c>
      <c r="N116" s="11"/>
      <c r="O116" s="11"/>
      <c r="P116" s="11"/>
      <c r="Q116" s="11"/>
      <c r="R116" s="11"/>
      <c r="S116" s="11"/>
    </row>
    <row r="117" spans="2:19" x14ac:dyDescent="0.25">
      <c r="B117" s="126" t="s">
        <v>0</v>
      </c>
      <c r="C117" s="126"/>
      <c r="D117" s="126"/>
      <c r="E117" s="60"/>
      <c r="F117" s="60">
        <f>SUM(F94:F116)</f>
        <v>304</v>
      </c>
      <c r="G117" s="107"/>
      <c r="H117" s="4">
        <f>SUM(H94:H116)</f>
        <v>0.99999999999999989</v>
      </c>
      <c r="I117" s="11"/>
      <c r="J117" s="11"/>
      <c r="K117" s="60" t="s">
        <v>0</v>
      </c>
      <c r="L117" s="60">
        <f>SUM(L111:L116)</f>
        <v>304</v>
      </c>
      <c r="M117" s="108">
        <f>SUM(M111:M116)</f>
        <v>1</v>
      </c>
      <c r="N117" s="11"/>
      <c r="O117" s="11"/>
      <c r="P117" s="11"/>
      <c r="Q117" s="11"/>
      <c r="R117" s="11"/>
      <c r="S117" s="11"/>
    </row>
    <row r="118" spans="2:19" x14ac:dyDescent="0.25"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2:19" x14ac:dyDescent="0.25">
      <c r="B119" s="11"/>
      <c r="C119" s="11"/>
      <c r="D119" s="11"/>
      <c r="E119" s="11"/>
      <c r="F119" s="19"/>
      <c r="G119" s="19"/>
      <c r="H119" s="19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2:19" x14ac:dyDescent="0.25">
      <c r="B120" s="82" t="s">
        <v>129</v>
      </c>
      <c r="C120" s="82"/>
      <c r="D120" s="82"/>
      <c r="E120" s="82"/>
      <c r="F120" s="83"/>
      <c r="G120" s="83"/>
      <c r="H120" s="83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</row>
    <row r="121" spans="2:19" ht="24.75" customHeight="1" x14ac:dyDescent="0.25">
      <c r="B121" s="117" t="s">
        <v>130</v>
      </c>
      <c r="C121" s="117"/>
      <c r="D121" s="117"/>
      <c r="E121" s="117"/>
      <c r="F121" s="117"/>
      <c r="G121" s="19"/>
      <c r="H121" s="19"/>
      <c r="I121" s="11"/>
      <c r="J121" s="11"/>
      <c r="K121" s="117" t="s">
        <v>131</v>
      </c>
      <c r="L121" s="117"/>
      <c r="M121" s="117"/>
      <c r="N121" s="29"/>
      <c r="O121" s="29"/>
      <c r="P121" s="11"/>
      <c r="Q121" s="11"/>
      <c r="R121" s="11"/>
      <c r="S121" s="11"/>
    </row>
    <row r="122" spans="2:19" x14ac:dyDescent="0.25">
      <c r="B122" s="117"/>
      <c r="C122" s="117"/>
      <c r="D122" s="117"/>
      <c r="E122" s="117"/>
      <c r="F122" s="117"/>
      <c r="G122" s="19"/>
      <c r="H122" s="19"/>
      <c r="I122" s="11"/>
      <c r="J122" s="11"/>
      <c r="K122" s="117"/>
      <c r="L122" s="117"/>
      <c r="M122" s="117"/>
      <c r="N122" s="29"/>
      <c r="O122" s="29"/>
      <c r="P122" s="11"/>
      <c r="Q122" s="11"/>
      <c r="R122" s="11"/>
      <c r="S122" s="11"/>
    </row>
    <row r="123" spans="2:19" x14ac:dyDescent="0.25">
      <c r="B123" s="84" t="s">
        <v>132</v>
      </c>
      <c r="C123" s="61" t="s">
        <v>28</v>
      </c>
      <c r="D123" s="61" t="s">
        <v>1</v>
      </c>
      <c r="E123" s="11"/>
      <c r="F123" s="19"/>
      <c r="G123" s="19"/>
      <c r="H123" s="19"/>
      <c r="I123" s="11"/>
      <c r="J123" s="11"/>
      <c r="K123" s="61" t="s">
        <v>133</v>
      </c>
      <c r="L123" s="61" t="s">
        <v>28</v>
      </c>
      <c r="M123" s="61" t="s">
        <v>1</v>
      </c>
      <c r="N123" s="11"/>
      <c r="O123" s="19"/>
      <c r="P123" s="11"/>
      <c r="Q123" s="11"/>
      <c r="R123" s="11"/>
      <c r="S123" s="11"/>
    </row>
    <row r="124" spans="2:19" x14ac:dyDescent="0.25">
      <c r="B124" s="15" t="s">
        <v>134</v>
      </c>
      <c r="C124" s="19">
        <v>3</v>
      </c>
      <c r="D124" s="55">
        <f>C124/$C$89</f>
        <v>9.8684210526315784E-3</v>
      </c>
      <c r="E124" s="11"/>
      <c r="F124" s="19"/>
      <c r="G124" s="19"/>
      <c r="H124" s="19"/>
      <c r="I124" s="11"/>
      <c r="J124" s="11"/>
      <c r="K124" s="15" t="s">
        <v>135</v>
      </c>
      <c r="L124" s="19">
        <v>165</v>
      </c>
      <c r="M124" s="55">
        <f>L124/$C$89</f>
        <v>0.54276315789473684</v>
      </c>
      <c r="N124" s="11"/>
      <c r="O124" s="19"/>
      <c r="P124" s="11"/>
      <c r="Q124" s="11"/>
      <c r="R124" s="11"/>
      <c r="S124" s="11"/>
    </row>
    <row r="125" spans="2:19" x14ac:dyDescent="0.25">
      <c r="B125" s="15" t="s">
        <v>99</v>
      </c>
      <c r="C125" s="19">
        <v>99</v>
      </c>
      <c r="D125" s="55">
        <f>C125/$C$89</f>
        <v>0.32565789473684209</v>
      </c>
      <c r="E125" s="11"/>
      <c r="F125" s="19"/>
      <c r="G125" s="19"/>
      <c r="H125" s="19"/>
      <c r="I125" s="11"/>
      <c r="J125" s="11"/>
      <c r="K125" s="15" t="s">
        <v>136</v>
      </c>
      <c r="L125" s="19">
        <v>122</v>
      </c>
      <c r="M125" s="55">
        <f>L125/$C$89</f>
        <v>0.40131578947368424</v>
      </c>
      <c r="N125" s="11"/>
      <c r="O125" s="19"/>
      <c r="P125" s="11"/>
      <c r="Q125" s="11"/>
      <c r="R125" s="11"/>
      <c r="S125" s="11"/>
    </row>
    <row r="126" spans="2:19" x14ac:dyDescent="0.25">
      <c r="B126" s="15" t="s">
        <v>100</v>
      </c>
      <c r="C126" s="19">
        <v>186</v>
      </c>
      <c r="D126" s="55">
        <f>C126/$C$89</f>
        <v>0.61184210526315785</v>
      </c>
      <c r="E126" s="11"/>
      <c r="F126" s="19"/>
      <c r="G126" s="19"/>
      <c r="H126" s="109" t="s">
        <v>101</v>
      </c>
      <c r="I126" s="11"/>
      <c r="J126" s="11"/>
      <c r="K126" s="15" t="s">
        <v>137</v>
      </c>
      <c r="L126" s="19">
        <v>7</v>
      </c>
      <c r="M126" s="55">
        <f>L126/$C$89</f>
        <v>2.3026315789473683E-2</v>
      </c>
      <c r="N126" s="11"/>
      <c r="O126" s="19"/>
      <c r="P126" s="11"/>
      <c r="Q126" s="11"/>
      <c r="R126" s="11"/>
      <c r="S126" s="11"/>
    </row>
    <row r="127" spans="2:19" ht="15.75" thickBot="1" x14ac:dyDescent="0.3">
      <c r="B127" s="15" t="s">
        <v>72</v>
      </c>
      <c r="C127" s="19">
        <v>13</v>
      </c>
      <c r="D127" s="55">
        <f>C127/$C$89</f>
        <v>4.2763157894736843E-2</v>
      </c>
      <c r="E127" s="11"/>
      <c r="F127" s="19"/>
      <c r="G127" s="19"/>
      <c r="H127" s="110">
        <f>SUM(D125:D126)</f>
        <v>0.9375</v>
      </c>
      <c r="I127" s="11"/>
      <c r="J127" s="11"/>
      <c r="K127" s="15" t="s">
        <v>138</v>
      </c>
      <c r="L127" s="19">
        <v>10</v>
      </c>
      <c r="M127" s="55">
        <f>L127/$C$89</f>
        <v>3.2894736842105261E-2</v>
      </c>
      <c r="N127" s="11"/>
      <c r="O127" s="19"/>
      <c r="P127" s="11"/>
      <c r="Q127" s="11"/>
      <c r="R127" s="11"/>
      <c r="S127" s="11"/>
    </row>
    <row r="128" spans="2:19" ht="15.75" thickBot="1" x14ac:dyDescent="0.3">
      <c r="B128" s="15" t="s">
        <v>27</v>
      </c>
      <c r="C128" s="19">
        <v>3</v>
      </c>
      <c r="D128" s="55">
        <f>C128/$C$89</f>
        <v>9.8684210526315784E-3</v>
      </c>
      <c r="E128" s="11"/>
      <c r="F128" s="19"/>
      <c r="G128" s="19"/>
      <c r="H128" s="19"/>
      <c r="I128" s="11"/>
      <c r="J128" s="11"/>
      <c r="K128" s="60" t="s">
        <v>0</v>
      </c>
      <c r="L128" s="60">
        <f>SUM(L124:L127)</f>
        <v>304</v>
      </c>
      <c r="M128" s="4">
        <f>SUM(M124:M127)</f>
        <v>1</v>
      </c>
      <c r="N128" s="11"/>
      <c r="O128" s="19"/>
      <c r="P128" s="11"/>
      <c r="Q128" s="11"/>
      <c r="R128" s="11"/>
      <c r="S128" s="11"/>
    </row>
    <row r="129" spans="2:19" x14ac:dyDescent="0.25">
      <c r="B129" s="60" t="s">
        <v>0</v>
      </c>
      <c r="C129" s="60">
        <f>SUM(C124:C128)</f>
        <v>304</v>
      </c>
      <c r="D129" s="4">
        <f>SUM(D124:D128)</f>
        <v>0.99999999999999989</v>
      </c>
      <c r="E129" s="11"/>
      <c r="F129" s="19"/>
      <c r="G129" s="19"/>
      <c r="H129" s="19"/>
      <c r="I129" s="11"/>
      <c r="J129" s="11"/>
      <c r="N129" s="11"/>
      <c r="O129" s="19"/>
      <c r="P129" s="11"/>
      <c r="Q129" s="11"/>
      <c r="R129" s="11"/>
      <c r="S129" s="11"/>
    </row>
    <row r="130" spans="2:19" ht="15" customHeight="1" x14ac:dyDescent="0.25">
      <c r="K130" s="117" t="s">
        <v>139</v>
      </c>
      <c r="L130" s="117"/>
      <c r="M130" s="117"/>
      <c r="N130" s="117"/>
      <c r="O130" s="117"/>
    </row>
    <row r="131" spans="2:19" ht="15" customHeight="1" x14ac:dyDescent="0.25">
      <c r="B131" s="11" t="s">
        <v>140</v>
      </c>
      <c r="C131" s="11"/>
      <c r="D131" s="11"/>
      <c r="K131" s="117"/>
      <c r="L131" s="117"/>
      <c r="M131" s="117"/>
      <c r="N131" s="117"/>
      <c r="O131" s="117"/>
    </row>
    <row r="132" spans="2:19" ht="15.75" customHeight="1" x14ac:dyDescent="0.25">
      <c r="B132" s="111" t="s">
        <v>2</v>
      </c>
      <c r="C132" s="61" t="s">
        <v>28</v>
      </c>
      <c r="D132" s="121" t="s">
        <v>1</v>
      </c>
      <c r="E132" s="121"/>
      <c r="K132" s="121" t="s">
        <v>102</v>
      </c>
      <c r="L132" s="121"/>
      <c r="M132" s="61" t="s">
        <v>28</v>
      </c>
      <c r="N132" s="61"/>
      <c r="O132" s="61" t="s">
        <v>1</v>
      </c>
    </row>
    <row r="133" spans="2:19" x14ac:dyDescent="0.25">
      <c r="B133" s="112" t="s">
        <v>141</v>
      </c>
      <c r="C133" s="56">
        <v>221</v>
      </c>
      <c r="D133" s="127">
        <f>C133/$C$136</f>
        <v>0.72697368421052633</v>
      </c>
      <c r="E133" s="127"/>
      <c r="K133" s="57" t="s">
        <v>103</v>
      </c>
      <c r="L133" s="113"/>
      <c r="M133" s="19">
        <v>134</v>
      </c>
      <c r="N133" s="55"/>
      <c r="O133" s="55">
        <f>M133/$M$139</f>
        <v>0.44078947368421051</v>
      </c>
    </row>
    <row r="134" spans="2:19" x14ac:dyDescent="0.25">
      <c r="B134" s="112" t="s">
        <v>142</v>
      </c>
      <c r="C134" s="56">
        <v>77</v>
      </c>
      <c r="D134" s="127">
        <f>C134/$C$136</f>
        <v>0.25328947368421051</v>
      </c>
      <c r="E134" s="127"/>
      <c r="K134" s="57" t="s">
        <v>143</v>
      </c>
      <c r="L134" s="113"/>
      <c r="M134" s="19">
        <v>42</v>
      </c>
      <c r="N134" s="55"/>
      <c r="O134" s="55">
        <f>M134/$M$139</f>
        <v>0.13815789473684212</v>
      </c>
    </row>
    <row r="135" spans="2:19" ht="15.75" thickBot="1" x14ac:dyDescent="0.3">
      <c r="B135" s="112" t="s">
        <v>27</v>
      </c>
      <c r="C135" s="56">
        <v>6</v>
      </c>
      <c r="D135" s="127">
        <f>C135/$C$136</f>
        <v>1.9736842105263157E-2</v>
      </c>
      <c r="E135" s="127"/>
      <c r="K135" s="57" t="s">
        <v>144</v>
      </c>
      <c r="L135" s="113"/>
      <c r="M135" s="19">
        <v>104</v>
      </c>
      <c r="N135" s="55"/>
      <c r="O135" s="55">
        <f t="shared" ref="O135" si="6">M135/$M$139</f>
        <v>0.34210526315789475</v>
      </c>
    </row>
    <row r="136" spans="2:19" x14ac:dyDescent="0.25">
      <c r="B136" s="114" t="s">
        <v>0</v>
      </c>
      <c r="C136" s="115">
        <f>SUM(C133:C135)</f>
        <v>304</v>
      </c>
      <c r="D136" s="142">
        <f>SUM(D133:E135)</f>
        <v>1</v>
      </c>
      <c r="E136" s="142"/>
      <c r="K136" s="57" t="s">
        <v>145</v>
      </c>
      <c r="L136" s="113"/>
      <c r="M136" s="19">
        <v>10</v>
      </c>
      <c r="N136" s="55"/>
      <c r="O136" s="55">
        <f>M136/$M$139</f>
        <v>3.2894736842105261E-2</v>
      </c>
    </row>
    <row r="137" spans="2:19" x14ac:dyDescent="0.25">
      <c r="B137" s="68"/>
      <c r="C137" s="56"/>
      <c r="D137" s="143"/>
      <c r="E137" s="143"/>
      <c r="K137" s="57" t="s">
        <v>146</v>
      </c>
      <c r="L137" s="113"/>
      <c r="M137" s="19">
        <v>11</v>
      </c>
      <c r="N137" s="55"/>
      <c r="O137" s="55">
        <f>M137/$M$139</f>
        <v>3.6184210526315791E-2</v>
      </c>
    </row>
    <row r="138" spans="2:19" ht="15.75" thickBot="1" x14ac:dyDescent="0.3">
      <c r="B138" s="144" t="s">
        <v>147</v>
      </c>
      <c r="C138" s="144"/>
      <c r="D138" s="144"/>
      <c r="E138" s="144"/>
      <c r="F138" s="144"/>
      <c r="G138" s="144"/>
      <c r="H138" s="144"/>
      <c r="I138" s="144"/>
      <c r="K138" s="57" t="s">
        <v>27</v>
      </c>
      <c r="L138" s="113"/>
      <c r="M138" s="19">
        <v>3</v>
      </c>
      <c r="N138" s="55"/>
      <c r="O138" s="55">
        <f>M138/$M$139</f>
        <v>9.8684210526315784E-3</v>
      </c>
    </row>
    <row r="139" spans="2:19" x14ac:dyDescent="0.25">
      <c r="B139" s="141" t="s">
        <v>148</v>
      </c>
      <c r="C139" s="141"/>
      <c r="D139" s="141"/>
      <c r="E139" s="141"/>
      <c r="F139" s="141"/>
      <c r="G139" s="141"/>
      <c r="H139" s="141"/>
      <c r="I139" s="141"/>
      <c r="K139" s="126" t="s">
        <v>0</v>
      </c>
      <c r="L139" s="126"/>
      <c r="M139" s="115">
        <f>SUM(M133:M138)</f>
        <v>304</v>
      </c>
      <c r="N139" s="4"/>
      <c r="O139" s="4">
        <f>SUM(O133:O138)</f>
        <v>1</v>
      </c>
    </row>
    <row r="140" spans="2:19" ht="20.25" customHeight="1" x14ac:dyDescent="0.25">
      <c r="B140" s="141"/>
      <c r="C140" s="141"/>
      <c r="D140" s="141"/>
      <c r="E140" s="141"/>
      <c r="F140" s="141"/>
      <c r="G140" s="141"/>
      <c r="H140" s="141"/>
      <c r="I140" s="141"/>
    </row>
    <row r="141" spans="2:19" x14ac:dyDescent="0.25">
      <c r="B141" s="116" t="s">
        <v>149</v>
      </c>
    </row>
    <row r="142" spans="2:19" ht="15" customHeight="1" x14ac:dyDescent="0.25">
      <c r="B142" s="116" t="s">
        <v>150</v>
      </c>
    </row>
  </sheetData>
  <mergeCells count="56">
    <mergeCell ref="B139:I140"/>
    <mergeCell ref="K139:L139"/>
    <mergeCell ref="D133:E133"/>
    <mergeCell ref="D134:E134"/>
    <mergeCell ref="D135:E135"/>
    <mergeCell ref="D136:E136"/>
    <mergeCell ref="D137:E137"/>
    <mergeCell ref="B138:I138"/>
    <mergeCell ref="D132:E132"/>
    <mergeCell ref="K132:L132"/>
    <mergeCell ref="O90:P90"/>
    <mergeCell ref="Q90:R90"/>
    <mergeCell ref="B91:H92"/>
    <mergeCell ref="O91:P91"/>
    <mergeCell ref="Q91:R91"/>
    <mergeCell ref="B93:D93"/>
    <mergeCell ref="G93:H93"/>
    <mergeCell ref="I93:K93"/>
    <mergeCell ref="K108:N109"/>
    <mergeCell ref="B117:D117"/>
    <mergeCell ref="B121:F122"/>
    <mergeCell ref="K121:M122"/>
    <mergeCell ref="K130:O131"/>
    <mergeCell ref="O87:P87"/>
    <mergeCell ref="Q87:R87"/>
    <mergeCell ref="O88:P88"/>
    <mergeCell ref="Q88:R88"/>
    <mergeCell ref="O89:P89"/>
    <mergeCell ref="Q89:R89"/>
    <mergeCell ref="O82:P82"/>
    <mergeCell ref="Q82:R82"/>
    <mergeCell ref="O83:P83"/>
    <mergeCell ref="Q83:R83"/>
    <mergeCell ref="O84:P84"/>
    <mergeCell ref="Q84:R84"/>
    <mergeCell ref="O81:P81"/>
    <mergeCell ref="Q81:R81"/>
    <mergeCell ref="I32:K32"/>
    <mergeCell ref="J33:K33"/>
    <mergeCell ref="B46:H46"/>
    <mergeCell ref="B47:C47"/>
    <mergeCell ref="K53:Q54"/>
    <mergeCell ref="K55:K56"/>
    <mergeCell ref="L55:M55"/>
    <mergeCell ref="O55:Q55"/>
    <mergeCell ref="K63:L63"/>
    <mergeCell ref="M63:N63"/>
    <mergeCell ref="Q65:R65"/>
    <mergeCell ref="B79:D80"/>
    <mergeCell ref="M79:R80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2019-01-15T14:16:42Z</dcterms:modified>
</cp:coreProperties>
</file>