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oletin 2018\BV Diciembre 2018\páginas\"/>
    </mc:Choice>
  </mc:AlternateContent>
  <bookViews>
    <workbookView xWindow="0" yWindow="0" windowWidth="28800" windowHeight="10635" tabRatio="994"/>
  </bookViews>
  <sheets>
    <sheet name="ER Caso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R69" i="10" l="1"/>
  <c r="E113" i="10" l="1"/>
  <c r="D113" i="10"/>
  <c r="C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T93" i="10"/>
  <c r="S93" i="10"/>
  <c r="R93" i="10"/>
  <c r="L93" i="10"/>
  <c r="K93" i="10"/>
  <c r="J93" i="10"/>
  <c r="D93" i="10"/>
  <c r="C93" i="10"/>
  <c r="B93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N93" i="10" s="1"/>
  <c r="B91" i="10"/>
  <c r="B90" i="10"/>
  <c r="B89" i="10"/>
  <c r="B88" i="10"/>
  <c r="B87" i="10"/>
  <c r="B86" i="10"/>
  <c r="B85" i="10"/>
  <c r="B84" i="10"/>
  <c r="B83" i="10"/>
  <c r="B82" i="10"/>
  <c r="B81" i="10"/>
  <c r="B80" i="10"/>
  <c r="V70" i="10"/>
  <c r="N70" i="10"/>
  <c r="E70" i="10"/>
  <c r="B70" i="10"/>
  <c r="V69" i="10"/>
  <c r="U69" i="10"/>
  <c r="T69" i="10"/>
  <c r="S69" i="10"/>
  <c r="S70" i="10" s="1"/>
  <c r="Q69" i="10"/>
  <c r="P69" i="10"/>
  <c r="P70" i="10" s="1"/>
  <c r="O69" i="10"/>
  <c r="O70" i="10" s="1"/>
  <c r="N69" i="10"/>
  <c r="M69" i="10"/>
  <c r="F69" i="10"/>
  <c r="E69" i="10"/>
  <c r="D69" i="10"/>
  <c r="C69" i="10"/>
  <c r="B69" i="10"/>
  <c r="R70" i="10" s="1"/>
  <c r="B68" i="10"/>
  <c r="B67" i="10"/>
  <c r="B66" i="10"/>
  <c r="B65" i="10"/>
  <c r="B64" i="10"/>
  <c r="B63" i="10"/>
  <c r="B62" i="10"/>
  <c r="B61" i="10"/>
  <c r="B60" i="10"/>
  <c r="B59" i="10"/>
  <c r="B58" i="10"/>
  <c r="B57" i="10"/>
  <c r="L48" i="10"/>
  <c r="H48" i="10"/>
  <c r="G48" i="10"/>
  <c r="F48" i="10"/>
  <c r="E48" i="10"/>
  <c r="D48" i="10"/>
  <c r="C48" i="10"/>
  <c r="B48" i="10"/>
  <c r="N41" i="10" s="1"/>
  <c r="B47" i="10"/>
  <c r="B46" i="10"/>
  <c r="B45" i="10"/>
  <c r="B44" i="10"/>
  <c r="B43" i="10"/>
  <c r="B42" i="10"/>
  <c r="L41" i="10"/>
  <c r="B41" i="10"/>
  <c r="B40" i="10"/>
  <c r="B39" i="10"/>
  <c r="B38" i="10"/>
  <c r="B37" i="10"/>
  <c r="B36" i="10"/>
  <c r="L35" i="10"/>
  <c r="O29" i="10"/>
  <c r="M29" i="10"/>
  <c r="O28" i="10"/>
  <c r="N28" i="10"/>
  <c r="M28" i="10"/>
  <c r="N29" i="10" s="1"/>
  <c r="E28" i="10"/>
  <c r="D28" i="10"/>
  <c r="C28" i="10"/>
  <c r="B28" i="10"/>
  <c r="D29" i="10" s="1"/>
  <c r="M27" i="10"/>
  <c r="B27" i="10"/>
  <c r="M26" i="10"/>
  <c r="B26" i="10"/>
  <c r="M25" i="10"/>
  <c r="B25" i="10"/>
  <c r="M24" i="10"/>
  <c r="B24" i="10"/>
  <c r="M23" i="10"/>
  <c r="B23" i="10"/>
  <c r="M22" i="10"/>
  <c r="B22" i="10"/>
  <c r="M21" i="10"/>
  <c r="B21" i="10"/>
  <c r="M20" i="10"/>
  <c r="B20" i="10"/>
  <c r="M19" i="10"/>
  <c r="B19" i="10"/>
  <c r="M18" i="10"/>
  <c r="B18" i="10"/>
  <c r="M17" i="10"/>
  <c r="B17" i="10"/>
  <c r="M16" i="10"/>
  <c r="B16" i="10"/>
  <c r="E29" i="10" l="1"/>
  <c r="G93" i="10"/>
  <c r="O93" i="10"/>
  <c r="N48" i="10"/>
  <c r="F70" i="10"/>
  <c r="T70" i="10"/>
  <c r="H93" i="10"/>
  <c r="P93" i="10"/>
  <c r="B29" i="10"/>
  <c r="N35" i="10"/>
  <c r="M70" i="10"/>
  <c r="U70" i="10"/>
  <c r="I93" i="10"/>
  <c r="Q93" i="10"/>
  <c r="C29" i="10"/>
  <c r="C70" i="10"/>
  <c r="Q70" i="10"/>
  <c r="E93" i="10"/>
  <c r="M93" i="10"/>
  <c r="D70" i="10"/>
  <c r="F93" i="10"/>
</calcChain>
</file>

<file path=xl/sharedStrings.xml><?xml version="1.0" encoding="utf-8"?>
<sst xmlns="http://schemas.openxmlformats.org/spreadsheetml/2006/main" count="185" uniqueCount="86">
  <si>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</si>
  <si>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</si>
  <si>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</si>
  <si>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</si>
  <si>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</si>
  <si>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</si>
  <si>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</si>
  <si>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</si>
  <si>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</si>
  <si>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</si>
  <si>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</si>
  <si>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</si>
  <si>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</si>
  <si>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</si>
  <si>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</si>
  <si>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Conviviente</t>
  </si>
  <si>
    <t>Otros</t>
  </si>
  <si>
    <t>Otro Familiar</t>
  </si>
  <si>
    <t>Hombre</t>
  </si>
  <si>
    <t>Variación %</t>
  </si>
  <si>
    <t>Casos nuevos</t>
  </si>
  <si>
    <t>Porcentaje (%)</t>
  </si>
  <si>
    <t xml:space="preserve">Mujer </t>
  </si>
  <si>
    <t>Otro</t>
  </si>
  <si>
    <t>PROGRAMA NACIONAL CONTRA LA VIOLENCIA FAMILIAR Y SEXUAL</t>
  </si>
  <si>
    <t>Sep</t>
  </si>
  <si>
    <t>Violencia psicológica</t>
  </si>
  <si>
    <t>Violencia física</t>
  </si>
  <si>
    <t>Violencia sexual</t>
  </si>
  <si>
    <t>Elaboración: Unidad de Generación de Información y Gestión del Conocimiento - PNCVFS</t>
  </si>
  <si>
    <t>DEMUNA</t>
  </si>
  <si>
    <t>Fiscalía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</si>
  <si>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</si>
  <si>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1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</si>
  <si>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</si>
  <si>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</si>
  <si>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</si>
  <si>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</si>
  <si>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</si>
  <si>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</si>
  <si>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</si>
  <si>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</si>
  <si>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</si>
  <si>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</si>
  <si>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</si>
  <si>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</si>
  <si>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</si>
  <si>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</si>
  <si>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</si>
  <si>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</si>
  <si>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</si>
  <si>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</si>
  <si>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</si>
  <si>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</si>
  <si>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</si>
  <si>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</si>
  <si>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</si>
  <si>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</si>
  <si>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</si>
  <si>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</si>
  <si>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</si>
  <si>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</si>
  <si>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</si>
  <si>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</si>
  <si>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</si>
  <si>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</si>
  <si>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</si>
  <si>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</si>
  <si>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</si>
  <si>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</si>
  <si>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</si>
  <si>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</si>
  <si>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</si>
  <si>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</si>
  <si>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</si>
  <si>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</si>
  <si>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</si>
  <si>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</si>
  <si>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</si>
  <si>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</si>
  <si>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</si>
  <si>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</si>
  <si>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</si>
  <si>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</si>
  <si>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</si>
  <si>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 xml:space="preserve">Período: ENERO - DICIEMBRE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</si>
</sst>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7.5"/>
      <color theme="0"/>
      <name val="Arial Narrow"/>
      <family val="2"/>
    </font>
    <font>
      <b/>
      <sz val="14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u/>
      <sz val="12"/>
      <color theme="9" tint="-0.499984740745262"/>
      <name val="Arial Narrow"/>
      <family val="2"/>
    </font>
    <font>
      <b/>
      <sz val="8"/>
      <color theme="0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37" fillId="0" borderId="0" applyFont="0" applyFill="0" applyBorder="0" applyAlignment="0" applyProtection="0"/>
    <xf numFmtId="0" fontId="2" fillId="0" borderId="0"/>
    <xf numFmtId="0" fontId="2" fillId="0" borderId="0"/>
  </cellStyleXfs>
  <cellXfs count="122">
    <xf numFmtId="0" fontId="0" fillId="0" borderId="0" xfId="0"/>
    <xf numFmtId="0" fontId="1" fillId="6" borderId="0" xfId="0" applyFont="1" applyFill="1"/>
    <xf numFmtId="0" fontId="1" fillId="2" borderId="0" xfId="0" applyFont="1" applyFill="1"/>
    <xf numFmtId="0" fontId="1" fillId="0" borderId="0" xfId="0" applyFont="1"/>
    <xf numFmtId="0" fontId="5" fillId="3" borderId="0" xfId="10" applyFont="1" applyFill="1" applyBorder="1" applyAlignment="1" applyProtection="1">
      <alignment horizontal="centerContinuous" vertical="center" wrapText="1"/>
    </xf>
    <xf numFmtId="0" fontId="5" fillId="3" borderId="0" xfId="1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 vertical="center"/>
    </xf>
    <xf numFmtId="0" fontId="8" fillId="3" borderId="0" xfId="0" applyFont="1" applyFill="1" applyBorder="1" applyAlignment="1" applyProtection="1">
      <alignment horizontal="centerContinuous" vertical="center"/>
    </xf>
    <xf numFmtId="0" fontId="9" fillId="3" borderId="0" xfId="0" applyFont="1" applyFill="1" applyBorder="1" applyAlignment="1" applyProtection="1">
      <alignment horizontal="centerContinuous" vertical="center"/>
    </xf>
    <xf numFmtId="0" fontId="10" fillId="3" borderId="0" xfId="0" applyFont="1" applyFill="1" applyBorder="1" applyAlignment="1" applyProtection="1">
      <alignment horizontal="centerContinuous"/>
    </xf>
    <xf numFmtId="0" fontId="7" fillId="3" borderId="0" xfId="0" applyFont="1" applyFill="1" applyBorder="1" applyAlignment="1" applyProtection="1">
      <alignment horizontal="centerContinuous"/>
    </xf>
    <xf numFmtId="0" fontId="11" fillId="3" borderId="0" xfId="0" applyFont="1" applyFill="1" applyBorder="1" applyAlignment="1" applyProtection="1">
      <alignment horizontal="centerContinuous"/>
    </xf>
    <xf numFmtId="0" fontId="1" fillId="6" borderId="0" xfId="0" applyFont="1" applyFill="1" applyProtection="1"/>
    <xf numFmtId="0" fontId="12" fillId="6" borderId="0" xfId="0" applyFont="1" applyFill="1" applyProtection="1"/>
    <xf numFmtId="0" fontId="13" fillId="5" borderId="4" xfId="0" applyFont="1" applyFill="1" applyBorder="1" applyAlignment="1" applyProtection="1">
      <alignment horizontal="centerContinuous" vertical="center" wrapText="1"/>
    </xf>
    <xf numFmtId="0" fontId="7" fillId="5" borderId="5" xfId="0" applyFont="1" applyFill="1" applyBorder="1" applyAlignment="1" applyProtection="1">
      <alignment horizontal="centerContinuous" vertical="center" wrapText="1"/>
    </xf>
    <xf numFmtId="0" fontId="7" fillId="5" borderId="6" xfId="0" applyFont="1" applyFill="1" applyBorder="1" applyAlignment="1" applyProtection="1">
      <alignment horizontal="centerContinuous" vertical="center" wrapText="1"/>
    </xf>
    <xf numFmtId="0" fontId="15" fillId="2" borderId="0" xfId="0" applyFont="1" applyFill="1" applyBorder="1" applyAlignment="1" applyProtection="1">
      <alignment horizontal="centerContinuous"/>
    </xf>
    <xf numFmtId="0" fontId="16" fillId="2" borderId="0" xfId="0" applyFont="1" applyFill="1" applyBorder="1" applyAlignment="1" applyProtection="1">
      <alignment horizontal="centerContinuous"/>
    </xf>
    <xf numFmtId="0" fontId="17" fillId="2" borderId="0" xfId="0" applyFont="1" applyFill="1" applyBorder="1" applyAlignment="1" applyProtection="1">
      <alignment horizontal="centerContinuous"/>
    </xf>
    <xf numFmtId="0" fontId="17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Continuous" vertical="center" wrapText="1"/>
    </xf>
    <xf numFmtId="0" fontId="18" fillId="6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/>
    </xf>
    <xf numFmtId="0" fontId="20" fillId="6" borderId="7" xfId="0" applyFont="1" applyFill="1" applyBorder="1" applyAlignment="1" applyProtection="1">
      <alignment horizontal="center" vertical="center"/>
    </xf>
    <xf numFmtId="3" fontId="20" fillId="6" borderId="7" xfId="0" applyNumberFormat="1" applyFont="1" applyFill="1" applyBorder="1" applyAlignment="1" applyProtection="1">
      <alignment horizontal="center" vertical="center"/>
    </xf>
    <xf numFmtId="3" fontId="20" fillId="6" borderId="8" xfId="0" applyNumberFormat="1" applyFont="1" applyFill="1" applyBorder="1" applyAlignment="1" applyProtection="1">
      <alignment horizontal="center" vertical="center"/>
    </xf>
    <xf numFmtId="3" fontId="20" fillId="2" borderId="8" xfId="0" applyNumberFormat="1" applyFont="1" applyFill="1" applyBorder="1" applyAlignment="1" applyProtection="1">
      <alignment horizontal="center" vertical="center"/>
    </xf>
    <xf numFmtId="3" fontId="20" fillId="2" borderId="7" xfId="0" applyNumberFormat="1" applyFont="1" applyFill="1" applyBorder="1" applyAlignment="1" applyProtection="1">
      <alignment horizontal="center" vertical="center"/>
    </xf>
    <xf numFmtId="0" fontId="21" fillId="7" borderId="7" xfId="0" applyFont="1" applyFill="1" applyBorder="1" applyAlignment="1" applyProtection="1">
      <alignment horizontal="center" vertical="center"/>
    </xf>
    <xf numFmtId="3" fontId="21" fillId="7" borderId="7" xfId="0" applyNumberFormat="1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164" fontId="23" fillId="7" borderId="7" xfId="3" applyNumberFormat="1" applyFont="1" applyFill="1" applyBorder="1" applyAlignment="1" applyProtection="1">
      <alignment horizontal="center" vertical="center"/>
    </xf>
    <xf numFmtId="164" fontId="23" fillId="7" borderId="8" xfId="3" applyNumberFormat="1" applyFont="1" applyFill="1" applyBorder="1" applyAlignment="1" applyProtection="1">
      <alignment horizontal="center" vertical="center"/>
    </xf>
    <xf numFmtId="9" fontId="23" fillId="7" borderId="7" xfId="3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centerContinuous" vertical="center"/>
    </xf>
    <xf numFmtId="0" fontId="15" fillId="2" borderId="0" xfId="0" applyFont="1" applyFill="1" applyBorder="1" applyAlignment="1" applyProtection="1">
      <alignment horizontal="centerContinuous" wrapText="1"/>
    </xf>
    <xf numFmtId="0" fontId="24" fillId="6" borderId="0" xfId="0" applyFont="1" applyFill="1" applyAlignment="1" applyProtection="1">
      <alignment horizontal="centerContinuous" vertical="center"/>
    </xf>
    <xf numFmtId="0" fontId="18" fillId="6" borderId="0" xfId="0" applyFont="1" applyFill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25" fillId="6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26" fillId="4" borderId="7" xfId="0" applyFont="1" applyFill="1" applyBorder="1" applyAlignment="1" applyProtection="1">
      <alignment horizontal="center" vertical="center" wrapText="1"/>
    </xf>
    <xf numFmtId="0" fontId="27" fillId="2" borderId="0" xfId="0" applyFont="1" applyFill="1" applyAlignment="1">
      <alignment horizontal="center"/>
    </xf>
    <xf numFmtId="3" fontId="28" fillId="2" borderId="0" xfId="0" applyNumberFormat="1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8" fillId="2" borderId="0" xfId="3" applyNumberFormat="1" applyFont="1" applyFill="1" applyAlignment="1">
      <alignment horizont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21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6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6" borderId="0" xfId="0" applyFont="1" applyFill="1" applyAlignment="1">
      <alignment horizontal="left"/>
    </xf>
    <xf numFmtId="0" fontId="20" fillId="6" borderId="9" xfId="0" applyFont="1" applyFill="1" applyBorder="1" applyAlignment="1" applyProtection="1">
      <alignment horizontal="center" vertical="center"/>
    </xf>
    <xf numFmtId="3" fontId="20" fillId="6" borderId="9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 applyProtection="1">
      <alignment horizontal="center" vertical="center"/>
    </xf>
    <xf numFmtId="3" fontId="21" fillId="7" borderId="1" xfId="0" applyNumberFormat="1" applyFont="1" applyFill="1" applyBorder="1" applyAlignment="1" applyProtection="1">
      <alignment horizontal="center" vertical="center"/>
    </xf>
    <xf numFmtId="9" fontId="23" fillId="7" borderId="7" xfId="3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Continuous"/>
    </xf>
    <xf numFmtId="0" fontId="23" fillId="6" borderId="0" xfId="0" applyFont="1" applyFill="1" applyAlignment="1" applyProtection="1">
      <alignment horizontal="centerContinuous"/>
    </xf>
    <xf numFmtId="0" fontId="30" fillId="2" borderId="0" xfId="0" applyFont="1" applyFill="1" applyBorder="1" applyAlignment="1" applyProtection="1">
      <alignment horizontal="centerContinuous" vertical="center"/>
    </xf>
    <xf numFmtId="0" fontId="26" fillId="4" borderId="7" xfId="0" applyFont="1" applyFill="1" applyBorder="1" applyAlignment="1" applyProtection="1">
      <alignment horizontal="center" vertical="center" textRotation="90" wrapText="1"/>
    </xf>
    <xf numFmtId="9" fontId="20" fillId="7" borderId="7" xfId="3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26" fillId="2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vertical="center" wrapText="1"/>
    </xf>
    <xf numFmtId="0" fontId="32" fillId="6" borderId="0" xfId="0" applyFont="1" applyFill="1" applyAlignment="1">
      <alignment horizontal="centerContinuous" vertical="center" wrapText="1"/>
    </xf>
    <xf numFmtId="3" fontId="20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/>
    <xf numFmtId="0" fontId="33" fillId="2" borderId="0" xfId="0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vertical="center" wrapText="1"/>
    </xf>
    <xf numFmtId="0" fontId="32" fillId="6" borderId="0" xfId="0" applyFont="1" applyFill="1" applyAlignment="1">
      <alignment vertical="center" wrapText="1"/>
    </xf>
    <xf numFmtId="0" fontId="1" fillId="6" borderId="0" xfId="0" applyFont="1" applyFill="1" applyAlignment="1"/>
    <xf numFmtId="0" fontId="20" fillId="2" borderId="2" xfId="6" applyFont="1" applyFill="1" applyBorder="1" applyAlignment="1">
      <alignment vertical="center" wrapText="1"/>
    </xf>
    <xf numFmtId="0" fontId="33" fillId="2" borderId="2" xfId="6" applyFont="1" applyFill="1" applyBorder="1" applyAlignment="1">
      <alignment horizontal="center" vertical="center" wrapText="1"/>
    </xf>
    <xf numFmtId="164" fontId="33" fillId="2" borderId="2" xfId="3" applyNumberFormat="1" applyFont="1" applyFill="1" applyBorder="1" applyAlignment="1">
      <alignment horizontal="center" vertical="center" wrapText="1"/>
    </xf>
    <xf numFmtId="0" fontId="20" fillId="2" borderId="3" xfId="6" applyFont="1" applyFill="1" applyBorder="1" applyAlignment="1">
      <alignment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33" fillId="2" borderId="0" xfId="0" applyNumberFormat="1" applyFont="1" applyFill="1" applyBorder="1" applyAlignment="1">
      <alignment horizontal="center"/>
    </xf>
    <xf numFmtId="9" fontId="33" fillId="2" borderId="0" xfId="3" applyFont="1" applyFill="1" applyBorder="1" applyAlignment="1"/>
    <xf numFmtId="0" fontId="35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15" fillId="2" borderId="0" xfId="0" applyFont="1" applyFill="1" applyBorder="1" applyAlignment="1" applyProtection="1">
      <alignment vertical="center"/>
    </xf>
    <xf numFmtId="9" fontId="20" fillId="2" borderId="0" xfId="3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0" fillId="2" borderId="0" xfId="6" applyFont="1" applyFill="1" applyBorder="1" applyAlignment="1">
      <alignment vertical="center" wrapText="1"/>
    </xf>
    <xf numFmtId="0" fontId="33" fillId="2" borderId="0" xfId="6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21" fillId="7" borderId="7" xfId="3" applyNumberFormat="1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 applyProtection="1">
      <alignment vertical="center"/>
    </xf>
    <xf numFmtId="3" fontId="19" fillId="2" borderId="0" xfId="0" applyNumberFormat="1" applyFont="1" applyFill="1" applyBorder="1" applyAlignment="1" applyProtection="1">
      <alignment horizontal="center" vertical="center"/>
    </xf>
    <xf numFmtId="0" fontId="36" fillId="6" borderId="0" xfId="0" applyFont="1" applyFill="1" applyAlignment="1">
      <alignment vertical="center"/>
    </xf>
    <xf numFmtId="9" fontId="1" fillId="6" borderId="0" xfId="3" applyFont="1" applyFill="1"/>
    <xf numFmtId="0" fontId="15" fillId="2" borderId="0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 wrapText="1"/>
    </xf>
    <xf numFmtId="0" fontId="20" fillId="6" borderId="0" xfId="0" applyFont="1" applyFill="1" applyAlignment="1" applyProtection="1">
      <alignment horizontal="left" wrapText="1"/>
    </xf>
  </cellXfs>
  <cellStyles count="14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3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FD-4517-B35C-F50C02A49B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FD-4517-B35C-F50C02A49B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C9FD-4517-B35C-F50C02A49B2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FD-4517-B35C-F50C02A49B21}"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517-B35C-F50C02A49B21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517-B35C-F50C02A49B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1461</c:v>
                </c:pt>
                <c:pt idx="1">
                  <c:v>108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FD-4517-B35C-F50C02A4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25-408E-9E57-887F7BDA25F6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25-408E-9E57-887F7BDA25F6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5-408E-9E57-887F7BDA25F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5-408E-9E57-887F7BDA25F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5-408E-9E57-887F7BDA25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1420</c:v>
                </c:pt>
                <c:pt idx="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5-408E-9E57-887F7BDA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74-4163-8A86-31ACEB28EC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474-4163-8A86-31ACEB28EC11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474-4163-8A86-31ACEB28EC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474-4163-8A86-31ACEB28EC1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74-4163-8A86-31ACEB28EC11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74-4163-8A86-31ACEB28EC11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74-4163-8A86-31ACEB28EC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Casos'!$C$56:$F$56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Casos'!$C$69:$F$69</c:f>
              <c:numCache>
                <c:formatCode>#,##0</c:formatCode>
                <c:ptCount val="4"/>
                <c:pt idx="0">
                  <c:v>114</c:v>
                </c:pt>
                <c:pt idx="1">
                  <c:v>674</c:v>
                </c:pt>
                <c:pt idx="2">
                  <c:v>643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74-4163-8A86-31ACEB28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sng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MX" sz="1200" b="1" i="1" u="sng">
                <a:solidFill>
                  <a:schemeClr val="tx1"/>
                </a:solidFill>
                <a:latin typeface="Arial Narrow" panose="020B0606020202030204" pitchFamily="34" charset="0"/>
              </a:rPr>
              <a:t>Casos de violencia contra las mujeres, integrantes del grupo familiar y violencia sexual derivados por la ZER, , según mes</a:t>
            </a:r>
          </a:p>
          <a:p>
            <a:pPr>
              <a:defRPr sz="1200" b="1" i="1" u="sng">
                <a:solidFill>
                  <a:schemeClr val="tx1"/>
                </a:solidFill>
                <a:latin typeface="Arial Narrow" panose="020B0606020202030204" pitchFamily="34" charset="0"/>
              </a:defRPr>
            </a:pPr>
            <a:r>
              <a:rPr lang="es-MX" sz="1200" b="1" i="1" u="sng">
                <a:solidFill>
                  <a:schemeClr val="tx1"/>
                </a:solidFill>
                <a:latin typeface="Arial Narrow" panose="020B0606020202030204" pitchFamily="34" charset="0"/>
              </a:rPr>
              <a:t>Periodo 2017 ,</a:t>
            </a:r>
            <a:r>
              <a:rPr lang="es-MX" sz="1200" b="1" i="1" u="sng" baseline="0">
                <a:solidFill>
                  <a:schemeClr val="tx1"/>
                </a:solidFill>
                <a:latin typeface="Arial Narrow" panose="020B0606020202030204" pitchFamily="34" charset="0"/>
              </a:rPr>
              <a:t> 2018</a:t>
            </a:r>
            <a:endParaRPr lang="es-MX" sz="1200" b="1" i="1" u="sng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965244820177941"/>
          <c:y val="5.391322891796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sng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3247311469042447E-2"/>
          <c:y val="0.18628606274361151"/>
          <c:w val="0.97350537706191509"/>
          <c:h val="0.58722468731450939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2017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'ER Casos'!$B$101:$B$112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Casos'!$C$101:$C$112</c:f>
              <c:numCache>
                <c:formatCode>General</c:formatCode>
                <c:ptCount val="12"/>
                <c:pt idx="0">
                  <c:v>94</c:v>
                </c:pt>
                <c:pt idx="1">
                  <c:v>83</c:v>
                </c:pt>
                <c:pt idx="2">
                  <c:v>100</c:v>
                </c:pt>
                <c:pt idx="3">
                  <c:v>143</c:v>
                </c:pt>
                <c:pt idx="4">
                  <c:v>118</c:v>
                </c:pt>
                <c:pt idx="5">
                  <c:v>149</c:v>
                </c:pt>
                <c:pt idx="6">
                  <c:v>123</c:v>
                </c:pt>
                <c:pt idx="7">
                  <c:v>154</c:v>
                </c:pt>
                <c:pt idx="8">
                  <c:v>140</c:v>
                </c:pt>
                <c:pt idx="9">
                  <c:v>148</c:v>
                </c:pt>
                <c:pt idx="10">
                  <c:v>175</c:v>
                </c:pt>
                <c:pt idx="1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1-4C1D-B1F1-077CE73544BE}"/>
            </c:ext>
          </c:extLst>
        </c:ser>
        <c:ser>
          <c:idx val="1"/>
          <c:order val="1"/>
          <c:tx>
            <c:v>Año 2018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'ER Casos'!$B$101:$B$112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Casos'!$D$101:$D$112</c:f>
              <c:numCache>
                <c:formatCode>General</c:formatCode>
                <c:ptCount val="12"/>
                <c:pt idx="0">
                  <c:v>110</c:v>
                </c:pt>
                <c:pt idx="1">
                  <c:v>104</c:v>
                </c:pt>
                <c:pt idx="2">
                  <c:v>120</c:v>
                </c:pt>
                <c:pt idx="3">
                  <c:v>165</c:v>
                </c:pt>
                <c:pt idx="4">
                  <c:v>129</c:v>
                </c:pt>
                <c:pt idx="5">
                  <c:v>164</c:v>
                </c:pt>
                <c:pt idx="6">
                  <c:v>158</c:v>
                </c:pt>
                <c:pt idx="7">
                  <c:v>160</c:v>
                </c:pt>
                <c:pt idx="8">
                  <c:v>118</c:v>
                </c:pt>
                <c:pt idx="9">
                  <c:v>145</c:v>
                </c:pt>
                <c:pt idx="10">
                  <c:v>138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1-4C1D-B1F1-077CE735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743123823"/>
        <c:axId val="743124239"/>
      </c:barChart>
      <c:catAx>
        <c:axId val="74312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124239"/>
        <c:crosses val="autoZero"/>
        <c:auto val="1"/>
        <c:lblAlgn val="ctr"/>
        <c:lblOffset val="100"/>
        <c:noMultiLvlLbl val="0"/>
      </c:catAx>
      <c:valAx>
        <c:axId val="743124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3123823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>
          <a:glow>
            <a:schemeClr val="accent1"/>
          </a:glow>
          <a:outerShdw blurRad="50800" dir="5400000" algn="ctr" rotWithShape="0">
            <a:schemeClr val="bg1">
              <a:alpha val="43000"/>
            </a:schemeClr>
          </a:outerShdw>
        </a:effectLst>
      </c:spPr>
    </c:plotArea>
    <c:legend>
      <c:legendPos val="b"/>
      <c:layout>
        <c:manualLayout>
          <c:xMode val="edge"/>
          <c:yMode val="edge"/>
          <c:x val="0.43549659306079841"/>
          <c:y val="0.87294557261018202"/>
          <c:w val="0.21932929724956607"/>
          <c:h val="6.0455732844093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1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2A9798A6-A037-42EE-8888-DF340602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:a16="http://schemas.microsoft.com/office/drawing/2014/main" id="{37491405-FE90-4B03-A8A7-3DFE132C3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:a16="http://schemas.microsoft.com/office/drawing/2014/main" id="{EF446B92-54F1-4B50-A9A5-E6870D232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1D7F4FDE-EA00-48DE-BA82-CAE6E14C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7559040"/>
          <a:ext cx="769620" cy="104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:a16="http://schemas.microsoft.com/office/drawing/2014/main" id="{BABA4549-B3B7-4DAE-B3DB-0B9C8B30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88544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:a16="http://schemas.microsoft.com/office/drawing/2014/main" id="{181DC32D-49BC-4CC5-BA05-31F6681C6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081260"/>
          <a:ext cx="632460" cy="1036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:a16="http://schemas.microsoft.com/office/drawing/2014/main" id="{484F95B4-9031-481B-AC77-A8C0418C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137660"/>
          <a:ext cx="350520" cy="867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307690</xdr:colOff>
      <xdr:row>19</xdr:row>
      <xdr:rowOff>73099</xdr:rowOff>
    </xdr:from>
    <xdr:to>
      <xdr:col>5</xdr:col>
      <xdr:colOff>598714</xdr:colOff>
      <xdr:row>23</xdr:row>
      <xdr:rowOff>54428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EB2BFC1C-5900-474C-B018-CB15FA24F5BE}"/>
            </a:ext>
          </a:extLst>
        </xdr:cNvPr>
        <xdr:cNvSpPr/>
      </xdr:nvSpPr>
      <xdr:spPr>
        <a:xfrm>
          <a:off x="4582510" y="4645099"/>
          <a:ext cx="291024" cy="682369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237984</xdr:colOff>
      <xdr:row>19</xdr:row>
      <xdr:rowOff>155663</xdr:rowOff>
    </xdr:from>
    <xdr:to>
      <xdr:col>15</xdr:col>
      <xdr:colOff>503466</xdr:colOff>
      <xdr:row>23</xdr:row>
      <xdr:rowOff>122464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CF7ADFFC-CDAA-4D8C-90C2-43BFED0EFAEB}"/>
            </a:ext>
          </a:extLst>
        </xdr:cNvPr>
        <xdr:cNvSpPr/>
      </xdr:nvSpPr>
      <xdr:spPr>
        <a:xfrm>
          <a:off x="13230084" y="4727663"/>
          <a:ext cx="265482" cy="66784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76264</xdr:colOff>
      <xdr:row>37</xdr:row>
      <xdr:rowOff>30696</xdr:rowOff>
    </xdr:from>
    <xdr:to>
      <xdr:col>8</xdr:col>
      <xdr:colOff>285751</xdr:colOff>
      <xdr:row>40</xdr:row>
      <xdr:rowOff>176893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55A72A13-DF7B-4415-B74E-E2820BDB1A70}"/>
            </a:ext>
          </a:extLst>
        </xdr:cNvPr>
        <xdr:cNvSpPr/>
      </xdr:nvSpPr>
      <xdr:spPr>
        <a:xfrm>
          <a:off x="6957124" y="9098496"/>
          <a:ext cx="209487" cy="69483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A557B8-6F3C-4052-A2A8-6EF961AA5695}"/>
            </a:ext>
          </a:extLst>
        </xdr:cNvPr>
        <xdr:cNvSpPr txBox="1"/>
      </xdr:nvSpPr>
      <xdr:spPr>
        <a:xfrm>
          <a:off x="8376845" y="76715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EEFDFFD-6D22-4AC1-8FE2-66D870879ED9}"/>
            </a:ext>
          </a:extLst>
        </xdr:cNvPr>
        <xdr:cNvSpPr txBox="1"/>
      </xdr:nvSpPr>
      <xdr:spPr>
        <a:xfrm>
          <a:off x="8377393" y="8924290"/>
          <a:ext cx="4138723" cy="5890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2C941B7-BC77-4EC9-A0B1-9C72C432F5BA}"/>
            </a:ext>
          </a:extLst>
        </xdr:cNvPr>
        <xdr:cNvSpPr txBox="1"/>
      </xdr:nvSpPr>
      <xdr:spPr>
        <a:xfrm>
          <a:off x="8403974" y="10179051"/>
          <a:ext cx="4138723" cy="60059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D98E12C-6AE4-4632-9300-9AC33E501226}"/>
            </a:ext>
          </a:extLst>
        </xdr:cNvPr>
        <xdr:cNvCxnSpPr/>
      </xdr:nvCxnSpPr>
      <xdr:spPr>
        <a:xfrm flipV="1">
          <a:off x="7083410" y="87197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B771A90A-C43C-48DC-BF82-4D9D06454C19}"/>
            </a:ext>
          </a:extLst>
        </xdr:cNvPr>
        <xdr:cNvCxnSpPr/>
      </xdr:nvCxnSpPr>
      <xdr:spPr>
        <a:xfrm flipV="1">
          <a:off x="7118852" y="9989288"/>
          <a:ext cx="5766925" cy="491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54</xdr:row>
      <xdr:rowOff>7620</xdr:rowOff>
    </xdr:from>
    <xdr:to>
      <xdr:col>10</xdr:col>
      <xdr:colOff>845820</xdr:colOff>
      <xdr:row>69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:a16="http://schemas.microsoft.com/office/drawing/2014/main" id="{2D28B99B-74DC-42A2-BC2F-59A7CEA84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60</xdr:row>
      <xdr:rowOff>132166</xdr:rowOff>
    </xdr:from>
    <xdr:to>
      <xdr:col>6</xdr:col>
      <xdr:colOff>285750</xdr:colOff>
      <xdr:row>64</xdr:row>
      <xdr:rowOff>13606</xdr:rowOff>
    </xdr:to>
    <xdr:sp macro="" textlink="">
      <xdr:nvSpPr>
        <xdr:cNvPr id="18" name="Flecha derecha 17">
          <a:extLst>
            <a:ext uri="{FF2B5EF4-FFF2-40B4-BE49-F238E27FC236}">
              <a16:creationId xmlns:a16="http://schemas.microsoft.com/office/drawing/2014/main" id="{9AD8AAD1-6683-4966-B25F-8830C4DDD69C}"/>
            </a:ext>
          </a:extLst>
        </xdr:cNvPr>
        <xdr:cNvSpPr/>
      </xdr:nvSpPr>
      <xdr:spPr>
        <a:xfrm>
          <a:off x="5238041" y="14244406"/>
          <a:ext cx="221689" cy="582480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159690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:a16="http://schemas.microsoft.com/office/drawing/2014/main" id="{B052804B-4FD7-447B-83F6-3D48D8A7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264468"/>
          <a:ext cx="431660" cy="869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598714</xdr:colOff>
      <xdr:row>103</xdr:row>
      <xdr:rowOff>95250</xdr:rowOff>
    </xdr:from>
    <xdr:to>
      <xdr:col>6</xdr:col>
      <xdr:colOff>830034</xdr:colOff>
      <xdr:row>106</xdr:row>
      <xdr:rowOff>95250</xdr:rowOff>
    </xdr:to>
    <xdr:sp macro="" textlink="">
      <xdr:nvSpPr>
        <xdr:cNvPr id="20" name="Flecha derecha 19">
          <a:extLst>
            <a:ext uri="{FF2B5EF4-FFF2-40B4-BE49-F238E27FC236}">
              <a16:creationId xmlns:a16="http://schemas.microsoft.com/office/drawing/2014/main" id="{18CA09E9-A170-4FCF-8BF3-E8139703DD8D}"/>
            </a:ext>
          </a:extLst>
        </xdr:cNvPr>
        <xdr:cNvSpPr/>
      </xdr:nvSpPr>
      <xdr:spPr>
        <a:xfrm>
          <a:off x="5772694" y="23138130"/>
          <a:ext cx="231320" cy="548640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598713</xdr:colOff>
      <xdr:row>96</xdr:row>
      <xdr:rowOff>131988</xdr:rowOff>
    </xdr:from>
    <xdr:to>
      <xdr:col>21</xdr:col>
      <xdr:colOff>108856</xdr:colOff>
      <xdr:row>113</xdr:row>
      <xdr:rowOff>136071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9CC7F14-28A9-4EAB-9CEC-8CE2F3157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K125"/>
  <sheetViews>
    <sheetView tabSelected="1" view="pageBreakPreview" zoomScale="70" zoomScaleNormal="70" zoomScaleSheetLayoutView="70" workbookViewId="0">
      <selection activeCell="G1" sqref="G1"/>
    </sheetView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34" width="6.140625" style="3" customWidth="1"/>
    <col min="35" max="44" width="4.42578125" style="3" customWidth="1"/>
    <col min="45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85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ht="5.25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ht="5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33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ht="11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34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35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36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37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1</v>
      </c>
      <c r="B15" s="25" t="s">
        <v>38</v>
      </c>
      <c r="C15" s="25" t="s">
        <v>20</v>
      </c>
      <c r="D15" s="26" t="s">
        <v>39</v>
      </c>
      <c r="E15" s="26" t="s">
        <v>40</v>
      </c>
      <c r="F15" s="13"/>
      <c r="G15" s="13"/>
      <c r="H15" s="13"/>
      <c r="I15" s="13"/>
      <c r="J15" s="13"/>
      <c r="K15" s="2"/>
      <c r="L15" s="27" t="s">
        <v>1</v>
      </c>
      <c r="M15" s="25" t="s">
        <v>38</v>
      </c>
      <c r="N15" s="25" t="s">
        <v>22</v>
      </c>
      <c r="O15" s="25" t="s">
        <v>18</v>
      </c>
      <c r="P15" s="24"/>
      <c r="Q15" s="2"/>
      <c r="R15" s="2"/>
      <c r="S15" s="2"/>
      <c r="T15" s="2"/>
      <c r="U15" s="2"/>
    </row>
    <row r="16" spans="1:22" x14ac:dyDescent="0.3">
      <c r="A16" s="28" t="s">
        <v>3</v>
      </c>
      <c r="B16" s="29">
        <f>+SUM(C16:E16)</f>
        <v>110</v>
      </c>
      <c r="C16" s="29">
        <v>95</v>
      </c>
      <c r="D16" s="30">
        <v>11</v>
      </c>
      <c r="E16" s="30">
        <v>4</v>
      </c>
      <c r="F16" s="13"/>
      <c r="G16" s="13"/>
      <c r="H16" s="13"/>
      <c r="I16" s="13"/>
      <c r="J16" s="13"/>
      <c r="K16" s="2"/>
      <c r="L16" s="28" t="s">
        <v>3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31" s="2" customFormat="1" x14ac:dyDescent="0.3">
      <c r="A17" s="28" t="s">
        <v>4</v>
      </c>
      <c r="B17" s="29">
        <f t="shared" ref="B17:B27" si="0">+SUM(C17:E17)</f>
        <v>104</v>
      </c>
      <c r="C17" s="29">
        <v>98</v>
      </c>
      <c r="D17" s="30">
        <v>3</v>
      </c>
      <c r="E17" s="30">
        <v>3</v>
      </c>
      <c r="F17" s="13"/>
      <c r="G17" s="13"/>
      <c r="H17" s="13"/>
      <c r="I17" s="13"/>
      <c r="J17" s="13"/>
      <c r="L17" s="28" t="s">
        <v>4</v>
      </c>
      <c r="M17" s="29">
        <f t="shared" ref="M17:M27" si="1">+N17+O17</f>
        <v>104</v>
      </c>
      <c r="N17" s="29">
        <v>99</v>
      </c>
      <c r="O17" s="29">
        <v>5</v>
      </c>
      <c r="P17" s="24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x14ac:dyDescent="0.3">
      <c r="A18" s="28" t="s">
        <v>5</v>
      </c>
      <c r="B18" s="29">
        <f t="shared" si="0"/>
        <v>120</v>
      </c>
      <c r="C18" s="29">
        <v>115</v>
      </c>
      <c r="D18" s="30">
        <v>4</v>
      </c>
      <c r="E18" s="30">
        <v>1</v>
      </c>
      <c r="F18" s="13"/>
      <c r="G18" s="13"/>
      <c r="H18" s="13"/>
      <c r="I18" s="13"/>
      <c r="J18" s="13"/>
      <c r="L18" s="28" t="s">
        <v>5</v>
      </c>
      <c r="M18" s="29">
        <f t="shared" si="1"/>
        <v>120</v>
      </c>
      <c r="N18" s="29">
        <v>105</v>
      </c>
      <c r="O18" s="29">
        <v>15</v>
      </c>
      <c r="P18" s="24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x14ac:dyDescent="0.3">
      <c r="A19" s="28" t="s">
        <v>6</v>
      </c>
      <c r="B19" s="29">
        <f t="shared" si="0"/>
        <v>165</v>
      </c>
      <c r="C19" s="29">
        <v>141</v>
      </c>
      <c r="D19" s="30">
        <v>12</v>
      </c>
      <c r="E19" s="30">
        <v>12</v>
      </c>
      <c r="F19" s="13"/>
      <c r="G19" s="13"/>
      <c r="H19" s="13"/>
      <c r="I19" s="13"/>
      <c r="J19" s="13"/>
      <c r="L19" s="28" t="s">
        <v>6</v>
      </c>
      <c r="M19" s="29">
        <f t="shared" si="1"/>
        <v>165</v>
      </c>
      <c r="N19" s="29">
        <v>138</v>
      </c>
      <c r="O19" s="29">
        <v>27</v>
      </c>
      <c r="P19" s="24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x14ac:dyDescent="0.3">
      <c r="A20" s="28" t="s">
        <v>7</v>
      </c>
      <c r="B20" s="29">
        <f t="shared" si="0"/>
        <v>129</v>
      </c>
      <c r="C20" s="29">
        <v>116</v>
      </c>
      <c r="D20" s="31">
        <v>10</v>
      </c>
      <c r="E20" s="31">
        <v>3</v>
      </c>
      <c r="F20" s="13"/>
      <c r="G20" s="13"/>
      <c r="H20" s="13"/>
      <c r="I20" s="13"/>
      <c r="J20" s="13"/>
      <c r="L20" s="28" t="s">
        <v>7</v>
      </c>
      <c r="M20" s="29">
        <f t="shared" si="1"/>
        <v>129</v>
      </c>
      <c r="N20" s="29">
        <v>117</v>
      </c>
      <c r="O20" s="29">
        <v>12</v>
      </c>
      <c r="P20" s="24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x14ac:dyDescent="0.3">
      <c r="A21" s="28" t="s">
        <v>8</v>
      </c>
      <c r="B21" s="29">
        <f t="shared" si="0"/>
        <v>164</v>
      </c>
      <c r="C21" s="29">
        <v>147</v>
      </c>
      <c r="D21" s="31">
        <v>11</v>
      </c>
      <c r="E21" s="31">
        <v>6</v>
      </c>
      <c r="F21" s="13"/>
      <c r="G21" s="13"/>
      <c r="H21" s="13"/>
      <c r="I21" s="13"/>
      <c r="J21" s="13"/>
      <c r="L21" s="28" t="s">
        <v>8</v>
      </c>
      <c r="M21" s="29">
        <f t="shared" si="1"/>
        <v>164</v>
      </c>
      <c r="N21" s="29">
        <v>145</v>
      </c>
      <c r="O21" s="29">
        <v>19</v>
      </c>
      <c r="P21" s="24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x14ac:dyDescent="0.3">
      <c r="A22" s="28" t="s">
        <v>9</v>
      </c>
      <c r="B22" s="29">
        <f t="shared" si="0"/>
        <v>158</v>
      </c>
      <c r="C22" s="29">
        <v>143</v>
      </c>
      <c r="D22" s="31">
        <v>8</v>
      </c>
      <c r="E22" s="31">
        <v>7</v>
      </c>
      <c r="F22" s="13"/>
      <c r="G22" s="13"/>
      <c r="H22" s="13"/>
      <c r="I22" s="13"/>
      <c r="J22" s="13"/>
      <c r="L22" s="28" t="s">
        <v>9</v>
      </c>
      <c r="M22" s="29">
        <f t="shared" si="1"/>
        <v>158</v>
      </c>
      <c r="N22" s="29">
        <v>142</v>
      </c>
      <c r="O22" s="29">
        <v>16</v>
      </c>
      <c r="P22" s="24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x14ac:dyDescent="0.3">
      <c r="A23" s="28" t="s">
        <v>10</v>
      </c>
      <c r="B23" s="29">
        <f t="shared" si="0"/>
        <v>160</v>
      </c>
      <c r="C23" s="32">
        <v>144</v>
      </c>
      <c r="D23" s="31">
        <v>13</v>
      </c>
      <c r="E23" s="31">
        <v>3</v>
      </c>
      <c r="F23" s="13"/>
      <c r="G23" s="13"/>
      <c r="H23" s="13"/>
      <c r="I23" s="13"/>
      <c r="J23" s="13"/>
      <c r="L23" s="28" t="s">
        <v>10</v>
      </c>
      <c r="M23" s="29">
        <f t="shared" si="1"/>
        <v>160</v>
      </c>
      <c r="N23" s="29">
        <v>137</v>
      </c>
      <c r="O23" s="29">
        <v>23</v>
      </c>
      <c r="P23" s="24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x14ac:dyDescent="0.3">
      <c r="A24" s="28" t="s">
        <v>11</v>
      </c>
      <c r="B24" s="29">
        <f t="shared" si="0"/>
        <v>118</v>
      </c>
      <c r="C24" s="32">
        <v>105</v>
      </c>
      <c r="D24" s="31">
        <v>8</v>
      </c>
      <c r="E24" s="31">
        <v>5</v>
      </c>
      <c r="F24" s="13"/>
      <c r="G24" s="13"/>
      <c r="H24" s="13"/>
      <c r="I24" s="13"/>
      <c r="J24" s="13"/>
      <c r="L24" s="28" t="s">
        <v>11</v>
      </c>
      <c r="M24" s="29">
        <f t="shared" si="1"/>
        <v>118</v>
      </c>
      <c r="N24" s="29">
        <v>97</v>
      </c>
      <c r="O24" s="29">
        <v>21</v>
      </c>
      <c r="P24" s="24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x14ac:dyDescent="0.3">
      <c r="A25" s="28" t="s">
        <v>12</v>
      </c>
      <c r="B25" s="29">
        <f t="shared" si="0"/>
        <v>145</v>
      </c>
      <c r="C25" s="32">
        <v>131</v>
      </c>
      <c r="D25" s="31">
        <v>6</v>
      </c>
      <c r="E25" s="31">
        <v>8</v>
      </c>
      <c r="F25" s="13"/>
      <c r="G25" s="13"/>
      <c r="H25" s="13"/>
      <c r="I25" s="13"/>
      <c r="J25" s="13"/>
      <c r="L25" s="28" t="s">
        <v>12</v>
      </c>
      <c r="M25" s="29">
        <f t="shared" si="1"/>
        <v>145</v>
      </c>
      <c r="N25" s="29">
        <v>130</v>
      </c>
      <c r="O25" s="29">
        <v>15</v>
      </c>
      <c r="P25" s="24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x14ac:dyDescent="0.3">
      <c r="A26" s="28" t="s">
        <v>13</v>
      </c>
      <c r="B26" s="29">
        <f t="shared" si="0"/>
        <v>138</v>
      </c>
      <c r="C26" s="32">
        <v>124</v>
      </c>
      <c r="D26" s="31">
        <v>11</v>
      </c>
      <c r="E26" s="31">
        <v>3</v>
      </c>
      <c r="F26" s="13"/>
      <c r="G26" s="13"/>
      <c r="H26" s="13"/>
      <c r="I26" s="13"/>
      <c r="J26" s="13"/>
      <c r="L26" s="28" t="s">
        <v>13</v>
      </c>
      <c r="M26" s="29">
        <f t="shared" si="1"/>
        <v>138</v>
      </c>
      <c r="N26" s="29">
        <v>113</v>
      </c>
      <c r="O26" s="29">
        <v>25</v>
      </c>
      <c r="P26" s="24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 x14ac:dyDescent="0.3">
      <c r="A27" s="28" t="s">
        <v>14</v>
      </c>
      <c r="B27" s="29">
        <f t="shared" si="0"/>
        <v>122</v>
      </c>
      <c r="C27" s="29">
        <v>102</v>
      </c>
      <c r="D27" s="30">
        <v>11</v>
      </c>
      <c r="E27" s="30">
        <v>9</v>
      </c>
      <c r="F27" s="13"/>
      <c r="G27" s="13"/>
      <c r="H27" s="13"/>
      <c r="I27" s="13"/>
      <c r="J27" s="13"/>
      <c r="L27" s="28" t="s">
        <v>14</v>
      </c>
      <c r="M27" s="29">
        <f t="shared" si="1"/>
        <v>122</v>
      </c>
      <c r="N27" s="29">
        <v>103</v>
      </c>
      <c r="O27" s="29">
        <v>19</v>
      </c>
      <c r="P27" s="24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 x14ac:dyDescent="0.3">
      <c r="A28" s="33" t="s">
        <v>2</v>
      </c>
      <c r="B28" s="34">
        <f>+SUM(B16:B27)</f>
        <v>1633</v>
      </c>
      <c r="C28" s="34">
        <f>+SUM(C16:C27)</f>
        <v>1461</v>
      </c>
      <c r="D28" s="34">
        <f>+SUM(D16:D27)</f>
        <v>108</v>
      </c>
      <c r="E28" s="34">
        <f>+SUM(E16:E27)</f>
        <v>64</v>
      </c>
      <c r="F28" s="13"/>
      <c r="G28" s="13"/>
      <c r="H28" s="13"/>
      <c r="I28" s="13"/>
      <c r="J28" s="13"/>
      <c r="L28" s="33" t="s">
        <v>2</v>
      </c>
      <c r="M28" s="34">
        <f>+SUM(M16:M27)</f>
        <v>1633</v>
      </c>
      <c r="N28" s="34">
        <f>+SUM(N16:N27)</f>
        <v>1420</v>
      </c>
      <c r="O28" s="34">
        <f>+SUM(O16:O27)</f>
        <v>213</v>
      </c>
      <c r="P28" s="24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x14ac:dyDescent="0.3">
      <c r="A29" s="35" t="s">
        <v>21</v>
      </c>
      <c r="B29" s="36">
        <f>+B28/B28</f>
        <v>1</v>
      </c>
      <c r="C29" s="36">
        <f>+C28/B28</f>
        <v>0.89467238211879974</v>
      </c>
      <c r="D29" s="37">
        <f>+D28/B28</f>
        <v>6.6135946111451321E-2</v>
      </c>
      <c r="E29" s="37">
        <f>+E28/B28</f>
        <v>3.9191671769748929E-2</v>
      </c>
      <c r="F29" s="13"/>
      <c r="G29" s="13"/>
      <c r="H29" s="13"/>
      <c r="I29" s="13"/>
      <c r="J29" s="13"/>
      <c r="L29" s="35" t="s">
        <v>21</v>
      </c>
      <c r="M29" s="38">
        <f>+M28/M28</f>
        <v>1</v>
      </c>
      <c r="N29" s="38">
        <f>+N28/M28</f>
        <v>0.86956521739130432</v>
      </c>
      <c r="O29" s="38">
        <f>+O28/M28</f>
        <v>0.13043478260869565</v>
      </c>
      <c r="P29" s="24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x14ac:dyDescent="0.3">
      <c r="A31" s="39" t="s">
        <v>41</v>
      </c>
      <c r="B31" s="40"/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41"/>
      <c r="Q31" s="41"/>
      <c r="R31" s="41"/>
      <c r="S31" s="41"/>
      <c r="T31" s="41"/>
    </row>
    <row r="32" spans="1:31" s="2" customFormat="1" ht="31.5" x14ac:dyDescent="0.3">
      <c r="A32" s="22" t="s">
        <v>42</v>
      </c>
      <c r="B32" s="42"/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5"/>
      <c r="N32" s="45"/>
      <c r="O32" s="24"/>
      <c r="P32" s="41"/>
      <c r="Q32" s="41"/>
      <c r="R32" s="41"/>
      <c r="S32" s="41"/>
      <c r="T32" s="41"/>
    </row>
    <row r="33" spans="1:22" x14ac:dyDescent="0.3">
      <c r="A33" s="22"/>
      <c r="B33" s="42"/>
      <c r="C33" s="42"/>
      <c r="D33" s="42"/>
      <c r="E33" s="42"/>
      <c r="F33" s="42"/>
      <c r="G33" s="42"/>
      <c r="H33" s="43"/>
      <c r="I33" s="44"/>
      <c r="J33" s="45"/>
      <c r="K33" s="45"/>
      <c r="L33" s="45"/>
      <c r="M33" s="45"/>
      <c r="N33" s="45"/>
      <c r="O33" s="24"/>
      <c r="P33" s="41"/>
      <c r="Q33" s="41"/>
      <c r="R33" s="41"/>
      <c r="S33" s="41"/>
      <c r="T33" s="41"/>
      <c r="U33" s="2"/>
    </row>
    <row r="34" spans="1:22" ht="43.9" customHeight="1" x14ac:dyDescent="0.3">
      <c r="A34" s="120" t="s">
        <v>1</v>
      </c>
      <c r="B34" s="120" t="s">
        <v>38</v>
      </c>
      <c r="C34" s="120" t="s">
        <v>43</v>
      </c>
      <c r="D34" s="120"/>
      <c r="E34" s="120" t="s">
        <v>44</v>
      </c>
      <c r="F34" s="120"/>
      <c r="G34" s="120" t="s">
        <v>45</v>
      </c>
      <c r="H34" s="120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150000000000006" customHeight="1" x14ac:dyDescent="0.3">
      <c r="A35" s="120"/>
      <c r="B35" s="120" t="s">
        <v>46</v>
      </c>
      <c r="C35" s="51" t="s">
        <v>47</v>
      </c>
      <c r="D35" s="51" t="s">
        <v>28</v>
      </c>
      <c r="E35" s="51" t="s">
        <v>47</v>
      </c>
      <c r="F35" s="51" t="s">
        <v>28</v>
      </c>
      <c r="G35" s="51" t="s">
        <v>47</v>
      </c>
      <c r="H35" s="51" t="s">
        <v>28</v>
      </c>
      <c r="I35" s="47"/>
      <c r="J35" s="47"/>
      <c r="K35" s="52" t="s">
        <v>48</v>
      </c>
      <c r="L35" s="53">
        <f>+C48+D48</f>
        <v>516</v>
      </c>
      <c r="M35" s="54" t="s">
        <v>49</v>
      </c>
      <c r="N35" s="55">
        <f>+L35/B48</f>
        <v>0.31598285364360074</v>
      </c>
      <c r="O35" s="47"/>
      <c r="P35" s="56"/>
      <c r="Q35" s="2"/>
      <c r="R35" s="2"/>
      <c r="S35" s="2"/>
      <c r="T35" s="2"/>
      <c r="U35" s="2"/>
    </row>
    <row r="36" spans="1:22" ht="15" customHeight="1" x14ac:dyDescent="0.3">
      <c r="A36" s="28" t="s">
        <v>3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7"/>
      <c r="J36" s="47"/>
      <c r="K36" s="47"/>
      <c r="L36" s="47"/>
      <c r="M36" s="47"/>
      <c r="N36" s="47"/>
      <c r="O36" s="47"/>
      <c r="P36" s="57"/>
      <c r="Q36" s="2"/>
      <c r="R36" s="2"/>
      <c r="S36" s="2"/>
      <c r="T36" s="2"/>
      <c r="U36" s="2"/>
    </row>
    <row r="37" spans="1:22" x14ac:dyDescent="0.3">
      <c r="A37" s="28" t="s">
        <v>4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7"/>
      <c r="J37" s="47"/>
      <c r="K37" s="47"/>
      <c r="L37" s="47"/>
      <c r="M37" s="47"/>
      <c r="N37" s="47"/>
      <c r="O37" s="47"/>
      <c r="P37" s="57"/>
      <c r="Q37" s="2"/>
      <c r="R37" s="2"/>
      <c r="S37" s="2"/>
      <c r="T37" s="2"/>
      <c r="U37" s="2"/>
    </row>
    <row r="38" spans="1:22" ht="14.45" customHeight="1" x14ac:dyDescent="0.3">
      <c r="A38" s="28" t="s">
        <v>5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7"/>
      <c r="J38" s="47"/>
      <c r="K38" s="47"/>
      <c r="L38" s="47"/>
      <c r="M38" s="47"/>
      <c r="N38" s="47"/>
      <c r="O38" s="47"/>
      <c r="P38" s="57"/>
      <c r="Q38" s="2"/>
      <c r="R38" s="2"/>
      <c r="S38" s="2"/>
      <c r="T38" s="2"/>
      <c r="U38" s="2"/>
      <c r="V38" s="58"/>
    </row>
    <row r="39" spans="1:22" ht="14.45" customHeight="1" x14ac:dyDescent="0.3">
      <c r="A39" s="28" t="s">
        <v>6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7"/>
      <c r="J39" s="47"/>
      <c r="K39" s="47"/>
      <c r="L39" s="47"/>
      <c r="M39" s="47"/>
      <c r="N39" s="47"/>
      <c r="O39" s="47"/>
      <c r="P39" s="57"/>
      <c r="Q39" s="2"/>
      <c r="R39" s="2"/>
      <c r="S39" s="2"/>
      <c r="T39" s="2"/>
      <c r="U39" s="2"/>
    </row>
    <row r="40" spans="1:22" ht="14.45" customHeight="1" x14ac:dyDescent="0.3">
      <c r="A40" s="28" t="s">
        <v>7</v>
      </c>
      <c r="B40" s="29">
        <f t="shared" si="2"/>
        <v>129</v>
      </c>
      <c r="C40" s="29">
        <v>25</v>
      </c>
      <c r="D40" s="29">
        <v>12</v>
      </c>
      <c r="E40" s="29">
        <v>87</v>
      </c>
      <c r="F40" s="29">
        <v>5</v>
      </c>
      <c r="G40" s="29">
        <v>0</v>
      </c>
      <c r="H40" s="29">
        <v>0</v>
      </c>
      <c r="I40" s="47"/>
      <c r="J40" s="47"/>
      <c r="K40" s="47"/>
      <c r="L40" s="47"/>
      <c r="M40" s="47"/>
      <c r="N40" s="47"/>
      <c r="O40" s="47"/>
      <c r="P40" s="57"/>
      <c r="Q40" s="2"/>
      <c r="R40" s="2"/>
      <c r="S40" s="2"/>
      <c r="T40" s="2"/>
      <c r="U40" s="2"/>
    </row>
    <row r="41" spans="1:22" ht="18.75" x14ac:dyDescent="0.3">
      <c r="A41" s="28" t="s">
        <v>8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7"/>
      <c r="J41" s="47"/>
      <c r="K41" s="52" t="s">
        <v>48</v>
      </c>
      <c r="L41" s="53">
        <f>+E48+F48</f>
        <v>1068</v>
      </c>
      <c r="M41" s="52" t="s">
        <v>49</v>
      </c>
      <c r="N41" s="55">
        <f>+L41/B48</f>
        <v>0.65401102265768529</v>
      </c>
      <c r="O41" s="47"/>
      <c r="P41" s="57"/>
      <c r="Q41" s="2"/>
      <c r="R41" s="2"/>
      <c r="S41" s="2"/>
      <c r="T41" s="2"/>
      <c r="U41" s="2"/>
    </row>
    <row r="42" spans="1:22" x14ac:dyDescent="0.3">
      <c r="A42" s="28" t="s">
        <v>9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7"/>
      <c r="J42" s="47"/>
      <c r="K42" s="47"/>
      <c r="L42" s="47"/>
      <c r="M42" s="47"/>
      <c r="N42" s="47"/>
      <c r="O42" s="47"/>
      <c r="P42" s="57"/>
      <c r="Q42" s="2"/>
      <c r="R42" s="2"/>
      <c r="S42" s="2"/>
      <c r="T42" s="2"/>
      <c r="U42" s="2"/>
    </row>
    <row r="43" spans="1:22" ht="14.45" customHeight="1" x14ac:dyDescent="0.3">
      <c r="A43" s="28" t="s">
        <v>10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7"/>
      <c r="J43" s="47"/>
      <c r="K43" s="47"/>
      <c r="L43" s="47"/>
      <c r="M43" s="47"/>
      <c r="N43" s="47"/>
      <c r="O43" s="47"/>
      <c r="P43" s="57"/>
      <c r="Q43" s="2"/>
      <c r="R43" s="2"/>
      <c r="S43" s="2"/>
      <c r="T43" s="2"/>
      <c r="U43" s="2"/>
    </row>
    <row r="44" spans="1:22" ht="14.45" customHeight="1" x14ac:dyDescent="0.3">
      <c r="A44" s="28" t="s">
        <v>11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7"/>
      <c r="J44" s="47"/>
      <c r="K44" s="47"/>
      <c r="L44" s="47"/>
      <c r="M44" s="47"/>
      <c r="N44" s="47"/>
      <c r="O44" s="47"/>
      <c r="P44" s="57"/>
      <c r="Q44" s="2"/>
      <c r="R44" s="2"/>
      <c r="S44" s="2"/>
      <c r="T44" s="2"/>
      <c r="U44" s="2"/>
    </row>
    <row r="45" spans="1:22" ht="14.45" customHeight="1" x14ac:dyDescent="0.3">
      <c r="A45" s="28" t="s">
        <v>12</v>
      </c>
      <c r="B45" s="29">
        <f t="shared" si="2"/>
        <v>145</v>
      </c>
      <c r="C45" s="29">
        <v>17</v>
      </c>
      <c r="D45" s="29">
        <v>24</v>
      </c>
      <c r="E45" s="29">
        <v>95</v>
      </c>
      <c r="F45" s="29">
        <v>3</v>
      </c>
      <c r="G45" s="29">
        <v>5</v>
      </c>
      <c r="H45" s="29">
        <v>1</v>
      </c>
      <c r="I45" s="47"/>
      <c r="J45" s="47"/>
      <c r="K45" s="47"/>
      <c r="L45" s="47"/>
      <c r="M45" s="47"/>
      <c r="N45" s="47"/>
      <c r="O45" s="47"/>
      <c r="P45" s="57"/>
      <c r="Q45" s="2"/>
      <c r="R45" s="2"/>
      <c r="S45" s="2"/>
      <c r="T45" s="2"/>
      <c r="U45" s="2"/>
    </row>
    <row r="46" spans="1:22" x14ac:dyDescent="0.3">
      <c r="A46" s="28" t="s">
        <v>13</v>
      </c>
      <c r="B46" s="29">
        <f t="shared" si="2"/>
        <v>138</v>
      </c>
      <c r="C46" s="29">
        <v>32</v>
      </c>
      <c r="D46" s="29">
        <v>19</v>
      </c>
      <c r="E46" s="29">
        <v>79</v>
      </c>
      <c r="F46" s="29">
        <v>3</v>
      </c>
      <c r="G46" s="29">
        <v>5</v>
      </c>
      <c r="H46" s="29">
        <v>0</v>
      </c>
      <c r="I46" s="47"/>
      <c r="J46" s="47"/>
      <c r="K46" s="47"/>
      <c r="L46" s="47"/>
      <c r="M46" s="47"/>
      <c r="N46" s="47"/>
      <c r="O46" s="47"/>
      <c r="P46" s="57"/>
      <c r="Q46" s="2"/>
      <c r="R46" s="2"/>
      <c r="S46" s="2"/>
      <c r="T46" s="2"/>
      <c r="U46" s="2"/>
    </row>
    <row r="47" spans="1:22" x14ac:dyDescent="0.3">
      <c r="A47" s="28" t="s">
        <v>14</v>
      </c>
      <c r="B47" s="29">
        <f t="shared" si="2"/>
        <v>122</v>
      </c>
      <c r="C47" s="29">
        <v>31</v>
      </c>
      <c r="D47" s="29">
        <v>10</v>
      </c>
      <c r="E47" s="29">
        <v>70</v>
      </c>
      <c r="F47" s="29">
        <v>6</v>
      </c>
      <c r="G47" s="29">
        <v>5</v>
      </c>
      <c r="H47" s="29">
        <v>0</v>
      </c>
      <c r="I47" s="47"/>
      <c r="J47" s="47"/>
      <c r="K47" s="2"/>
      <c r="L47" s="2"/>
      <c r="M47" s="2"/>
      <c r="N47" s="2"/>
      <c r="O47" s="47"/>
      <c r="P47" s="57"/>
      <c r="Q47" s="2"/>
      <c r="R47" s="2"/>
      <c r="S47" s="2"/>
      <c r="T47" s="2"/>
      <c r="U47" s="2"/>
    </row>
    <row r="48" spans="1:22" ht="18.75" x14ac:dyDescent="0.3">
      <c r="A48" s="33" t="s">
        <v>2</v>
      </c>
      <c r="B48" s="34">
        <f>+SUM(B36:B47)</f>
        <v>1633</v>
      </c>
      <c r="C48" s="34">
        <f t="shared" ref="C48:H48" si="3">+SUM(C36:C47)</f>
        <v>355</v>
      </c>
      <c r="D48" s="34">
        <f t="shared" si="3"/>
        <v>161</v>
      </c>
      <c r="E48" s="34">
        <f t="shared" si="3"/>
        <v>1030</v>
      </c>
      <c r="F48" s="34">
        <f t="shared" si="3"/>
        <v>38</v>
      </c>
      <c r="G48" s="34">
        <f t="shared" si="3"/>
        <v>46</v>
      </c>
      <c r="H48" s="34">
        <f t="shared" si="3"/>
        <v>3</v>
      </c>
      <c r="I48" s="47"/>
      <c r="J48" s="47"/>
      <c r="K48" s="52" t="s">
        <v>48</v>
      </c>
      <c r="L48" s="53">
        <f>+G48+H48</f>
        <v>49</v>
      </c>
      <c r="M48" s="52" t="s">
        <v>49</v>
      </c>
      <c r="N48" s="55">
        <f>+L48/B48</f>
        <v>3.0006123698714023E-2</v>
      </c>
      <c r="O48" s="47"/>
      <c r="P48" s="59"/>
      <c r="Q48" s="2"/>
      <c r="R48" s="2"/>
      <c r="S48" s="2"/>
      <c r="T48" s="2"/>
      <c r="U48" s="2"/>
    </row>
    <row r="49" spans="1:37" s="2" customFormat="1" ht="18.75" x14ac:dyDescent="0.3">
      <c r="A49" s="59"/>
      <c r="B49" s="60"/>
      <c r="C49" s="60"/>
      <c r="D49" s="60"/>
      <c r="E49" s="60"/>
      <c r="F49" s="60"/>
      <c r="G49" s="60"/>
      <c r="H49" s="60"/>
      <c r="I49" s="47"/>
      <c r="J49" s="47"/>
      <c r="K49" s="52"/>
      <c r="L49" s="53"/>
      <c r="M49" s="52"/>
      <c r="N49" s="55"/>
      <c r="O49" s="47"/>
      <c r="P49" s="59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7.25" customHeight="1" x14ac:dyDescent="0.3">
      <c r="A50" s="121" t="s">
        <v>50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</row>
    <row r="51" spans="1:37" ht="16.5" customHeight="1" x14ac:dyDescent="0.3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</row>
    <row r="52" spans="1:37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37" ht="18.75" x14ac:dyDescent="0.3">
      <c r="A53" s="18" t="s">
        <v>51</v>
      </c>
      <c r="B53" s="19"/>
      <c r="C53" s="19"/>
      <c r="D53" s="19"/>
      <c r="E53" s="61"/>
      <c r="F53" s="61"/>
      <c r="G53" s="1"/>
      <c r="H53" s="1"/>
      <c r="I53" s="1"/>
      <c r="J53" s="1"/>
      <c r="L53" s="18" t="s">
        <v>52</v>
      </c>
      <c r="M53" s="19"/>
      <c r="N53" s="19"/>
      <c r="O53" s="61"/>
      <c r="P53" s="61"/>
      <c r="Q53" s="61"/>
      <c r="R53" s="61"/>
      <c r="S53" s="61"/>
      <c r="T53" s="61"/>
      <c r="U53" s="62"/>
      <c r="V53" s="62"/>
    </row>
    <row r="54" spans="1:37" ht="48.75" customHeight="1" x14ac:dyDescent="0.3">
      <c r="A54" s="22" t="s">
        <v>53</v>
      </c>
      <c r="B54" s="23"/>
      <c r="C54" s="23"/>
      <c r="D54" s="23"/>
      <c r="E54" s="61"/>
      <c r="F54" s="61"/>
      <c r="G54" s="1"/>
      <c r="H54" s="1"/>
      <c r="I54" s="1"/>
      <c r="J54" s="1"/>
      <c r="K54" s="2"/>
      <c r="L54" s="22" t="s">
        <v>54</v>
      </c>
      <c r="M54" s="23"/>
      <c r="N54" s="23"/>
      <c r="O54" s="63"/>
      <c r="P54" s="63"/>
      <c r="Q54" s="63"/>
      <c r="R54" s="63"/>
      <c r="S54" s="63"/>
      <c r="T54" s="63"/>
      <c r="U54" s="64"/>
      <c r="V54" s="64"/>
    </row>
    <row r="55" spans="1:37" ht="18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65"/>
      <c r="Q55" s="1"/>
      <c r="R55" s="2"/>
      <c r="S55" s="2"/>
      <c r="T55" s="2"/>
      <c r="U55" s="2"/>
    </row>
    <row r="56" spans="1:37" ht="27" x14ac:dyDescent="0.3">
      <c r="A56" s="25" t="s">
        <v>1</v>
      </c>
      <c r="B56" s="25" t="s">
        <v>38</v>
      </c>
      <c r="C56" s="51" t="s">
        <v>55</v>
      </c>
      <c r="D56" s="51" t="s">
        <v>26</v>
      </c>
      <c r="E56" s="51" t="s">
        <v>27</v>
      </c>
      <c r="F56" s="51" t="s">
        <v>28</v>
      </c>
      <c r="G56" s="1"/>
      <c r="H56" s="1"/>
      <c r="I56" s="1"/>
      <c r="J56" s="1"/>
      <c r="K56" s="2"/>
      <c r="L56" s="25" t="s">
        <v>1</v>
      </c>
      <c r="M56" s="51" t="s">
        <v>56</v>
      </c>
      <c r="N56" s="51" t="s">
        <v>31</v>
      </c>
      <c r="O56" s="51" t="s">
        <v>57</v>
      </c>
      <c r="P56" s="51" t="s">
        <v>58</v>
      </c>
      <c r="Q56" s="51" t="s">
        <v>59</v>
      </c>
      <c r="R56" s="51" t="s">
        <v>60</v>
      </c>
      <c r="S56" s="51" t="s">
        <v>30</v>
      </c>
      <c r="T56" s="51" t="s">
        <v>61</v>
      </c>
      <c r="U56" s="51" t="s">
        <v>62</v>
      </c>
      <c r="V56" s="51" t="s">
        <v>16</v>
      </c>
    </row>
    <row r="57" spans="1:37" x14ac:dyDescent="0.3">
      <c r="A57" s="28" t="s">
        <v>3</v>
      </c>
      <c r="B57" s="29">
        <f>+SUM(C57:F57)</f>
        <v>110</v>
      </c>
      <c r="C57" s="29">
        <v>13</v>
      </c>
      <c r="D57" s="29">
        <v>45</v>
      </c>
      <c r="E57" s="29">
        <v>41</v>
      </c>
      <c r="F57" s="29">
        <v>11</v>
      </c>
      <c r="G57" s="1"/>
      <c r="H57" s="1"/>
      <c r="I57" s="1"/>
      <c r="J57" s="1"/>
      <c r="K57" s="2"/>
      <c r="L57" s="28" t="s">
        <v>3</v>
      </c>
      <c r="M57" s="29">
        <v>25</v>
      </c>
      <c r="N57" s="29">
        <v>12</v>
      </c>
      <c r="O57" s="29">
        <v>37</v>
      </c>
      <c r="P57" s="29">
        <v>39</v>
      </c>
      <c r="Q57" s="29">
        <v>6</v>
      </c>
      <c r="R57" s="29">
        <v>17</v>
      </c>
      <c r="S57" s="29">
        <v>25</v>
      </c>
      <c r="T57" s="29">
        <v>4</v>
      </c>
      <c r="U57" s="29">
        <v>3</v>
      </c>
      <c r="V57" s="29">
        <v>2</v>
      </c>
    </row>
    <row r="58" spans="1:37" x14ac:dyDescent="0.3">
      <c r="A58" s="28" t="s">
        <v>4</v>
      </c>
      <c r="B58" s="29">
        <f t="shared" ref="B58:B68" si="4">+SUM(C58:F58)</f>
        <v>104</v>
      </c>
      <c r="C58" s="29">
        <v>3</v>
      </c>
      <c r="D58" s="29">
        <v>48</v>
      </c>
      <c r="E58" s="29">
        <v>37</v>
      </c>
      <c r="F58" s="29">
        <v>16</v>
      </c>
      <c r="G58" s="1"/>
      <c r="H58" s="1"/>
      <c r="I58" s="1"/>
      <c r="J58" s="1"/>
      <c r="K58" s="2"/>
      <c r="L58" s="28" t="s">
        <v>4</v>
      </c>
      <c r="M58" s="29">
        <v>28</v>
      </c>
      <c r="N58" s="29">
        <v>7</v>
      </c>
      <c r="O58" s="29">
        <v>34</v>
      </c>
      <c r="P58" s="29">
        <v>60</v>
      </c>
      <c r="Q58" s="29">
        <v>9</v>
      </c>
      <c r="R58" s="29">
        <v>18</v>
      </c>
      <c r="S58" s="29">
        <v>14</v>
      </c>
      <c r="T58" s="29">
        <v>6</v>
      </c>
      <c r="U58" s="29">
        <v>4</v>
      </c>
      <c r="V58" s="29">
        <v>7</v>
      </c>
    </row>
    <row r="59" spans="1:37" x14ac:dyDescent="0.3">
      <c r="A59" s="28" t="s">
        <v>5</v>
      </c>
      <c r="B59" s="29">
        <f t="shared" si="4"/>
        <v>120</v>
      </c>
      <c r="C59" s="29">
        <v>18</v>
      </c>
      <c r="D59" s="29">
        <v>49</v>
      </c>
      <c r="E59" s="29">
        <v>41</v>
      </c>
      <c r="F59" s="29">
        <v>12</v>
      </c>
      <c r="G59" s="1"/>
      <c r="H59" s="1"/>
      <c r="I59" s="1"/>
      <c r="J59" s="1"/>
      <c r="K59" s="2"/>
      <c r="L59" s="28" t="s">
        <v>5</v>
      </c>
      <c r="M59" s="29">
        <v>26</v>
      </c>
      <c r="N59" s="29">
        <v>12</v>
      </c>
      <c r="O59" s="29">
        <v>42</v>
      </c>
      <c r="P59" s="29">
        <v>40</v>
      </c>
      <c r="Q59" s="29">
        <v>10</v>
      </c>
      <c r="R59" s="29">
        <v>17</v>
      </c>
      <c r="S59" s="29">
        <v>25</v>
      </c>
      <c r="T59" s="29">
        <v>4</v>
      </c>
      <c r="U59" s="29">
        <v>9</v>
      </c>
      <c r="V59" s="29">
        <v>10</v>
      </c>
    </row>
    <row r="60" spans="1:37" x14ac:dyDescent="0.3">
      <c r="A60" s="28" t="s">
        <v>6</v>
      </c>
      <c r="B60" s="29">
        <f t="shared" si="4"/>
        <v>165</v>
      </c>
      <c r="C60" s="29">
        <v>10</v>
      </c>
      <c r="D60" s="29">
        <v>63</v>
      </c>
      <c r="E60" s="29">
        <v>70</v>
      </c>
      <c r="F60" s="29">
        <v>22</v>
      </c>
      <c r="G60" s="1"/>
      <c r="H60" s="1"/>
      <c r="I60" s="1"/>
      <c r="J60" s="1"/>
      <c r="K60" s="2"/>
      <c r="L60" s="28" t="s">
        <v>6</v>
      </c>
      <c r="M60" s="29">
        <v>46</v>
      </c>
      <c r="N60" s="29">
        <v>8</v>
      </c>
      <c r="O60" s="29">
        <v>39</v>
      </c>
      <c r="P60" s="29">
        <v>67</v>
      </c>
      <c r="Q60" s="29">
        <v>14</v>
      </c>
      <c r="R60" s="29">
        <v>23</v>
      </c>
      <c r="S60" s="29">
        <v>27</v>
      </c>
      <c r="T60" s="29">
        <v>29</v>
      </c>
      <c r="U60" s="29">
        <v>4</v>
      </c>
      <c r="V60" s="29">
        <v>12</v>
      </c>
    </row>
    <row r="61" spans="1:37" x14ac:dyDescent="0.3">
      <c r="A61" s="28" t="s">
        <v>7</v>
      </c>
      <c r="B61" s="29">
        <f t="shared" si="4"/>
        <v>129</v>
      </c>
      <c r="C61" s="29">
        <v>11</v>
      </c>
      <c r="D61" s="29">
        <v>54</v>
      </c>
      <c r="E61" s="29">
        <v>47</v>
      </c>
      <c r="F61" s="29">
        <v>17</v>
      </c>
      <c r="G61" s="1"/>
      <c r="H61" s="1"/>
      <c r="I61" s="1"/>
      <c r="J61" s="1"/>
      <c r="K61" s="2"/>
      <c r="L61" s="28" t="s">
        <v>7</v>
      </c>
      <c r="M61" s="29">
        <v>32</v>
      </c>
      <c r="N61" s="29">
        <v>7</v>
      </c>
      <c r="O61" s="29">
        <v>33</v>
      </c>
      <c r="P61" s="29">
        <v>32</v>
      </c>
      <c r="Q61" s="29">
        <v>4</v>
      </c>
      <c r="R61" s="29">
        <v>18</v>
      </c>
      <c r="S61" s="29">
        <v>26</v>
      </c>
      <c r="T61" s="29">
        <v>21</v>
      </c>
      <c r="U61" s="29">
        <v>4</v>
      </c>
      <c r="V61" s="29">
        <v>6</v>
      </c>
    </row>
    <row r="62" spans="1:37" x14ac:dyDescent="0.3">
      <c r="A62" s="28" t="s">
        <v>8</v>
      </c>
      <c r="B62" s="29">
        <f t="shared" si="4"/>
        <v>164</v>
      </c>
      <c r="C62" s="29">
        <v>9</v>
      </c>
      <c r="D62" s="29">
        <v>67</v>
      </c>
      <c r="E62" s="29">
        <v>68</v>
      </c>
      <c r="F62" s="29">
        <v>20</v>
      </c>
      <c r="G62" s="1"/>
      <c r="H62" s="1"/>
      <c r="I62" s="1"/>
      <c r="J62" s="1"/>
      <c r="K62" s="2"/>
      <c r="L62" s="28" t="s">
        <v>8</v>
      </c>
      <c r="M62" s="29">
        <v>41</v>
      </c>
      <c r="N62" s="29">
        <v>17</v>
      </c>
      <c r="O62" s="29">
        <v>22</v>
      </c>
      <c r="P62" s="29">
        <v>49</v>
      </c>
      <c r="Q62" s="29">
        <v>5</v>
      </c>
      <c r="R62" s="29">
        <v>16</v>
      </c>
      <c r="S62" s="29">
        <v>31</v>
      </c>
      <c r="T62" s="29">
        <v>46</v>
      </c>
      <c r="U62" s="29">
        <v>7</v>
      </c>
      <c r="V62" s="29">
        <v>16</v>
      </c>
    </row>
    <row r="63" spans="1:37" x14ac:dyDescent="0.3">
      <c r="A63" s="28" t="s">
        <v>9</v>
      </c>
      <c r="B63" s="29">
        <f t="shared" si="4"/>
        <v>158</v>
      </c>
      <c r="C63" s="29">
        <v>18</v>
      </c>
      <c r="D63" s="29">
        <v>77</v>
      </c>
      <c r="E63" s="29">
        <v>53</v>
      </c>
      <c r="F63" s="29">
        <v>10</v>
      </c>
      <c r="G63" s="1"/>
      <c r="H63" s="1"/>
      <c r="I63" s="1"/>
      <c r="J63" s="1"/>
      <c r="K63" s="2"/>
      <c r="L63" s="28" t="s">
        <v>9</v>
      </c>
      <c r="M63" s="29">
        <v>34</v>
      </c>
      <c r="N63" s="29">
        <v>4</v>
      </c>
      <c r="O63" s="29">
        <v>48</v>
      </c>
      <c r="P63" s="29">
        <v>58</v>
      </c>
      <c r="Q63" s="29">
        <v>10</v>
      </c>
      <c r="R63" s="29">
        <v>15</v>
      </c>
      <c r="S63" s="29">
        <v>30</v>
      </c>
      <c r="T63" s="29">
        <v>12</v>
      </c>
      <c r="U63" s="29">
        <v>8</v>
      </c>
      <c r="V63" s="29">
        <v>5</v>
      </c>
    </row>
    <row r="64" spans="1:37" x14ac:dyDescent="0.3">
      <c r="A64" s="28" t="s">
        <v>10</v>
      </c>
      <c r="B64" s="29">
        <f t="shared" si="4"/>
        <v>160</v>
      </c>
      <c r="C64" s="29">
        <v>12</v>
      </c>
      <c r="D64" s="29">
        <v>71</v>
      </c>
      <c r="E64" s="29">
        <v>60</v>
      </c>
      <c r="F64" s="29">
        <v>17</v>
      </c>
      <c r="G64" s="1"/>
      <c r="H64" s="1"/>
      <c r="I64" s="1"/>
      <c r="J64" s="1"/>
      <c r="K64" s="2"/>
      <c r="L64" s="28" t="s">
        <v>10</v>
      </c>
      <c r="M64" s="29">
        <v>33</v>
      </c>
      <c r="N64" s="29">
        <v>10</v>
      </c>
      <c r="O64" s="29">
        <v>45</v>
      </c>
      <c r="P64" s="29">
        <v>51</v>
      </c>
      <c r="Q64" s="29">
        <v>7</v>
      </c>
      <c r="R64" s="29">
        <v>10</v>
      </c>
      <c r="S64" s="29">
        <v>22</v>
      </c>
      <c r="T64" s="29">
        <v>25</v>
      </c>
      <c r="U64" s="29">
        <v>5</v>
      </c>
      <c r="V64" s="29">
        <v>11</v>
      </c>
    </row>
    <row r="65" spans="1:22" x14ac:dyDescent="0.3">
      <c r="A65" s="28" t="s">
        <v>11</v>
      </c>
      <c r="B65" s="29">
        <f t="shared" si="4"/>
        <v>118</v>
      </c>
      <c r="C65" s="29">
        <v>6</v>
      </c>
      <c r="D65" s="29">
        <v>46</v>
      </c>
      <c r="E65" s="29">
        <v>55</v>
      </c>
      <c r="F65" s="29">
        <v>11</v>
      </c>
      <c r="G65" s="1"/>
      <c r="H65" s="1"/>
      <c r="I65" s="1"/>
      <c r="J65" s="1"/>
      <c r="K65" s="2"/>
      <c r="L65" s="28" t="s">
        <v>11</v>
      </c>
      <c r="M65" s="29">
        <v>31</v>
      </c>
      <c r="N65" s="29">
        <v>5</v>
      </c>
      <c r="O65" s="29">
        <v>37</v>
      </c>
      <c r="P65" s="29">
        <v>40</v>
      </c>
      <c r="Q65" s="29">
        <v>4</v>
      </c>
      <c r="R65" s="29">
        <v>15</v>
      </c>
      <c r="S65" s="29">
        <v>14</v>
      </c>
      <c r="T65" s="29">
        <v>10</v>
      </c>
      <c r="U65" s="29">
        <v>6</v>
      </c>
      <c r="V65" s="29">
        <v>5</v>
      </c>
    </row>
    <row r="66" spans="1:22" x14ac:dyDescent="0.3">
      <c r="A66" s="28" t="s">
        <v>12</v>
      </c>
      <c r="B66" s="29">
        <f t="shared" si="4"/>
        <v>145</v>
      </c>
      <c r="C66" s="29">
        <v>8</v>
      </c>
      <c r="D66" s="29">
        <v>56</v>
      </c>
      <c r="E66" s="29">
        <v>53</v>
      </c>
      <c r="F66" s="29">
        <v>28</v>
      </c>
      <c r="G66" s="1"/>
      <c r="H66" s="1"/>
      <c r="I66" s="1"/>
      <c r="J66" s="1"/>
      <c r="K66" s="2"/>
      <c r="L66" s="28" t="s">
        <v>12</v>
      </c>
      <c r="M66" s="29">
        <v>34</v>
      </c>
      <c r="N66" s="29">
        <v>11</v>
      </c>
      <c r="O66" s="29">
        <v>53</v>
      </c>
      <c r="P66" s="29">
        <v>50</v>
      </c>
      <c r="Q66" s="29">
        <v>3</v>
      </c>
      <c r="R66" s="29">
        <v>10</v>
      </c>
      <c r="S66" s="29">
        <v>11</v>
      </c>
      <c r="T66" s="29">
        <v>26</v>
      </c>
      <c r="U66" s="29">
        <v>12</v>
      </c>
      <c r="V66" s="29">
        <v>3</v>
      </c>
    </row>
    <row r="67" spans="1:22" x14ac:dyDescent="0.3">
      <c r="A67" s="28" t="s">
        <v>13</v>
      </c>
      <c r="B67" s="29">
        <f t="shared" si="4"/>
        <v>138</v>
      </c>
      <c r="C67" s="29">
        <v>4</v>
      </c>
      <c r="D67" s="29">
        <v>56</v>
      </c>
      <c r="E67" s="29">
        <v>56</v>
      </c>
      <c r="F67" s="29">
        <v>22</v>
      </c>
      <c r="G67" s="1"/>
      <c r="H67" s="1"/>
      <c r="I67" s="1"/>
      <c r="J67" s="1"/>
      <c r="K67" s="2"/>
      <c r="L67" s="28" t="s">
        <v>13</v>
      </c>
      <c r="M67" s="29">
        <v>29</v>
      </c>
      <c r="N67" s="29">
        <v>16</v>
      </c>
      <c r="O67" s="29">
        <v>45</v>
      </c>
      <c r="P67" s="29">
        <v>63</v>
      </c>
      <c r="Q67" s="29">
        <v>5</v>
      </c>
      <c r="R67" s="29">
        <v>22</v>
      </c>
      <c r="S67" s="29">
        <v>19</v>
      </c>
      <c r="T67" s="29">
        <v>7</v>
      </c>
      <c r="U67" s="29">
        <v>20</v>
      </c>
      <c r="V67" s="29">
        <v>6</v>
      </c>
    </row>
    <row r="68" spans="1:22" x14ac:dyDescent="0.3">
      <c r="A68" s="28" t="s">
        <v>14</v>
      </c>
      <c r="B68" s="29">
        <f t="shared" si="4"/>
        <v>122</v>
      </c>
      <c r="C68" s="29">
        <v>2</v>
      </c>
      <c r="D68" s="29">
        <v>42</v>
      </c>
      <c r="E68" s="29">
        <v>62</v>
      </c>
      <c r="F68" s="29">
        <v>16</v>
      </c>
      <c r="G68" s="1"/>
      <c r="H68" s="1"/>
      <c r="I68" s="1"/>
      <c r="J68" s="1"/>
      <c r="K68" s="2"/>
      <c r="L68" s="66" t="s">
        <v>14</v>
      </c>
      <c r="M68" s="67">
        <v>36</v>
      </c>
      <c r="N68" s="67">
        <v>8</v>
      </c>
      <c r="O68" s="67">
        <v>35</v>
      </c>
      <c r="P68" s="67">
        <v>48</v>
      </c>
      <c r="Q68" s="67">
        <v>9</v>
      </c>
      <c r="R68" s="67">
        <v>29</v>
      </c>
      <c r="S68" s="67">
        <v>14</v>
      </c>
      <c r="T68" s="67">
        <v>8</v>
      </c>
      <c r="U68" s="29">
        <v>13</v>
      </c>
      <c r="V68" s="67">
        <v>7</v>
      </c>
    </row>
    <row r="69" spans="1:22" x14ac:dyDescent="0.3">
      <c r="A69" s="33" t="s">
        <v>2</v>
      </c>
      <c r="B69" s="34">
        <f>+SUM(B57:B68)</f>
        <v>1633</v>
      </c>
      <c r="C69" s="34">
        <f>+SUM(C57:C68)</f>
        <v>114</v>
      </c>
      <c r="D69" s="34">
        <f>+SUM(D57:D68)</f>
        <v>674</v>
      </c>
      <c r="E69" s="34">
        <f>+SUM(E57:E68)</f>
        <v>643</v>
      </c>
      <c r="F69" s="34">
        <f>+SUM(F57:F68)</f>
        <v>202</v>
      </c>
      <c r="G69" s="1"/>
      <c r="H69" s="1"/>
      <c r="I69" s="1"/>
      <c r="J69" s="1"/>
      <c r="K69" s="2"/>
      <c r="L69" s="68" t="s">
        <v>2</v>
      </c>
      <c r="M69" s="69">
        <f>+SUM(M57:M68)</f>
        <v>395</v>
      </c>
      <c r="N69" s="69">
        <f t="shared" ref="N69:V69" si="5">+SUM(N57:N68)</f>
        <v>117</v>
      </c>
      <c r="O69" s="69">
        <f t="shared" si="5"/>
        <v>470</v>
      </c>
      <c r="P69" s="69">
        <f t="shared" si="5"/>
        <v>597</v>
      </c>
      <c r="Q69" s="69">
        <f t="shared" si="5"/>
        <v>86</v>
      </c>
      <c r="R69" s="69">
        <f>+SUM(R57:R68)</f>
        <v>210</v>
      </c>
      <c r="S69" s="69">
        <f t="shared" si="5"/>
        <v>258</v>
      </c>
      <c r="T69" s="69">
        <f t="shared" si="5"/>
        <v>198</v>
      </c>
      <c r="U69" s="69">
        <f t="shared" si="5"/>
        <v>95</v>
      </c>
      <c r="V69" s="69">
        <f t="shared" si="5"/>
        <v>90</v>
      </c>
    </row>
    <row r="70" spans="1:22" x14ac:dyDescent="0.3">
      <c r="A70" s="35" t="s">
        <v>21</v>
      </c>
      <c r="B70" s="38">
        <f>+B69/B69</f>
        <v>1</v>
      </c>
      <c r="C70" s="70">
        <f>+C69/B69</f>
        <v>6.9810165339865282E-2</v>
      </c>
      <c r="D70" s="70">
        <f>+D69/B69</f>
        <v>0.4127372933251684</v>
      </c>
      <c r="E70" s="70">
        <f>+E69/B69</f>
        <v>0.39375382731169628</v>
      </c>
      <c r="F70" s="70">
        <f>+F69/B69</f>
        <v>0.12369871402327005</v>
      </c>
      <c r="G70" s="1"/>
      <c r="H70" s="1"/>
      <c r="I70" s="1"/>
      <c r="J70" s="1"/>
      <c r="K70" s="2"/>
      <c r="L70" s="35" t="s">
        <v>21</v>
      </c>
      <c r="M70" s="38">
        <f>+M69/$B$69</f>
        <v>0.24188609920391918</v>
      </c>
      <c r="N70" s="38">
        <f t="shared" ref="N70:V70" si="6">+N69/$B$69</f>
        <v>7.1647274954072263E-2</v>
      </c>
      <c r="O70" s="38">
        <f t="shared" si="6"/>
        <v>0.28781383955909368</v>
      </c>
      <c r="P70" s="38">
        <f t="shared" si="6"/>
        <v>0.36558481322718922</v>
      </c>
      <c r="Q70" s="38">
        <f t="shared" si="6"/>
        <v>5.2663808940600125E-2</v>
      </c>
      <c r="R70" s="38">
        <f t="shared" si="6"/>
        <v>0.12859767299448868</v>
      </c>
      <c r="S70" s="38">
        <f t="shared" si="6"/>
        <v>0.15799142682180037</v>
      </c>
      <c r="T70" s="38">
        <f t="shared" si="6"/>
        <v>0.12124923453766075</v>
      </c>
      <c r="U70" s="38">
        <f t="shared" si="6"/>
        <v>5.8175137783221066E-2</v>
      </c>
      <c r="V70" s="38">
        <f t="shared" si="6"/>
        <v>5.5113288426209432E-2</v>
      </c>
    </row>
    <row r="71" spans="1:2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2" ht="19.5" x14ac:dyDescent="0.3">
      <c r="A74" s="15" t="s">
        <v>63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71"/>
      <c r="R74" s="71"/>
      <c r="S74" s="71"/>
      <c r="T74" s="71"/>
      <c r="U74" s="71"/>
      <c r="V74" s="71"/>
    </row>
    <row r="75" spans="1:22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"/>
    </row>
    <row r="76" spans="1:22" x14ac:dyDescent="0.3">
      <c r="A76" s="39" t="s">
        <v>64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2"/>
    </row>
    <row r="77" spans="1:22" x14ac:dyDescent="0.3">
      <c r="A77" s="39" t="s">
        <v>65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2"/>
    </row>
    <row r="78" spans="1:22" x14ac:dyDescent="0.3">
      <c r="A78" s="7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"/>
    </row>
    <row r="79" spans="1:22" ht="67.900000000000006" customHeight="1" x14ac:dyDescent="0.3">
      <c r="A79" s="25" t="s">
        <v>0</v>
      </c>
      <c r="B79" s="25" t="s">
        <v>38</v>
      </c>
      <c r="C79" s="74" t="s">
        <v>66</v>
      </c>
      <c r="D79" s="74" t="s">
        <v>67</v>
      </c>
      <c r="E79" s="74" t="s">
        <v>15</v>
      </c>
      <c r="F79" s="74" t="s">
        <v>68</v>
      </c>
      <c r="G79" s="74" t="s">
        <v>69</v>
      </c>
      <c r="H79" s="74" t="s">
        <v>70</v>
      </c>
      <c r="I79" s="74" t="s">
        <v>71</v>
      </c>
      <c r="J79" s="74" t="s">
        <v>72</v>
      </c>
      <c r="K79" s="74" t="s">
        <v>73</v>
      </c>
      <c r="L79" s="74" t="s">
        <v>74</v>
      </c>
      <c r="M79" s="74" t="s">
        <v>75</v>
      </c>
      <c r="N79" s="74" t="s">
        <v>76</v>
      </c>
      <c r="O79" s="74" t="s">
        <v>77</v>
      </c>
      <c r="P79" s="74" t="s">
        <v>17</v>
      </c>
      <c r="Q79" s="74" t="s">
        <v>23</v>
      </c>
      <c r="R79" s="74" t="s">
        <v>78</v>
      </c>
      <c r="S79" s="74" t="s">
        <v>79</v>
      </c>
      <c r="T79" s="74" t="s">
        <v>80</v>
      </c>
      <c r="U79" s="2"/>
    </row>
    <row r="80" spans="1:22" x14ac:dyDescent="0.3">
      <c r="A80" s="28" t="s">
        <v>3</v>
      </c>
      <c r="B80" s="29">
        <f>+SUM(C80:T80)</f>
        <v>110</v>
      </c>
      <c r="C80" s="29">
        <v>9</v>
      </c>
      <c r="D80" s="29">
        <v>3</v>
      </c>
      <c r="E80" s="29">
        <v>37</v>
      </c>
      <c r="F80" s="29">
        <v>16</v>
      </c>
      <c r="G80" s="29">
        <v>20</v>
      </c>
      <c r="H80" s="29">
        <v>3</v>
      </c>
      <c r="I80" s="29">
        <v>2</v>
      </c>
      <c r="J80" s="29">
        <v>4</v>
      </c>
      <c r="K80" s="29">
        <v>1</v>
      </c>
      <c r="L80" s="29">
        <v>2</v>
      </c>
      <c r="M80" s="29">
        <v>0</v>
      </c>
      <c r="N80" s="29">
        <v>1</v>
      </c>
      <c r="O80" s="29">
        <v>0</v>
      </c>
      <c r="P80" s="29">
        <v>0</v>
      </c>
      <c r="Q80" s="29">
        <v>10</v>
      </c>
      <c r="R80" s="29">
        <v>0</v>
      </c>
      <c r="S80" s="29">
        <v>1</v>
      </c>
      <c r="T80" s="29">
        <v>1</v>
      </c>
      <c r="U80" s="2"/>
    </row>
    <row r="81" spans="1:22" x14ac:dyDescent="0.3">
      <c r="A81" s="28" t="s">
        <v>4</v>
      </c>
      <c r="B81" s="29">
        <f>+SUM(C81:T81)</f>
        <v>104</v>
      </c>
      <c r="C81" s="29">
        <v>10</v>
      </c>
      <c r="D81" s="29">
        <v>2</v>
      </c>
      <c r="E81" s="29">
        <v>37</v>
      </c>
      <c r="F81" s="29">
        <v>9</v>
      </c>
      <c r="G81" s="29">
        <v>10</v>
      </c>
      <c r="H81" s="29">
        <v>2</v>
      </c>
      <c r="I81" s="29">
        <v>2</v>
      </c>
      <c r="J81" s="29">
        <v>3</v>
      </c>
      <c r="K81" s="29">
        <v>0</v>
      </c>
      <c r="L81" s="29">
        <v>4</v>
      </c>
      <c r="M81" s="29">
        <v>0</v>
      </c>
      <c r="N81" s="29">
        <v>2</v>
      </c>
      <c r="O81" s="29">
        <v>1</v>
      </c>
      <c r="P81" s="29">
        <v>6</v>
      </c>
      <c r="Q81" s="29">
        <v>12</v>
      </c>
      <c r="R81" s="29">
        <v>1</v>
      </c>
      <c r="S81" s="29">
        <v>3</v>
      </c>
      <c r="T81" s="29">
        <v>0</v>
      </c>
      <c r="U81" s="2"/>
    </row>
    <row r="82" spans="1:22" x14ac:dyDescent="0.3">
      <c r="A82" s="28" t="s">
        <v>5</v>
      </c>
      <c r="B82" s="29">
        <f t="shared" ref="B82:B91" si="7">+SUM(C82:T82)</f>
        <v>120</v>
      </c>
      <c r="C82" s="29">
        <v>8</v>
      </c>
      <c r="D82" s="29">
        <v>4</v>
      </c>
      <c r="E82" s="29">
        <v>36</v>
      </c>
      <c r="F82" s="29">
        <v>15</v>
      </c>
      <c r="G82" s="29">
        <v>24</v>
      </c>
      <c r="H82" s="29">
        <v>6</v>
      </c>
      <c r="I82" s="29">
        <v>1</v>
      </c>
      <c r="J82" s="29">
        <v>0</v>
      </c>
      <c r="K82" s="29">
        <v>0</v>
      </c>
      <c r="L82" s="29">
        <v>1</v>
      </c>
      <c r="M82" s="29">
        <v>0</v>
      </c>
      <c r="N82" s="29">
        <v>1</v>
      </c>
      <c r="O82" s="29">
        <v>1</v>
      </c>
      <c r="P82" s="29">
        <v>5</v>
      </c>
      <c r="Q82" s="29">
        <v>10</v>
      </c>
      <c r="R82" s="29">
        <v>1</v>
      </c>
      <c r="S82" s="29">
        <v>3</v>
      </c>
      <c r="T82" s="29">
        <v>4</v>
      </c>
      <c r="U82" s="2"/>
    </row>
    <row r="83" spans="1:22" x14ac:dyDescent="0.3">
      <c r="A83" s="28" t="s">
        <v>6</v>
      </c>
      <c r="B83" s="29">
        <f t="shared" si="7"/>
        <v>165</v>
      </c>
      <c r="C83" s="29">
        <v>13</v>
      </c>
      <c r="D83" s="29">
        <v>4</v>
      </c>
      <c r="E83" s="29">
        <v>54</v>
      </c>
      <c r="F83" s="29">
        <v>18</v>
      </c>
      <c r="G83" s="29">
        <v>26</v>
      </c>
      <c r="H83" s="29">
        <v>4</v>
      </c>
      <c r="I83" s="29">
        <v>1</v>
      </c>
      <c r="J83" s="29">
        <v>5</v>
      </c>
      <c r="K83" s="29">
        <v>3</v>
      </c>
      <c r="L83" s="29">
        <v>2</v>
      </c>
      <c r="M83" s="29">
        <v>0</v>
      </c>
      <c r="N83" s="29">
        <v>1</v>
      </c>
      <c r="O83" s="29">
        <v>6</v>
      </c>
      <c r="P83" s="29">
        <v>11</v>
      </c>
      <c r="Q83" s="29">
        <v>13</v>
      </c>
      <c r="R83" s="29">
        <v>0</v>
      </c>
      <c r="S83" s="29">
        <v>0</v>
      </c>
      <c r="T83" s="29">
        <v>4</v>
      </c>
      <c r="U83" s="2"/>
    </row>
    <row r="84" spans="1:22" x14ac:dyDescent="0.3">
      <c r="A84" s="28" t="s">
        <v>7</v>
      </c>
      <c r="B84" s="29">
        <f t="shared" si="7"/>
        <v>129</v>
      </c>
      <c r="C84" s="29">
        <v>14</v>
      </c>
      <c r="D84" s="29">
        <v>1</v>
      </c>
      <c r="E84" s="29">
        <v>38</v>
      </c>
      <c r="F84" s="29">
        <v>28</v>
      </c>
      <c r="G84" s="29">
        <v>20</v>
      </c>
      <c r="H84" s="29">
        <v>0</v>
      </c>
      <c r="I84" s="29">
        <v>1</v>
      </c>
      <c r="J84" s="29">
        <v>3</v>
      </c>
      <c r="K84" s="29">
        <v>0</v>
      </c>
      <c r="L84" s="29">
        <v>2</v>
      </c>
      <c r="M84" s="29">
        <v>1</v>
      </c>
      <c r="N84" s="29">
        <v>0</v>
      </c>
      <c r="O84" s="29">
        <v>2</v>
      </c>
      <c r="P84" s="29">
        <v>5</v>
      </c>
      <c r="Q84" s="29">
        <v>9</v>
      </c>
      <c r="R84" s="29">
        <v>0</v>
      </c>
      <c r="S84" s="29">
        <v>2</v>
      </c>
      <c r="T84" s="29">
        <v>3</v>
      </c>
      <c r="U84" s="2"/>
    </row>
    <row r="85" spans="1:22" x14ac:dyDescent="0.3">
      <c r="A85" s="28" t="s">
        <v>8</v>
      </c>
      <c r="B85" s="29">
        <f t="shared" si="7"/>
        <v>164</v>
      </c>
      <c r="C85" s="29">
        <v>8</v>
      </c>
      <c r="D85" s="29">
        <v>8</v>
      </c>
      <c r="E85" s="29">
        <v>56</v>
      </c>
      <c r="F85" s="29">
        <v>20</v>
      </c>
      <c r="G85" s="29">
        <v>24</v>
      </c>
      <c r="H85" s="29">
        <v>3</v>
      </c>
      <c r="I85" s="29">
        <v>5</v>
      </c>
      <c r="J85" s="29">
        <v>1</v>
      </c>
      <c r="K85" s="29">
        <v>3</v>
      </c>
      <c r="L85" s="29">
        <v>3</v>
      </c>
      <c r="M85" s="29">
        <v>1</v>
      </c>
      <c r="N85" s="29">
        <v>0</v>
      </c>
      <c r="O85" s="29">
        <v>8</v>
      </c>
      <c r="P85" s="29">
        <v>5</v>
      </c>
      <c r="Q85" s="29">
        <v>16</v>
      </c>
      <c r="R85" s="29">
        <v>1</v>
      </c>
      <c r="S85" s="29">
        <v>0</v>
      </c>
      <c r="T85" s="29">
        <v>2</v>
      </c>
      <c r="U85" s="2"/>
    </row>
    <row r="86" spans="1:22" x14ac:dyDescent="0.3">
      <c r="A86" s="28" t="s">
        <v>9</v>
      </c>
      <c r="B86" s="29">
        <f t="shared" si="7"/>
        <v>158</v>
      </c>
      <c r="C86" s="29">
        <v>12</v>
      </c>
      <c r="D86" s="29">
        <v>3</v>
      </c>
      <c r="E86" s="29">
        <v>48</v>
      </c>
      <c r="F86" s="29">
        <v>30</v>
      </c>
      <c r="G86" s="29">
        <v>21</v>
      </c>
      <c r="H86" s="29">
        <v>4</v>
      </c>
      <c r="I86" s="29">
        <v>0</v>
      </c>
      <c r="J86" s="29">
        <v>1</v>
      </c>
      <c r="K86" s="29">
        <v>0</v>
      </c>
      <c r="L86" s="29">
        <v>4</v>
      </c>
      <c r="M86" s="29">
        <v>0</v>
      </c>
      <c r="N86" s="29">
        <v>2</v>
      </c>
      <c r="O86" s="29">
        <v>6</v>
      </c>
      <c r="P86" s="29">
        <v>9</v>
      </c>
      <c r="Q86" s="29">
        <v>17</v>
      </c>
      <c r="R86" s="29">
        <v>0</v>
      </c>
      <c r="S86" s="29">
        <v>1</v>
      </c>
      <c r="T86" s="29">
        <v>0</v>
      </c>
      <c r="U86" s="2"/>
    </row>
    <row r="87" spans="1:22" x14ac:dyDescent="0.3">
      <c r="A87" s="28" t="s">
        <v>10</v>
      </c>
      <c r="B87" s="29">
        <f t="shared" si="7"/>
        <v>160</v>
      </c>
      <c r="C87" s="29">
        <v>12</v>
      </c>
      <c r="D87" s="29">
        <v>4</v>
      </c>
      <c r="E87" s="29">
        <v>48</v>
      </c>
      <c r="F87" s="29">
        <v>23</v>
      </c>
      <c r="G87" s="29">
        <v>23</v>
      </c>
      <c r="H87" s="29">
        <v>8</v>
      </c>
      <c r="I87" s="29">
        <v>2</v>
      </c>
      <c r="J87" s="29">
        <v>8</v>
      </c>
      <c r="K87" s="29">
        <v>0</v>
      </c>
      <c r="L87" s="29">
        <v>2</v>
      </c>
      <c r="M87" s="29">
        <v>1</v>
      </c>
      <c r="N87" s="29">
        <v>5</v>
      </c>
      <c r="O87" s="29">
        <v>4</v>
      </c>
      <c r="P87" s="29">
        <v>7</v>
      </c>
      <c r="Q87" s="29">
        <v>8</v>
      </c>
      <c r="R87" s="29">
        <v>0</v>
      </c>
      <c r="S87" s="29">
        <v>3</v>
      </c>
      <c r="T87" s="29">
        <v>2</v>
      </c>
      <c r="U87" s="2"/>
    </row>
    <row r="88" spans="1:22" x14ac:dyDescent="0.3">
      <c r="A88" s="28" t="s">
        <v>11</v>
      </c>
      <c r="B88" s="29">
        <f t="shared" si="7"/>
        <v>118</v>
      </c>
      <c r="C88" s="29">
        <v>8</v>
      </c>
      <c r="D88" s="29">
        <v>1</v>
      </c>
      <c r="E88" s="29">
        <v>42</v>
      </c>
      <c r="F88" s="29">
        <v>11</v>
      </c>
      <c r="G88" s="29">
        <v>28</v>
      </c>
      <c r="H88" s="29">
        <v>5</v>
      </c>
      <c r="I88" s="29">
        <v>3</v>
      </c>
      <c r="J88" s="29">
        <v>0</v>
      </c>
      <c r="K88" s="29">
        <v>3</v>
      </c>
      <c r="L88" s="29">
        <v>2</v>
      </c>
      <c r="M88" s="29">
        <v>0</v>
      </c>
      <c r="N88" s="29">
        <v>0</v>
      </c>
      <c r="O88" s="29">
        <v>1</v>
      </c>
      <c r="P88" s="29">
        <v>4</v>
      </c>
      <c r="Q88" s="29">
        <v>4</v>
      </c>
      <c r="R88" s="29">
        <v>0</v>
      </c>
      <c r="S88" s="29">
        <v>1</v>
      </c>
      <c r="T88" s="29">
        <v>5</v>
      </c>
      <c r="U88" s="2"/>
    </row>
    <row r="89" spans="1:22" x14ac:dyDescent="0.3">
      <c r="A89" s="28" t="s">
        <v>12</v>
      </c>
      <c r="B89" s="29">
        <f t="shared" si="7"/>
        <v>145</v>
      </c>
      <c r="C89" s="29">
        <v>18</v>
      </c>
      <c r="D89" s="29">
        <v>2</v>
      </c>
      <c r="E89" s="29">
        <v>47</v>
      </c>
      <c r="F89" s="29">
        <v>23</v>
      </c>
      <c r="G89" s="29">
        <v>14</v>
      </c>
      <c r="H89" s="29">
        <v>5</v>
      </c>
      <c r="I89" s="29">
        <v>6</v>
      </c>
      <c r="J89" s="29">
        <v>3</v>
      </c>
      <c r="K89" s="29">
        <v>0</v>
      </c>
      <c r="L89" s="29">
        <v>2</v>
      </c>
      <c r="M89" s="29">
        <v>1</v>
      </c>
      <c r="N89" s="29">
        <v>1</v>
      </c>
      <c r="O89" s="29">
        <v>1</v>
      </c>
      <c r="P89" s="29">
        <v>2</v>
      </c>
      <c r="Q89" s="29">
        <v>11</v>
      </c>
      <c r="R89" s="29">
        <v>0</v>
      </c>
      <c r="S89" s="29">
        <v>5</v>
      </c>
      <c r="T89" s="29">
        <v>4</v>
      </c>
      <c r="U89" s="2"/>
    </row>
    <row r="90" spans="1:22" x14ac:dyDescent="0.3">
      <c r="A90" s="28" t="s">
        <v>13</v>
      </c>
      <c r="B90" s="29">
        <f t="shared" si="7"/>
        <v>138</v>
      </c>
      <c r="C90" s="29">
        <v>14</v>
      </c>
      <c r="D90" s="29">
        <v>5</v>
      </c>
      <c r="E90" s="29">
        <v>48</v>
      </c>
      <c r="F90" s="29">
        <v>13</v>
      </c>
      <c r="G90" s="29">
        <v>20</v>
      </c>
      <c r="H90" s="29">
        <v>5</v>
      </c>
      <c r="I90" s="29">
        <v>0</v>
      </c>
      <c r="J90" s="29">
        <v>5</v>
      </c>
      <c r="K90" s="29">
        <v>1</v>
      </c>
      <c r="L90" s="29">
        <v>2</v>
      </c>
      <c r="M90" s="29">
        <v>0</v>
      </c>
      <c r="N90" s="29">
        <v>0</v>
      </c>
      <c r="O90" s="29">
        <v>0</v>
      </c>
      <c r="P90" s="29">
        <v>5</v>
      </c>
      <c r="Q90" s="29">
        <v>13</v>
      </c>
      <c r="R90" s="29">
        <v>1</v>
      </c>
      <c r="S90" s="29">
        <v>1</v>
      </c>
      <c r="T90" s="29">
        <v>5</v>
      </c>
      <c r="U90" s="2"/>
    </row>
    <row r="91" spans="1:22" x14ac:dyDescent="0.3">
      <c r="A91" s="28" t="s">
        <v>14</v>
      </c>
      <c r="B91" s="29">
        <f t="shared" si="7"/>
        <v>122</v>
      </c>
      <c r="C91" s="29">
        <v>10</v>
      </c>
      <c r="D91" s="29">
        <v>7</v>
      </c>
      <c r="E91" s="29">
        <v>37</v>
      </c>
      <c r="F91" s="29">
        <v>15</v>
      </c>
      <c r="G91" s="29">
        <v>30</v>
      </c>
      <c r="H91" s="29">
        <v>1</v>
      </c>
      <c r="I91" s="29">
        <v>1</v>
      </c>
      <c r="J91" s="29">
        <v>1</v>
      </c>
      <c r="K91" s="29">
        <v>0</v>
      </c>
      <c r="L91" s="29">
        <v>2</v>
      </c>
      <c r="M91" s="29">
        <v>1</v>
      </c>
      <c r="N91" s="29">
        <v>0</v>
      </c>
      <c r="O91" s="29">
        <v>0</v>
      </c>
      <c r="P91" s="29">
        <v>4</v>
      </c>
      <c r="Q91" s="29">
        <v>8</v>
      </c>
      <c r="R91" s="29">
        <v>1</v>
      </c>
      <c r="S91" s="29">
        <v>1</v>
      </c>
      <c r="T91" s="29">
        <v>3</v>
      </c>
      <c r="U91" s="2"/>
    </row>
    <row r="92" spans="1:22" x14ac:dyDescent="0.3">
      <c r="A92" s="33" t="s">
        <v>2</v>
      </c>
      <c r="B92" s="34">
        <f>+SUM(B80:B91)</f>
        <v>1633</v>
      </c>
      <c r="C92" s="34">
        <f t="shared" ref="C92:T92" si="8">+SUM(C80:C91)</f>
        <v>136</v>
      </c>
      <c r="D92" s="34">
        <f t="shared" si="8"/>
        <v>44</v>
      </c>
      <c r="E92" s="34">
        <f t="shared" si="8"/>
        <v>528</v>
      </c>
      <c r="F92" s="34">
        <f t="shared" si="8"/>
        <v>221</v>
      </c>
      <c r="G92" s="34">
        <f t="shared" si="8"/>
        <v>260</v>
      </c>
      <c r="H92" s="34">
        <f t="shared" si="8"/>
        <v>46</v>
      </c>
      <c r="I92" s="34">
        <f t="shared" si="8"/>
        <v>24</v>
      </c>
      <c r="J92" s="34">
        <f t="shared" si="8"/>
        <v>34</v>
      </c>
      <c r="K92" s="34">
        <f t="shared" si="8"/>
        <v>11</v>
      </c>
      <c r="L92" s="34">
        <f t="shared" si="8"/>
        <v>28</v>
      </c>
      <c r="M92" s="34">
        <f t="shared" si="8"/>
        <v>5</v>
      </c>
      <c r="N92" s="34">
        <f t="shared" si="8"/>
        <v>13</v>
      </c>
      <c r="O92" s="34">
        <f t="shared" si="8"/>
        <v>30</v>
      </c>
      <c r="P92" s="34">
        <f t="shared" si="8"/>
        <v>63</v>
      </c>
      <c r="Q92" s="34">
        <f t="shared" si="8"/>
        <v>131</v>
      </c>
      <c r="R92" s="34">
        <f t="shared" si="8"/>
        <v>5</v>
      </c>
      <c r="S92" s="34">
        <f t="shared" si="8"/>
        <v>21</v>
      </c>
      <c r="T92" s="34">
        <f t="shared" si="8"/>
        <v>33</v>
      </c>
      <c r="U92" s="2"/>
    </row>
    <row r="93" spans="1:22" x14ac:dyDescent="0.3">
      <c r="A93" s="35" t="s">
        <v>21</v>
      </c>
      <c r="B93" s="75">
        <f>+B92/B92</f>
        <v>1</v>
      </c>
      <c r="C93" s="75">
        <f>+C92/$B$92</f>
        <v>8.3282302510716472E-2</v>
      </c>
      <c r="D93" s="75">
        <f t="shared" ref="D93:T93" si="9">+D92/$B$92</f>
        <v>2.6944274341702389E-2</v>
      </c>
      <c r="E93" s="75">
        <f t="shared" si="9"/>
        <v>0.32333129210042866</v>
      </c>
      <c r="F93" s="75">
        <f t="shared" si="9"/>
        <v>0.13533374157991426</v>
      </c>
      <c r="G93" s="75">
        <f t="shared" si="9"/>
        <v>0.15921616656460502</v>
      </c>
      <c r="H93" s="75">
        <f t="shared" si="9"/>
        <v>2.8169014084507043E-2</v>
      </c>
      <c r="I93" s="75">
        <f t="shared" si="9"/>
        <v>1.4696876913655848E-2</v>
      </c>
      <c r="J93" s="75">
        <f t="shared" si="9"/>
        <v>2.0820575627679118E-2</v>
      </c>
      <c r="K93" s="75">
        <f t="shared" si="9"/>
        <v>6.7360685854255973E-3</v>
      </c>
      <c r="L93" s="75">
        <f t="shared" si="9"/>
        <v>1.7146356399265157E-2</v>
      </c>
      <c r="M93" s="75">
        <f t="shared" si="9"/>
        <v>3.0618493570116348E-3</v>
      </c>
      <c r="N93" s="75">
        <f t="shared" si="9"/>
        <v>7.9608083282302518E-3</v>
      </c>
      <c r="O93" s="75">
        <f t="shared" si="9"/>
        <v>1.8371096142069811E-2</v>
      </c>
      <c r="P93" s="75">
        <f t="shared" si="9"/>
        <v>3.8579301898346602E-2</v>
      </c>
      <c r="Q93" s="75">
        <f t="shared" si="9"/>
        <v>8.0220453153704838E-2</v>
      </c>
      <c r="R93" s="75">
        <f t="shared" si="9"/>
        <v>3.0618493570116348E-3</v>
      </c>
      <c r="S93" s="75">
        <f t="shared" si="9"/>
        <v>1.2859767299448868E-2</v>
      </c>
      <c r="T93" s="75">
        <f t="shared" si="9"/>
        <v>2.0208205756276791E-2</v>
      </c>
      <c r="U93" s="2"/>
    </row>
    <row r="94" spans="1:2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</row>
    <row r="95" spans="1:22" ht="19.5" x14ac:dyDescent="0.3">
      <c r="A95" s="15" t="s">
        <v>81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/>
      <c r="Q95" s="71"/>
      <c r="R95" s="71"/>
      <c r="S95" s="71"/>
      <c r="T95" s="71"/>
      <c r="U95" s="71"/>
      <c r="V95" s="71"/>
    </row>
    <row r="96" spans="1:22" ht="18" x14ac:dyDescent="0.3">
      <c r="A96" s="2"/>
      <c r="B96" s="119"/>
      <c r="C96" s="119"/>
      <c r="D96" s="119"/>
      <c r="E96" s="119"/>
      <c r="F96" s="119"/>
      <c r="G96" s="119"/>
      <c r="H96" s="119"/>
      <c r="I96" s="39"/>
      <c r="J96" s="76"/>
      <c r="K96" s="76"/>
      <c r="L96" s="76"/>
      <c r="M96" s="76"/>
      <c r="N96" s="119"/>
      <c r="O96" s="119"/>
      <c r="P96" s="119"/>
      <c r="Q96" s="76"/>
      <c r="R96" s="77"/>
      <c r="S96" s="78"/>
      <c r="T96" s="76"/>
      <c r="U96" s="62"/>
    </row>
    <row r="97" spans="1:22" ht="27.6" customHeight="1" x14ac:dyDescent="0.3">
      <c r="A97" s="79"/>
      <c r="B97" s="39" t="s">
        <v>82</v>
      </c>
      <c r="C97" s="80"/>
      <c r="D97" s="80"/>
      <c r="E97" s="39"/>
      <c r="F97" s="76"/>
      <c r="G97" s="81"/>
      <c r="H97" s="81"/>
      <c r="I97" s="82"/>
      <c r="J97" s="82"/>
      <c r="K97" s="82"/>
      <c r="L97" s="82"/>
      <c r="M97" s="56"/>
      <c r="N97" s="83"/>
      <c r="O97" s="83"/>
      <c r="P97" s="83"/>
      <c r="Q97" s="56"/>
      <c r="R97" s="56"/>
      <c r="S97" s="56"/>
      <c r="T97" s="56"/>
      <c r="U97" s="56"/>
      <c r="V97" s="56"/>
    </row>
    <row r="98" spans="1:22" ht="47.25" x14ac:dyDescent="0.3">
      <c r="A98" s="79"/>
      <c r="B98" s="22" t="s">
        <v>83</v>
      </c>
      <c r="C98" s="22"/>
      <c r="D98" s="22"/>
      <c r="E98" s="84"/>
      <c r="F98" s="65"/>
      <c r="G98" s="85"/>
      <c r="H98" s="85"/>
      <c r="I98" s="86"/>
      <c r="J98" s="86"/>
      <c r="K98" s="86"/>
      <c r="L98" s="87"/>
      <c r="M98" s="87"/>
      <c r="N98" s="57"/>
      <c r="O98" s="85"/>
      <c r="P98" s="85"/>
      <c r="Q98" s="85"/>
      <c r="R98" s="88"/>
      <c r="S98" s="85"/>
      <c r="T98" s="85"/>
      <c r="U98" s="85"/>
      <c r="V98" s="85"/>
    </row>
    <row r="99" spans="1:22" x14ac:dyDescent="0.3">
      <c r="A99" s="79"/>
      <c r="B99" s="89"/>
      <c r="C99" s="89"/>
      <c r="D99" s="89"/>
      <c r="E99" s="90"/>
      <c r="F99" s="91"/>
      <c r="G99" s="85"/>
      <c r="H99" s="85"/>
      <c r="I99" s="86"/>
      <c r="J99" s="86"/>
      <c r="K99" s="86"/>
      <c r="L99" s="87"/>
      <c r="M99" s="87"/>
      <c r="N99" s="57"/>
      <c r="O99" s="85"/>
      <c r="P99" s="85"/>
      <c r="Q99" s="85"/>
      <c r="R99" s="88"/>
      <c r="S99" s="85"/>
      <c r="T99" s="85"/>
      <c r="U99" s="85"/>
      <c r="V99" s="85"/>
    </row>
    <row r="100" spans="1:22" x14ac:dyDescent="0.3">
      <c r="A100" s="79"/>
      <c r="B100" s="25" t="s">
        <v>1</v>
      </c>
      <c r="C100" s="25">
        <v>2017</v>
      </c>
      <c r="D100" s="25">
        <v>2018</v>
      </c>
      <c r="E100" s="51" t="s">
        <v>19</v>
      </c>
      <c r="F100" s="1"/>
      <c r="G100" s="85"/>
      <c r="H100" s="85"/>
      <c r="I100" s="86"/>
      <c r="J100" s="86"/>
      <c r="K100" s="86"/>
      <c r="L100" s="87"/>
      <c r="M100" s="87"/>
      <c r="N100" s="57"/>
      <c r="O100" s="85"/>
      <c r="P100" s="85"/>
      <c r="Q100" s="85"/>
      <c r="R100" s="88"/>
      <c r="S100" s="85"/>
      <c r="T100" s="85"/>
      <c r="U100" s="85"/>
      <c r="V100" s="85"/>
    </row>
    <row r="101" spans="1:22" x14ac:dyDescent="0.3">
      <c r="A101" s="79"/>
      <c r="B101" s="92" t="s">
        <v>3</v>
      </c>
      <c r="C101" s="93">
        <v>94</v>
      </c>
      <c r="D101" s="93">
        <v>110</v>
      </c>
      <c r="E101" s="94">
        <f t="shared" ref="E101:E112" si="10">+(D101-C101)/C101</f>
        <v>0.1702127659574468</v>
      </c>
      <c r="F101" s="1"/>
      <c r="G101" s="85"/>
      <c r="H101" s="85"/>
      <c r="I101" s="86"/>
      <c r="J101" s="86"/>
      <c r="K101" s="86"/>
      <c r="L101" s="87"/>
      <c r="M101" s="87"/>
      <c r="N101" s="57"/>
      <c r="O101" s="85"/>
      <c r="P101" s="85"/>
      <c r="Q101" s="85"/>
      <c r="R101" s="88"/>
      <c r="S101" s="85"/>
      <c r="T101" s="85"/>
      <c r="U101" s="85"/>
      <c r="V101" s="85"/>
    </row>
    <row r="102" spans="1:22" x14ac:dyDescent="0.3">
      <c r="A102" s="79"/>
      <c r="B102" s="95" t="s">
        <v>4</v>
      </c>
      <c r="C102" s="96">
        <v>83</v>
      </c>
      <c r="D102" s="96">
        <v>104</v>
      </c>
      <c r="E102" s="94">
        <f t="shared" si="10"/>
        <v>0.25301204819277107</v>
      </c>
      <c r="F102" s="1"/>
      <c r="G102" s="85"/>
      <c r="H102" s="85"/>
      <c r="I102" s="86"/>
      <c r="J102" s="86"/>
      <c r="K102" s="86"/>
      <c r="L102" s="87"/>
      <c r="M102" s="87"/>
      <c r="N102" s="57"/>
      <c r="O102" s="85"/>
      <c r="P102" s="85"/>
      <c r="Q102" s="85"/>
      <c r="R102" s="88"/>
      <c r="S102" s="85"/>
      <c r="T102" s="85"/>
      <c r="U102" s="85"/>
      <c r="V102" s="85"/>
    </row>
    <row r="103" spans="1:22" x14ac:dyDescent="0.3">
      <c r="A103" s="79"/>
      <c r="B103" s="95" t="s">
        <v>5</v>
      </c>
      <c r="C103" s="96">
        <v>100</v>
      </c>
      <c r="D103" s="96">
        <v>120</v>
      </c>
      <c r="E103" s="94">
        <f t="shared" si="10"/>
        <v>0.2</v>
      </c>
      <c r="F103" s="1"/>
      <c r="G103" s="85"/>
      <c r="H103" s="85"/>
      <c r="I103" s="86"/>
      <c r="J103" s="86"/>
      <c r="K103" s="86"/>
      <c r="L103" s="87"/>
      <c r="M103" s="87"/>
      <c r="N103" s="57"/>
      <c r="O103" s="85"/>
      <c r="P103" s="85"/>
      <c r="Q103" s="85"/>
      <c r="R103" s="88"/>
      <c r="S103" s="85"/>
      <c r="T103" s="85"/>
      <c r="U103" s="85"/>
      <c r="V103" s="85"/>
    </row>
    <row r="104" spans="1:22" x14ac:dyDescent="0.3">
      <c r="A104" s="79"/>
      <c r="B104" s="95" t="s">
        <v>6</v>
      </c>
      <c r="C104" s="96">
        <v>143</v>
      </c>
      <c r="D104" s="96">
        <v>165</v>
      </c>
      <c r="E104" s="94">
        <f t="shared" si="10"/>
        <v>0.15384615384615385</v>
      </c>
      <c r="F104" s="1"/>
      <c r="G104" s="85"/>
      <c r="H104" s="85"/>
      <c r="I104" s="86"/>
      <c r="J104" s="86"/>
      <c r="K104" s="86"/>
      <c r="L104" s="87"/>
      <c r="M104" s="87"/>
      <c r="N104" s="57"/>
      <c r="O104" s="85"/>
      <c r="P104" s="85"/>
      <c r="Q104" s="85"/>
      <c r="R104" s="88"/>
      <c r="S104" s="85"/>
      <c r="T104" s="85"/>
      <c r="U104" s="85"/>
      <c r="V104" s="85"/>
    </row>
    <row r="105" spans="1:22" x14ac:dyDescent="0.3">
      <c r="A105" s="79"/>
      <c r="B105" s="95" t="s">
        <v>7</v>
      </c>
      <c r="C105" s="96">
        <v>118</v>
      </c>
      <c r="D105" s="96">
        <v>129</v>
      </c>
      <c r="E105" s="94">
        <f t="shared" si="10"/>
        <v>9.3220338983050849E-2</v>
      </c>
      <c r="F105" s="1"/>
      <c r="G105" s="85"/>
      <c r="H105" s="85"/>
      <c r="I105" s="86"/>
      <c r="J105" s="86"/>
      <c r="K105" s="86"/>
      <c r="L105" s="87"/>
      <c r="M105" s="87"/>
      <c r="N105" s="57"/>
      <c r="O105" s="85"/>
      <c r="P105" s="85"/>
      <c r="Q105" s="85"/>
      <c r="R105" s="88"/>
      <c r="S105" s="85"/>
      <c r="T105" s="85"/>
      <c r="U105" s="85"/>
      <c r="V105" s="85"/>
    </row>
    <row r="106" spans="1:22" x14ac:dyDescent="0.3">
      <c r="A106" s="79"/>
      <c r="B106" s="95" t="s">
        <v>8</v>
      </c>
      <c r="C106" s="96">
        <v>149</v>
      </c>
      <c r="D106" s="96">
        <v>164</v>
      </c>
      <c r="E106" s="94">
        <f t="shared" si="10"/>
        <v>0.10067114093959731</v>
      </c>
      <c r="F106" s="1"/>
      <c r="G106" s="85"/>
      <c r="H106" s="85"/>
      <c r="I106" s="97"/>
      <c r="J106" s="98"/>
      <c r="K106" s="98"/>
      <c r="L106" s="98"/>
      <c r="M106" s="98"/>
      <c r="N106" s="57"/>
      <c r="O106" s="85"/>
      <c r="P106" s="85"/>
      <c r="Q106" s="99"/>
      <c r="R106" s="98"/>
      <c r="S106" s="99"/>
      <c r="T106" s="99"/>
      <c r="U106" s="99"/>
      <c r="V106" s="99"/>
    </row>
    <row r="107" spans="1:22" x14ac:dyDescent="0.3">
      <c r="A107" s="79"/>
      <c r="B107" s="95" t="s">
        <v>9</v>
      </c>
      <c r="C107" s="96">
        <v>123</v>
      </c>
      <c r="D107" s="96">
        <v>158</v>
      </c>
      <c r="E107" s="94">
        <f t="shared" si="10"/>
        <v>0.28455284552845528</v>
      </c>
      <c r="F107" s="1"/>
      <c r="G107" s="85"/>
      <c r="H107" s="85"/>
      <c r="I107" s="87"/>
      <c r="J107" s="87"/>
      <c r="K107" s="87"/>
      <c r="L107" s="100"/>
      <c r="M107" s="101"/>
      <c r="N107" s="57"/>
      <c r="O107" s="85"/>
      <c r="P107" s="85"/>
      <c r="Q107" s="101"/>
      <c r="R107" s="101"/>
      <c r="S107" s="101"/>
      <c r="T107" s="101"/>
      <c r="U107" s="101"/>
      <c r="V107" s="101"/>
    </row>
    <row r="108" spans="1:22" x14ac:dyDescent="0.3">
      <c r="A108" s="79"/>
      <c r="B108" s="95" t="s">
        <v>10</v>
      </c>
      <c r="C108" s="96">
        <v>154</v>
      </c>
      <c r="D108" s="96">
        <v>160</v>
      </c>
      <c r="E108" s="94">
        <f>+(D108-C108)/C108</f>
        <v>3.896103896103896E-2</v>
      </c>
      <c r="F108" s="1"/>
      <c r="G108" s="85"/>
      <c r="H108" s="85"/>
      <c r="I108" s="79"/>
      <c r="J108" s="79"/>
      <c r="K108" s="79"/>
      <c r="L108" s="79"/>
      <c r="M108" s="79"/>
      <c r="N108" s="57"/>
      <c r="O108" s="85"/>
      <c r="P108" s="85"/>
      <c r="Q108" s="79"/>
      <c r="R108" s="79"/>
      <c r="S108" s="79"/>
      <c r="T108" s="79"/>
      <c r="U108" s="2"/>
    </row>
    <row r="109" spans="1:22" ht="19.5" x14ac:dyDescent="0.3">
      <c r="A109" s="79"/>
      <c r="B109" s="95" t="s">
        <v>25</v>
      </c>
      <c r="C109" s="96">
        <v>140</v>
      </c>
      <c r="D109" s="96">
        <v>118</v>
      </c>
      <c r="E109" s="94">
        <f>+(D109-C109)/C109</f>
        <v>-0.15714285714285714</v>
      </c>
      <c r="F109" s="1"/>
      <c r="G109" s="85"/>
      <c r="H109" s="85"/>
      <c r="I109" s="102"/>
      <c r="J109" s="103"/>
      <c r="K109" s="103"/>
      <c r="L109" s="103"/>
      <c r="M109" s="48"/>
      <c r="N109" s="57"/>
      <c r="O109" s="85"/>
      <c r="P109" s="85"/>
      <c r="Q109" s="48"/>
      <c r="R109" s="48"/>
      <c r="S109" s="104"/>
      <c r="T109" s="104"/>
      <c r="U109" s="104"/>
      <c r="V109" s="104"/>
    </row>
    <row r="110" spans="1:22" ht="15" customHeight="1" x14ac:dyDescent="0.3">
      <c r="A110" s="79"/>
      <c r="B110" s="95" t="s">
        <v>12</v>
      </c>
      <c r="C110" s="96">
        <v>148</v>
      </c>
      <c r="D110" s="96">
        <v>145</v>
      </c>
      <c r="E110" s="94">
        <f t="shared" si="10"/>
        <v>-2.0270270270270271E-2</v>
      </c>
      <c r="F110" s="1"/>
      <c r="G110" s="60"/>
      <c r="H110" s="60"/>
      <c r="I110" s="79"/>
      <c r="J110" s="105"/>
      <c r="K110" s="105"/>
      <c r="L110" s="89"/>
      <c r="M110" s="79"/>
      <c r="N110" s="59"/>
      <c r="O110" s="60"/>
      <c r="P110" s="60"/>
      <c r="Q110" s="79"/>
      <c r="R110" s="79"/>
      <c r="S110" s="79"/>
      <c r="T110" s="79"/>
      <c r="U110" s="2"/>
    </row>
    <row r="111" spans="1:22" ht="15.75" customHeight="1" x14ac:dyDescent="0.3">
      <c r="A111" s="79"/>
      <c r="B111" s="95" t="s">
        <v>13</v>
      </c>
      <c r="C111" s="96">
        <v>175</v>
      </c>
      <c r="D111" s="96">
        <v>138</v>
      </c>
      <c r="E111" s="94">
        <f t="shared" si="10"/>
        <v>-0.21142857142857144</v>
      </c>
      <c r="F111" s="1"/>
      <c r="G111" s="106"/>
      <c r="H111" s="106"/>
      <c r="I111" s="79"/>
      <c r="J111" s="79"/>
      <c r="K111" s="79"/>
      <c r="L111" s="89"/>
      <c r="M111" s="107"/>
      <c r="N111" s="108"/>
      <c r="O111" s="106"/>
      <c r="P111" s="106"/>
      <c r="Q111" s="79"/>
      <c r="R111" s="79"/>
      <c r="S111" s="79"/>
      <c r="T111" s="79"/>
      <c r="U111" s="2"/>
    </row>
    <row r="112" spans="1:22" ht="15" customHeight="1" x14ac:dyDescent="0.3">
      <c r="A112" s="79"/>
      <c r="B112" s="109" t="s">
        <v>14</v>
      </c>
      <c r="C112" s="110">
        <v>105</v>
      </c>
      <c r="D112" s="110">
        <v>122</v>
      </c>
      <c r="E112" s="94">
        <f t="shared" si="10"/>
        <v>0.16190476190476191</v>
      </c>
      <c r="F112" s="1"/>
      <c r="G112" s="79"/>
      <c r="H112" s="89"/>
      <c r="I112" s="79"/>
      <c r="J112" s="79"/>
      <c r="K112" s="79"/>
      <c r="L112" s="111"/>
      <c r="M112" s="112"/>
      <c r="N112" s="79"/>
      <c r="O112" s="79"/>
      <c r="P112" s="79"/>
      <c r="Q112" s="79"/>
      <c r="R112" s="79"/>
      <c r="S112" s="79"/>
      <c r="T112" s="79"/>
      <c r="U112" s="2"/>
    </row>
    <row r="113" spans="1:21" ht="15" customHeight="1" x14ac:dyDescent="0.3">
      <c r="A113" s="79"/>
      <c r="B113" s="33" t="s">
        <v>2</v>
      </c>
      <c r="C113" s="34">
        <f>+SUM(C101:C112)</f>
        <v>1532</v>
      </c>
      <c r="D113" s="34">
        <f>+SUM(D101:D112)</f>
        <v>1633</v>
      </c>
      <c r="E113" s="113">
        <f>+(D113/C113)-1</f>
        <v>6.5926892950391558E-2</v>
      </c>
      <c r="F113" s="118"/>
      <c r="G113" s="79"/>
      <c r="H113" s="89"/>
      <c r="I113" s="79"/>
      <c r="J113" s="79"/>
      <c r="K113" s="79"/>
      <c r="L113" s="114"/>
      <c r="M113" s="86"/>
      <c r="N113" s="86"/>
      <c r="O113" s="86"/>
      <c r="P113" s="79"/>
      <c r="Q113" s="79"/>
      <c r="R113" s="79"/>
      <c r="S113" s="79"/>
      <c r="T113" s="79"/>
      <c r="U113" s="2"/>
    </row>
    <row r="114" spans="1:21" s="2" customFormat="1" ht="15" customHeight="1" x14ac:dyDescent="0.3">
      <c r="A114" s="79"/>
      <c r="B114" s="3"/>
      <c r="C114" s="115"/>
      <c r="D114" s="115"/>
      <c r="E114" s="116"/>
      <c r="F114" s="116"/>
      <c r="G114" s="79"/>
      <c r="H114" s="83"/>
      <c r="I114" s="79"/>
      <c r="J114" s="79"/>
      <c r="K114" s="79"/>
      <c r="L114" s="50"/>
      <c r="M114" s="50"/>
      <c r="N114" s="79"/>
      <c r="O114" s="79"/>
      <c r="P114" s="79"/>
      <c r="Q114" s="79"/>
      <c r="R114" s="79"/>
      <c r="S114" s="79"/>
      <c r="T114" s="79"/>
    </row>
    <row r="115" spans="1:21" s="2" customFormat="1" x14ac:dyDescent="0.3">
      <c r="A115" s="79"/>
      <c r="B115" s="117" t="s">
        <v>84</v>
      </c>
      <c r="C115" s="1"/>
      <c r="D115" s="1"/>
      <c r="E115" s="1"/>
      <c r="F115" s="1"/>
      <c r="G115" s="79"/>
      <c r="H115" s="83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</row>
    <row r="116" spans="1:21" s="2" customFormat="1" x14ac:dyDescent="0.3">
      <c r="A116" s="79"/>
      <c r="B116" s="117" t="s">
        <v>29</v>
      </c>
      <c r="C116" s="1"/>
      <c r="D116" s="1"/>
      <c r="E116" s="1"/>
      <c r="F116" s="1"/>
      <c r="G116" s="79"/>
      <c r="H116" s="57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</row>
    <row r="117" spans="1:21" s="2" customFormat="1" x14ac:dyDescent="0.3">
      <c r="A117" s="1"/>
      <c r="B117" s="1"/>
      <c r="C117" s="1"/>
      <c r="D117" s="1"/>
      <c r="E117" s="1"/>
      <c r="F117" s="1"/>
      <c r="G117" s="1"/>
      <c r="U117" s="3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</sheetData>
  <mergeCells count="8">
    <mergeCell ref="B96:H96"/>
    <mergeCell ref="N96:P96"/>
    <mergeCell ref="A34:A35"/>
    <mergeCell ref="B34:B35"/>
    <mergeCell ref="C34:D34"/>
    <mergeCell ref="E34:F34"/>
    <mergeCell ref="G34:H34"/>
    <mergeCell ref="A50:V5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2019-01-18T15:55:58Z</dcterms:modified>
</cp:coreProperties>
</file>