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Tentativa" sheetId="10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O77" i="10" l="1"/>
  <c r="M77" i="10"/>
  <c r="M18" i="10" l="1"/>
  <c r="M19" i="10"/>
  <c r="M20" i="10"/>
  <c r="M21" i="10"/>
  <c r="M22" i="10"/>
  <c r="M23" i="10"/>
  <c r="M24" i="10"/>
  <c r="M25" i="10"/>
  <c r="M26" i="10"/>
  <c r="M27" i="10"/>
  <c r="M28" i="10"/>
  <c r="M29" i="10"/>
  <c r="K30" i="10"/>
  <c r="M30" i="10" s="1"/>
  <c r="L30" i="10"/>
  <c r="K45" i="10"/>
  <c r="H50" i="10"/>
  <c r="H76" i="10" s="1"/>
  <c r="H51" i="10"/>
  <c r="H52" i="10"/>
  <c r="H53" i="10"/>
  <c r="H54" i="10"/>
  <c r="H55" i="10"/>
  <c r="H56" i="10"/>
  <c r="H57" i="10"/>
  <c r="H58" i="10"/>
  <c r="H59" i="10"/>
  <c r="H60" i="10"/>
  <c r="Q60" i="10"/>
  <c r="H61" i="10"/>
  <c r="H62" i="10"/>
  <c r="L62" i="10"/>
  <c r="M60" i="10" s="1"/>
  <c r="O62" i="10"/>
  <c r="Q61" i="10" s="1"/>
  <c r="Q62" i="10" s="1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D76" i="10"/>
  <c r="E76" i="10"/>
  <c r="F76" i="10"/>
  <c r="Q85" i="10"/>
  <c r="Q87" i="10" s="1"/>
  <c r="O87" i="10"/>
  <c r="Q86" i="10" s="1"/>
  <c r="D89" i="10"/>
  <c r="Q91" i="10"/>
  <c r="Q94" i="10" s="1"/>
  <c r="C92" i="10"/>
  <c r="D85" i="10" s="1"/>
  <c r="Q92" i="10"/>
  <c r="Q93" i="10"/>
  <c r="O94" i="10"/>
  <c r="L115" i="10"/>
  <c r="L120" i="10" s="1"/>
  <c r="L116" i="10"/>
  <c r="L117" i="10"/>
  <c r="L118" i="10"/>
  <c r="L119" i="10"/>
  <c r="H121" i="10"/>
  <c r="H129" i="10"/>
  <c r="F134" i="10"/>
  <c r="H99" i="10" s="1"/>
  <c r="D141" i="10"/>
  <c r="M141" i="10"/>
  <c r="M143" i="10"/>
  <c r="D144" i="10"/>
  <c r="M144" i="10"/>
  <c r="D145" i="10"/>
  <c r="L145" i="10"/>
  <c r="M142" i="10" s="1"/>
  <c r="C146" i="10"/>
  <c r="D142" i="10" s="1"/>
  <c r="D150" i="10"/>
  <c r="D153" i="10" s="1"/>
  <c r="D151" i="10"/>
  <c r="C153" i="10"/>
  <c r="D152" i="10" s="1"/>
  <c r="M118" i="10" l="1"/>
  <c r="M119" i="10"/>
  <c r="M116" i="10"/>
  <c r="M115" i="10"/>
  <c r="M117" i="10"/>
  <c r="M145" i="10"/>
  <c r="H101" i="10"/>
  <c r="H106" i="10"/>
  <c r="H125" i="10"/>
  <c r="H117" i="10"/>
  <c r="H105" i="10"/>
  <c r="H97" i="10"/>
  <c r="D143" i="10"/>
  <c r="H144" i="10" s="1"/>
  <c r="H104" i="10"/>
  <c r="H131" i="10"/>
  <c r="H123" i="10"/>
  <c r="H119" i="10"/>
  <c r="H111" i="10"/>
  <c r="H103" i="10"/>
  <c r="D91" i="10"/>
  <c r="H92" i="10" s="1"/>
  <c r="M61" i="10"/>
  <c r="M62" i="10" s="1"/>
  <c r="H109" i="10"/>
  <c r="H126" i="10"/>
  <c r="H120" i="10"/>
  <c r="H114" i="10"/>
  <c r="H98" i="10"/>
  <c r="H133" i="10"/>
  <c r="H113" i="10"/>
  <c r="H132" i="10"/>
  <c r="H124" i="10"/>
  <c r="H112" i="10"/>
  <c r="H96" i="10"/>
  <c r="D87" i="10"/>
  <c r="H130" i="10"/>
  <c r="H122" i="10"/>
  <c r="H116" i="10"/>
  <c r="H110" i="10"/>
  <c r="H102" i="10"/>
  <c r="D90" i="10"/>
  <c r="H88" i="10" s="1"/>
  <c r="D86" i="10"/>
  <c r="H85" i="10" s="1"/>
  <c r="H128" i="10"/>
  <c r="H118" i="10"/>
  <c r="H108" i="10"/>
  <c r="H100" i="10"/>
  <c r="H127" i="10"/>
  <c r="H115" i="10"/>
  <c r="H107" i="10"/>
  <c r="D88" i="10"/>
  <c r="H134" i="10" l="1"/>
  <c r="D92" i="10"/>
  <c r="D146" i="10"/>
  <c r="M120" i="10"/>
  <c r="O72" i="10" l="1"/>
  <c r="O75" i="10"/>
  <c r="O76" i="10"/>
  <c r="O69" i="10"/>
  <c r="O74" i="10"/>
  <c r="O70" i="10"/>
  <c r="O71" i="10"/>
  <c r="O73" i="10"/>
  <c r="O68" i="10"/>
  <c r="O67" i="10"/>
</calcChain>
</file>

<file path=xl/sharedStrings.xml><?xml version="1.0" encoding="utf-8"?>
<sst xmlns="http://schemas.openxmlformats.org/spreadsheetml/2006/main" count="207" uniqueCount="166">
  <si>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</si>
  <si>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</si>
  <si>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</si>
  <si>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</si>
  <si>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</si>
  <si>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</si>
  <si>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</si>
  <si>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</si>
  <si>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</si>
  <si>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</si>
  <si>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</si>
  <si>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</si>
  <si>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</si>
  <si>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</si>
  <si>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</si>
  <si>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Sin datos</t>
  </si>
  <si>
    <t>N°</t>
  </si>
  <si>
    <t>Otro familiar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</si>
  <si>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</si>
  <si>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</si>
  <si>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</si>
  <si>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</si>
  <si>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</si>
  <si>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</si>
  <si>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</si>
  <si>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</si>
  <si>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</si>
  <si>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</si>
  <si>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</si>
  <si>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</si>
  <si>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</si>
  <si>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</si>
  <si>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</si>
  <si>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</si>
  <si>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</si>
  <si>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</si>
  <si>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</si>
  <si>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</si>
  <si>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Grupo de edad</t>
  </si>
  <si>
    <t>Junin</t>
  </si>
  <si>
    <t>Huanuco</t>
  </si>
  <si>
    <t>Apurimac</t>
  </si>
  <si>
    <t>Madre de Dios</t>
  </si>
  <si>
    <t>Si</t>
  </si>
  <si>
    <t>No</t>
  </si>
  <si>
    <t>0 - 5 años</t>
  </si>
  <si>
    <t>6 - 11 años</t>
  </si>
  <si>
    <t>Vinculo</t>
  </si>
  <si>
    <t>Conocido</t>
  </si>
  <si>
    <t>Familiar</t>
  </si>
  <si>
    <t>Pareja</t>
  </si>
  <si>
    <t>Desconocido</t>
  </si>
  <si>
    <t>Mes / año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</si>
  <si>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</si>
  <si>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</si>
  <si>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</si>
  <si>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Rural</t>
  </si>
  <si>
    <t>Región</t>
  </si>
  <si>
    <t>Acumulado
2009 - 2018</t>
  </si>
  <si>
    <t>Lima Metropolitana</t>
  </si>
  <si>
    <t>Lima Provincia</t>
  </si>
  <si>
    <t>Otro</t>
  </si>
  <si>
    <t>Lugar del hecho</t>
  </si>
  <si>
    <t>Casa de ambos</t>
  </si>
  <si>
    <t>Casa de familiar</t>
  </si>
  <si>
    <t>Lugar desolado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</si>
  <si>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</si>
  <si>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</si>
  <si>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</si>
  <si>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</si>
  <si>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</si>
  <si>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</si>
  <si>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</si>
  <si>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</si>
  <si>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</si>
  <si>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</si>
  <si>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Conviviente</t>
  </si>
  <si>
    <t>Ex conviviente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</si>
  <si>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</si>
  <si>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</si>
  <si>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</si>
  <si>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</si>
  <si>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</si>
  <si>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</si>
  <si>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</si>
  <si>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</si>
  <si>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</si>
  <si>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</si>
  <si>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</si>
  <si>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</si>
  <si>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Vecino</t>
  </si>
  <si>
    <t>15 - 17 años</t>
  </si>
  <si>
    <t>18 - 29 años</t>
  </si>
  <si>
    <t>30 - 59 años</t>
  </si>
  <si>
    <t>Adulto</t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</si>
  <si>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</si>
  <si>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</si>
  <si>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</si>
  <si>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</si>
  <si>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</si>
  <si>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</si>
  <si>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</si>
  <si>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</si>
  <si>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</si>
  <si>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</si>
  <si>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</si>
  <si>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</si>
  <si>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</si>
  <si>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</si>
  <si>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</si>
  <si>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</si>
  <si>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</si>
  <si>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</si>
  <si>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</si>
  <si>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</si>
  <si>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</si>
  <si>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</si>
  <si>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</si>
  <si>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</si>
  <si>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</si>
  <si>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</si>
  <si>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</si>
  <si>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</si>
  <si>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</si>
  <si>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</si>
  <si>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</si>
  <si>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</si>
  <si>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</si>
  <si>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</si>
  <si>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</si>
  <si>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</si>
  <si>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</si>
  <si>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</si>
  <si>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</si>
  <si>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</si>
  <si>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</si>
  <si>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</si>
  <si>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</si>
  <si>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</si>
  <si>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</si>
  <si>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a/ Información al 31 de diciembre de 2019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</si>
  <si>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</si>
  <si>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</si>
  <si>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</si>
  <si>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</si>
  <si>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</si>
  <si>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</si>
  <si>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</si>
  <si>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</si>
  <si>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diciembre de 2019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</si>
  <si>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</si>
  <si>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</si>
  <si>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</si>
  <si>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Diciembre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</si>
  <si>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</si>
  <si>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</si>
  <si>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</si>
  <si>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Diciembre,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</si>
  <si>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</si>
  <si>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</si>
  <si>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</si>
  <si>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</si>
  <si>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Periodo: Enero a Diciembre, 2019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</si>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</sst>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7" applyFont="1" applyFill="1" applyAlignment="1">
      <alignment horizontal="center" vertical="center"/>
    </xf>
    <xf numFmtId="9" fontId="8" fillId="5" borderId="1" xfId="3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9" fontId="7" fillId="0" borderId="0" xfId="3" applyFont="1" applyAlignment="1">
      <alignment horizontal="center" vertical="center"/>
    </xf>
    <xf numFmtId="0" fontId="8" fillId="5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3" fontId="7" fillId="0" borderId="0" xfId="3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6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0" fontId="7" fillId="8" borderId="0" xfId="7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6" fillId="10" borderId="0" xfId="7" applyFont="1" applyFill="1" applyAlignment="1">
      <alignment vertical="center"/>
    </xf>
    <xf numFmtId="0" fontId="7" fillId="10" borderId="0" xfId="7" applyFont="1" applyFill="1" applyAlignment="1">
      <alignment vertical="center"/>
    </xf>
    <xf numFmtId="0" fontId="7" fillId="10" borderId="0" xfId="7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9" fontId="7" fillId="0" borderId="0" xfId="7" applyNumberFormat="1" applyFont="1" applyAlignment="1">
      <alignment horizontal="center" vertical="center"/>
    </xf>
    <xf numFmtId="0" fontId="6" fillId="9" borderId="0" xfId="7" applyFont="1" applyFill="1" applyAlignment="1">
      <alignment vertical="center"/>
    </xf>
    <xf numFmtId="0" fontId="7" fillId="9" borderId="0" xfId="7" applyFont="1" applyFill="1" applyAlignment="1">
      <alignment vertical="center"/>
    </xf>
    <xf numFmtId="0" fontId="7" fillId="9" borderId="0" xfId="7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9" fontId="6" fillId="0" borderId="0" xfId="3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1" fontId="8" fillId="5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9" fontId="2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7" fillId="0" borderId="0" xfId="3" applyNumberFormat="1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9" fontId="7" fillId="11" borderId="0" xfId="3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7" applyFont="1" applyFill="1" applyAlignment="1">
      <alignment horizontal="center" vertical="center"/>
    </xf>
    <xf numFmtId="0" fontId="7" fillId="11" borderId="0" xfId="7" applyFont="1" applyFill="1" applyAlignment="1">
      <alignment vertical="center"/>
    </xf>
    <xf numFmtId="0" fontId="6" fillId="11" borderId="0" xfId="7" applyFont="1" applyFill="1" applyAlignment="1">
      <alignment vertical="center"/>
    </xf>
    <xf numFmtId="9" fontId="8" fillId="0" borderId="0" xfId="0" applyNumberFormat="1" applyFont="1" applyAlignment="1">
      <alignment vertical="center"/>
    </xf>
    <xf numFmtId="9" fontId="7" fillId="9" borderId="0" xfId="3" applyFont="1" applyFill="1" applyAlignment="1">
      <alignment horizontal="center" vertical="center"/>
    </xf>
    <xf numFmtId="9" fontId="7" fillId="0" borderId="0" xfId="0" applyNumberFormat="1" applyFont="1" applyAlignment="1">
      <alignment vertical="center"/>
    </xf>
    <xf numFmtId="9" fontId="7" fillId="12" borderId="0" xfId="3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0" xfId="7" applyFont="1" applyFill="1" applyAlignment="1">
      <alignment horizontal="center" vertical="center"/>
    </xf>
    <xf numFmtId="0" fontId="7" fillId="12" borderId="0" xfId="7" applyFont="1" applyFill="1" applyAlignment="1">
      <alignment vertical="center"/>
    </xf>
    <xf numFmtId="0" fontId="6" fillId="12" borderId="0" xfId="7" applyFont="1" applyFill="1" applyAlignment="1">
      <alignment vertical="center"/>
    </xf>
    <xf numFmtId="9" fontId="8" fillId="5" borderId="1" xfId="0" applyNumberFormat="1" applyFont="1" applyFill="1" applyBorder="1" applyAlignment="1">
      <alignment horizontal="center" vertical="center"/>
    </xf>
    <xf numFmtId="9" fontId="7" fillId="11" borderId="0" xfId="0" applyNumberFormat="1" applyFont="1" applyFill="1" applyAlignment="1">
      <alignment horizontal="center" vertical="center"/>
    </xf>
    <xf numFmtId="9" fontId="7" fillId="9" borderId="0" xfId="7" applyNumberFormat="1" applyFont="1" applyFill="1" applyAlignment="1">
      <alignment horizontal="center" vertical="center"/>
    </xf>
    <xf numFmtId="9" fontId="7" fillId="12" borderId="0" xfId="7" applyNumberFormat="1" applyFont="1" applyFill="1" applyAlignment="1">
      <alignment horizontal="center" vertical="center"/>
    </xf>
    <xf numFmtId="9" fontId="7" fillId="8" borderId="0" xfId="7" applyNumberFormat="1" applyFont="1" applyFill="1" applyAlignment="1">
      <alignment horizontal="center" vertical="center"/>
    </xf>
    <xf numFmtId="9" fontId="7" fillId="10" borderId="0" xfId="7" applyNumberFormat="1" applyFont="1" applyFill="1" applyAlignment="1">
      <alignment horizontal="center" vertical="center"/>
    </xf>
    <xf numFmtId="9" fontId="7" fillId="2" borderId="0" xfId="3" applyFont="1" applyFill="1" applyAlignment="1">
      <alignment vertical="center"/>
    </xf>
    <xf numFmtId="9" fontId="7" fillId="8" borderId="0" xfId="3" applyFont="1" applyFill="1" applyAlignment="1">
      <alignment horizontal="center" vertical="center"/>
    </xf>
    <xf numFmtId="9" fontId="7" fillId="0" borderId="0" xfId="3" applyFont="1" applyAlignment="1">
      <alignment vertical="center"/>
    </xf>
    <xf numFmtId="0" fontId="7" fillId="8" borderId="0" xfId="7" applyFont="1" applyFill="1" applyAlignment="1">
      <alignment horizontal="left" vertical="center"/>
    </xf>
    <xf numFmtId="0" fontId="6" fillId="8" borderId="0" xfId="7" applyFont="1" applyFill="1" applyAlignment="1">
      <alignment horizontal="left" vertical="center"/>
    </xf>
    <xf numFmtId="2" fontId="7" fillId="0" borderId="0" xfId="0" applyNumberFormat="1" applyFont="1" applyAlignment="1">
      <alignment vertical="center"/>
    </xf>
    <xf numFmtId="9" fontId="7" fillId="10" borderId="0" xfId="3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5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9" fontId="29" fillId="0" borderId="0" xfId="0" applyNumberFormat="1" applyFont="1" applyAlignment="1">
      <alignment horizontal="left" vertical="center"/>
    </xf>
    <xf numFmtId="9" fontId="8" fillId="0" borderId="0" xfId="3" applyFont="1" applyAlignment="1">
      <alignment horizontal="center" vertical="center"/>
    </xf>
    <xf numFmtId="164" fontId="8" fillId="5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3" fontId="8" fillId="0" borderId="0" xfId="3" applyNumberFormat="1" applyFont="1" applyAlignment="1">
      <alignment horizontal="center" vertical="center"/>
    </xf>
    <xf numFmtId="3" fontId="8" fillId="5" borderId="1" xfId="3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3" fontId="9" fillId="0" borderId="0" xfId="3" applyNumberFormat="1" applyFont="1" applyAlignment="1">
      <alignment horizontal="center" vertical="center"/>
    </xf>
    <xf numFmtId="9" fontId="8" fillId="0" borderId="0" xfId="3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3" fontId="8" fillId="5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9" fontId="6" fillId="0" borderId="0" xfId="3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5" borderId="1" xfId="3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9" fontId="7" fillId="0" borderId="0" xfId="3" applyFont="1" applyAlignment="1">
      <alignment horizontal="center" vertical="center"/>
    </xf>
    <xf numFmtId="9" fontId="8" fillId="5" borderId="1" xfId="3" applyFont="1" applyFill="1" applyBorder="1" applyAlignment="1">
      <alignment horizontal="center" vertical="center"/>
    </xf>
    <xf numFmtId="9" fontId="7" fillId="0" borderId="0" xfId="3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3" xfId="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33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6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EA-4C28-BA02-E4787359947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EA-4C28-BA02-E47873599473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EA-4C28-BA02-E4787359947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DEA-4C28-BA02-E47873599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A-4C28-BA02-E478735994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04-418D-806B-EA2EED4DF579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04-418D-806B-EA2EED4DF579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04-418D-806B-EA2EED4DF57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04-418D-806B-EA2EED4DF579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A04-418D-806B-EA2EED4DF579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04-418D-806B-EA2EED4DF579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04-418D-806B-EA2EED4DF579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04-418D-806B-EA2EED4DF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41</c:v>
                </c:pt>
                <c:pt idx="1">
                  <c:v>156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4-418D-806B-EA2EED4D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CF-411D-A7D3-7C87637C524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CF-411D-A7D3-7C87637C524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CF-411D-A7D3-7C87637C524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CF-411D-A7D3-7C87637C524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CF-411D-A7D3-7C87637C52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ECF-411D-A7D3-7C87637C524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CF-411D-A7D3-7C87637C5245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CF-411D-A7D3-7C87637C5245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ECF-411D-A7D3-7C87637C5245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ECF-411D-A7D3-7C87637C5245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ECF-411D-A7D3-7C87637C5245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ECF-411D-A7D3-7C87637C5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213</c:v>
                </c:pt>
                <c:pt idx="1">
                  <c:v>147</c:v>
                </c:pt>
                <c:pt idx="2">
                  <c:v>22</c:v>
                </c:pt>
                <c:pt idx="3">
                  <c:v>16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CF-411D-A7D3-7C87637C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91258863846248E-3"/>
          <c:y val="0.16092322280847568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50-433B-8AC5-CF7BD16F8E70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50-433B-8AC5-CF7BD16F8E70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950-433B-8AC5-CF7BD16F8E70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50-433B-8AC5-CF7BD16F8E70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50-433B-8AC5-CF7BD16F8E70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50-433B-8AC5-CF7BD16F8E70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50-433B-8AC5-CF7BD16F8E70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50-433B-8AC5-CF7BD16F8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222</c:v>
                </c:pt>
                <c:pt idx="1">
                  <c:v>160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50-433B-8AC5-CF7BD16F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5059" y="16108905"/>
          <a:ext cx="1933575" cy="2102895"/>
          <a:chOff x="2762250" y="15849600"/>
          <a:chExt cx="1952625" cy="2099918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213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10</xdr:col>
      <xdr:colOff>741891</xdr:colOff>
      <xdr:row>146</xdr:row>
      <xdr:rowOff>46077</xdr:rowOff>
    </xdr:from>
    <xdr:to>
      <xdr:col>14</xdr:col>
      <xdr:colOff>504825</xdr:colOff>
      <xdr:row>156</xdr:row>
      <xdr:rowOff>76200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6221186" y="8899071"/>
          <a:ext cx="7673032" cy="129267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10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diciembre 2019</a:t>
          </a:r>
          <a:r>
            <a:rPr lang="es-PE" sz="1050" b="0" baseline="0">
              <a:latin typeface="+mn-lt"/>
            </a:rPr>
            <a:t>: Lima Metropolitana (151), Arequipa (23)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(22), Cusco (21), La Libertad (20), Callao (17), San Martín (17), Apurímac (14), Piura (14), Junín (12), Puno (12), Lima Provincia (12), Ica (11)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diciembre 2019) - CEM/PNCVFS/MIMP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Diciembre 2019): </a:t>
          </a:r>
          <a:r>
            <a:rPr lang="es-PE" sz="1050" b="0" baseline="0">
              <a:latin typeface="+mn-lt"/>
            </a:rPr>
            <a:t>Lima Metropolitana (605), Arequipa (139), Cusco (98), Junín (97)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(91)</a:t>
          </a:r>
          <a:r>
            <a:rPr lang="es-PE" sz="1050" b="0" baseline="0">
              <a:latin typeface="+mn-lt"/>
            </a:rPr>
            <a:t>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(86), </a:t>
          </a:r>
          <a:r>
            <a:rPr lang="es-PE" sz="1050" b="0" baseline="0">
              <a:latin typeface="+mn-lt"/>
            </a:rPr>
            <a:t>Ancash (80), , Puno (75), Ica (71), Ayacucho (65) y Piura (60).</a:t>
          </a:r>
        </a:p>
      </xdr:txBody>
    </xdr:sp>
    <xdr:clientData/>
  </xdr:twoCellAnchor>
  <xdr:oneCellAnchor>
    <xdr:from>
      <xdr:col>0</xdr:col>
      <xdr:colOff>0</xdr:colOff>
      <xdr:row>17</xdr:row>
      <xdr:rowOff>31751</xdr:rowOff>
    </xdr:from>
    <xdr:ext cx="3719424" cy="5549899"/>
    <xdr:pic>
      <xdr:nvPicPr>
        <xdr:cNvPr id="18" name="Imagen 17">
          <a:extLst>
            <a:ext uri="{FF2B5EF4-FFF2-40B4-BE49-F238E27FC236}">
              <a16:creationId xmlns:a16="http://schemas.microsoft.com/office/drawing/2014/main" id="{E43C3778-4632-4DBB-8841-2B58AD1E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251"/>
          <a:ext cx="3719424" cy="554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38125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Normal="100" zoomScaleSheetLayoutView="100" workbookViewId="0">
      <selection activeCell="S1" sqref="S1"/>
    </sheetView>
  </sheetViews>
  <sheetFormatPr baseColWidth="10" defaultRowHeight="15" x14ac:dyDescent="0.25"/>
  <cols>
    <col min="1" max="1" width="0.5703125" style="18" customWidth="1"/>
    <col min="2" max="2" width="14.140625" style="18" customWidth="1"/>
    <col min="3" max="3" width="11.7109375" style="18" customWidth="1"/>
    <col min="4" max="4" width="11.42578125" style="18"/>
    <col min="5" max="5" width="1.140625" style="18" customWidth="1"/>
    <col min="6" max="6" width="9.5703125" style="42" customWidth="1"/>
    <col min="7" max="7" width="1.7109375" style="42" customWidth="1"/>
    <col min="8" max="8" width="7.140625" style="42" customWidth="1"/>
    <col min="9" max="9" width="9.5703125" style="18" customWidth="1"/>
    <col min="10" max="10" width="2.7109375" style="18" customWidth="1"/>
    <col min="11" max="11" width="16.140625" style="18" customWidth="1"/>
    <col min="12" max="12" width="11.7109375" style="18" customWidth="1"/>
    <col min="13" max="13" width="15.42578125" style="18" customWidth="1"/>
    <col min="14" max="14" width="1.140625" style="18" customWidth="1"/>
    <col min="15" max="15" width="10.42578125" style="18" customWidth="1"/>
    <col min="16" max="16" width="1.5703125" style="18" customWidth="1"/>
    <col min="17" max="17" width="7.7109375" style="18" customWidth="1"/>
    <col min="18" max="18" width="7" style="18" customWidth="1"/>
    <col min="19" max="19" width="2.85546875" style="18" customWidth="1"/>
    <col min="20" max="20" width="0.5703125" style="18" customWidth="1"/>
    <col min="21" max="16384" width="11.42578125" style="18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5" t="s">
        <v>163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2:19" ht="21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2:19" ht="6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20.25" x14ac:dyDescent="0.25">
      <c r="B8" s="125" t="s">
        <v>162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2:19" ht="6.75" customHeight="1" x14ac:dyDescent="0.25"/>
    <row r="10" spans="2:19" x14ac:dyDescent="0.25">
      <c r="B10" s="126" t="s">
        <v>161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2:19" ht="30.75" customHeight="1" x14ac:dyDescent="0.25"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2:19" ht="8.25" customHeight="1" x14ac:dyDescent="0.25"/>
    <row r="13" spans="2:19" s="105" customFormat="1" ht="17.25" customHeight="1" x14ac:dyDescent="0.25">
      <c r="B13" s="127" t="s">
        <v>160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2:19" ht="3" customHeight="1" x14ac:dyDescent="0.25"/>
    <row r="15" spans="2:19" ht="15" customHeight="1" x14ac:dyDescent="0.2">
      <c r="B15" s="4" t="s">
        <v>159</v>
      </c>
      <c r="C15" s="5"/>
      <c r="D15" s="5"/>
      <c r="E15" s="5"/>
      <c r="F15" s="8"/>
      <c r="G15" s="8"/>
      <c r="H15" s="8"/>
      <c r="I15" s="107" t="s">
        <v>158</v>
      </c>
      <c r="J15" s="107"/>
      <c r="K15" s="107"/>
      <c r="L15" s="107"/>
      <c r="M15" s="107"/>
      <c r="N15" s="36"/>
      <c r="O15" s="5"/>
      <c r="P15" s="111"/>
      <c r="Q15" s="111"/>
      <c r="R15" s="111"/>
      <c r="S15" s="111"/>
    </row>
    <row r="16" spans="2:19" x14ac:dyDescent="0.25">
      <c r="B16" s="104" t="s">
        <v>157</v>
      </c>
      <c r="C16" s="5"/>
      <c r="D16" s="5"/>
      <c r="E16" s="5"/>
      <c r="F16" s="8"/>
      <c r="G16" s="8"/>
      <c r="H16" s="8"/>
      <c r="I16" s="107"/>
      <c r="J16" s="107"/>
      <c r="K16" s="107"/>
      <c r="L16" s="107"/>
      <c r="M16" s="107"/>
      <c r="N16" s="36"/>
      <c r="O16" s="5"/>
      <c r="P16" s="111"/>
      <c r="Q16" s="111"/>
      <c r="R16" s="111"/>
      <c r="S16" s="111"/>
    </row>
    <row r="17" spans="2:19" x14ac:dyDescent="0.25">
      <c r="C17" s="5"/>
      <c r="D17" s="5"/>
      <c r="E17" s="5"/>
      <c r="F17" s="8"/>
      <c r="G17" s="8"/>
      <c r="H17" s="8"/>
      <c r="I17" s="38" t="s">
        <v>52</v>
      </c>
      <c r="J17" s="38"/>
      <c r="K17" s="38">
        <v>2019</v>
      </c>
      <c r="L17" s="38">
        <v>2018</v>
      </c>
      <c r="M17" s="38" t="s">
        <v>156</v>
      </c>
      <c r="N17" s="36"/>
      <c r="O17" s="7"/>
      <c r="P17" s="7"/>
      <c r="Q17" s="7"/>
      <c r="R17" s="7"/>
      <c r="S17" s="5"/>
    </row>
    <row r="18" spans="2:19" ht="15" customHeight="1" x14ac:dyDescent="0.25">
      <c r="C18" s="5"/>
      <c r="D18" s="5"/>
      <c r="E18" s="5"/>
      <c r="F18" s="8"/>
      <c r="G18" s="8"/>
      <c r="H18" s="8"/>
      <c r="I18" s="35" t="s">
        <v>2</v>
      </c>
      <c r="J18" s="8"/>
      <c r="K18" s="8">
        <v>41</v>
      </c>
      <c r="L18" s="8">
        <v>44</v>
      </c>
      <c r="M18" s="34">
        <f t="shared" ref="M18:M30" si="0">K18/L18-1</f>
        <v>-6.8181818181818232E-2</v>
      </c>
      <c r="N18" s="7"/>
      <c r="O18" s="34"/>
      <c r="P18" s="34"/>
      <c r="Q18" s="8"/>
      <c r="R18" s="8"/>
      <c r="S18" s="7"/>
    </row>
    <row r="19" spans="2:19" ht="15" customHeight="1" x14ac:dyDescent="0.25">
      <c r="B19" s="5"/>
      <c r="C19" s="5"/>
      <c r="D19" s="5"/>
      <c r="E19" s="5"/>
      <c r="F19" s="8"/>
      <c r="G19" s="8"/>
      <c r="H19" s="8"/>
      <c r="I19" s="35" t="s">
        <v>3</v>
      </c>
      <c r="J19" s="8"/>
      <c r="K19" s="8">
        <v>27</v>
      </c>
      <c r="L19" s="8">
        <v>22</v>
      </c>
      <c r="M19" s="34">
        <f t="shared" si="0"/>
        <v>0.22727272727272729</v>
      </c>
      <c r="N19" s="7"/>
      <c r="O19" s="34"/>
      <c r="P19" s="34"/>
      <c r="Q19" s="8"/>
      <c r="R19" s="8"/>
      <c r="S19" s="7"/>
    </row>
    <row r="20" spans="2:19" ht="15" customHeight="1" x14ac:dyDescent="0.25">
      <c r="B20" s="5"/>
      <c r="C20" s="5"/>
      <c r="D20" s="5"/>
      <c r="E20" s="5"/>
      <c r="F20" s="8"/>
      <c r="G20" s="8"/>
      <c r="H20" s="8"/>
      <c r="I20" s="35" t="s">
        <v>4</v>
      </c>
      <c r="J20" s="8"/>
      <c r="K20" s="8">
        <v>37</v>
      </c>
      <c r="L20" s="8">
        <v>16</v>
      </c>
      <c r="M20" s="34">
        <f t="shared" si="0"/>
        <v>1.3125</v>
      </c>
      <c r="N20" s="7"/>
      <c r="O20" s="34"/>
      <c r="P20" s="34"/>
      <c r="Q20" s="8"/>
      <c r="R20" s="8"/>
      <c r="S20" s="7"/>
    </row>
    <row r="21" spans="2:19" ht="15" customHeight="1" x14ac:dyDescent="0.25">
      <c r="B21" s="5"/>
      <c r="C21" s="5"/>
      <c r="D21" s="5"/>
      <c r="E21" s="5"/>
      <c r="F21" s="8"/>
      <c r="G21" s="8"/>
      <c r="H21" s="8"/>
      <c r="I21" s="35" t="s">
        <v>5</v>
      </c>
      <c r="J21" s="8"/>
      <c r="K21" s="8">
        <v>34</v>
      </c>
      <c r="L21" s="8">
        <v>21</v>
      </c>
      <c r="M21" s="34">
        <f t="shared" si="0"/>
        <v>0.61904761904761907</v>
      </c>
      <c r="N21" s="7"/>
      <c r="O21" s="34"/>
      <c r="P21" s="34"/>
      <c r="Q21" s="8"/>
      <c r="R21" s="8"/>
      <c r="S21" s="7"/>
    </row>
    <row r="22" spans="2:19" ht="15" customHeight="1" x14ac:dyDescent="0.25">
      <c r="B22" s="5"/>
      <c r="C22" s="5"/>
      <c r="D22" s="5"/>
      <c r="E22" s="5"/>
      <c r="F22" s="8"/>
      <c r="G22" s="8"/>
      <c r="H22" s="8"/>
      <c r="I22" s="35" t="s">
        <v>6</v>
      </c>
      <c r="J22" s="8"/>
      <c r="K22" s="8">
        <v>31</v>
      </c>
      <c r="L22" s="8">
        <v>31</v>
      </c>
      <c r="M22" s="34">
        <f t="shared" si="0"/>
        <v>0</v>
      </c>
      <c r="N22" s="7"/>
      <c r="O22" s="34"/>
      <c r="P22" s="34"/>
      <c r="Q22" s="8"/>
      <c r="R22" s="8"/>
      <c r="S22" s="7"/>
    </row>
    <row r="23" spans="2:19" ht="15" customHeight="1" x14ac:dyDescent="0.25">
      <c r="B23" s="5"/>
      <c r="C23" s="5"/>
      <c r="D23" s="5"/>
      <c r="E23" s="5"/>
      <c r="F23" s="8"/>
      <c r="G23" s="8"/>
      <c r="H23" s="8"/>
      <c r="I23" s="35" t="s">
        <v>7</v>
      </c>
      <c r="J23" s="8"/>
      <c r="K23" s="8">
        <v>30</v>
      </c>
      <c r="L23" s="8">
        <v>29</v>
      </c>
      <c r="M23" s="34">
        <f t="shared" si="0"/>
        <v>3.4482758620689724E-2</v>
      </c>
      <c r="N23" s="7"/>
      <c r="O23" s="34"/>
      <c r="P23" s="34"/>
      <c r="Q23" s="8"/>
      <c r="R23" s="8"/>
      <c r="S23" s="7"/>
    </row>
    <row r="24" spans="2:19" ht="15" customHeight="1" x14ac:dyDescent="0.25">
      <c r="B24" s="5"/>
      <c r="C24" s="5"/>
      <c r="D24" s="5"/>
      <c r="E24" s="5"/>
      <c r="F24" s="8"/>
      <c r="G24" s="8"/>
      <c r="H24" s="8"/>
      <c r="I24" s="35" t="s">
        <v>8</v>
      </c>
      <c r="J24" s="8"/>
      <c r="K24" s="8">
        <v>30</v>
      </c>
      <c r="L24" s="8">
        <v>21</v>
      </c>
      <c r="M24" s="34">
        <f t="shared" si="0"/>
        <v>0.4285714285714286</v>
      </c>
      <c r="N24" s="7"/>
      <c r="O24" s="34"/>
      <c r="P24" s="34"/>
      <c r="Q24" s="8"/>
      <c r="R24" s="8"/>
      <c r="S24" s="7"/>
    </row>
    <row r="25" spans="2:19" ht="15" customHeight="1" x14ac:dyDescent="0.25">
      <c r="B25" s="5"/>
      <c r="C25" s="5"/>
      <c r="D25" s="5"/>
      <c r="E25" s="5"/>
      <c r="F25" s="8"/>
      <c r="G25" s="8"/>
      <c r="H25" s="8"/>
      <c r="I25" s="35" t="s">
        <v>9</v>
      </c>
      <c r="J25" s="8"/>
      <c r="K25" s="8">
        <v>45</v>
      </c>
      <c r="L25" s="8">
        <v>24</v>
      </c>
      <c r="M25" s="34">
        <f t="shared" si="0"/>
        <v>0.875</v>
      </c>
      <c r="N25" s="7"/>
      <c r="O25" s="34"/>
      <c r="P25" s="34"/>
      <c r="Q25" s="8"/>
      <c r="R25" s="8"/>
      <c r="S25" s="7"/>
    </row>
    <row r="26" spans="2:19" ht="15" customHeight="1" x14ac:dyDescent="0.25">
      <c r="B26" s="5"/>
      <c r="C26" s="5"/>
      <c r="D26" s="5"/>
      <c r="E26" s="5"/>
      <c r="F26" s="8"/>
      <c r="G26" s="8"/>
      <c r="H26" s="8"/>
      <c r="I26" s="35" t="s">
        <v>10</v>
      </c>
      <c r="J26" s="8"/>
      <c r="K26" s="8">
        <v>42</v>
      </c>
      <c r="L26" s="8">
        <v>11</v>
      </c>
      <c r="M26" s="34">
        <f t="shared" si="0"/>
        <v>2.8181818181818183</v>
      </c>
      <c r="N26" s="7"/>
      <c r="O26" s="34"/>
      <c r="P26" s="34"/>
      <c r="Q26" s="8"/>
      <c r="R26" s="8"/>
      <c r="S26" s="7"/>
    </row>
    <row r="27" spans="2:19" ht="15" customHeight="1" x14ac:dyDescent="0.25">
      <c r="B27" s="5"/>
      <c r="C27" s="5"/>
      <c r="D27" s="5"/>
      <c r="E27" s="5"/>
      <c r="F27" s="8"/>
      <c r="G27" s="8"/>
      <c r="H27" s="8"/>
      <c r="I27" s="35" t="s">
        <v>11</v>
      </c>
      <c r="J27" s="8"/>
      <c r="K27" s="8">
        <v>24</v>
      </c>
      <c r="L27" s="8">
        <v>24</v>
      </c>
      <c r="M27" s="34">
        <f t="shared" si="0"/>
        <v>0</v>
      </c>
      <c r="N27" s="7"/>
      <c r="O27" s="34"/>
      <c r="P27" s="34"/>
      <c r="Q27" s="8"/>
      <c r="R27" s="8"/>
      <c r="S27" s="7"/>
    </row>
    <row r="28" spans="2:19" ht="15" customHeight="1" x14ac:dyDescent="0.25">
      <c r="B28" s="5"/>
      <c r="C28" s="5"/>
      <c r="D28" s="5"/>
      <c r="E28" s="5"/>
      <c r="F28" s="8"/>
      <c r="G28" s="8"/>
      <c r="H28" s="8"/>
      <c r="I28" s="35" t="s">
        <v>12</v>
      </c>
      <c r="J28" s="8"/>
      <c r="K28" s="8">
        <v>32</v>
      </c>
      <c r="L28" s="8">
        <v>37</v>
      </c>
      <c r="M28" s="34">
        <f t="shared" si="0"/>
        <v>-0.13513513513513509</v>
      </c>
      <c r="N28" s="7"/>
      <c r="O28" s="34"/>
      <c r="P28" s="34"/>
      <c r="Q28" s="8"/>
      <c r="R28" s="8"/>
      <c r="S28" s="7"/>
    </row>
    <row r="29" spans="2:19" ht="15" customHeight="1" thickBot="1" x14ac:dyDescent="0.3">
      <c r="B29" s="5"/>
      <c r="C29" s="5"/>
      <c r="D29" s="5"/>
      <c r="E29" s="5"/>
      <c r="F29" s="8"/>
      <c r="G29" s="8"/>
      <c r="H29" s="8"/>
      <c r="I29" s="35" t="s">
        <v>13</v>
      </c>
      <c r="J29" s="8"/>
      <c r="K29" s="8">
        <v>31</v>
      </c>
      <c r="L29" s="8">
        <v>24</v>
      </c>
      <c r="M29" s="34">
        <f t="shared" si="0"/>
        <v>0.29166666666666674</v>
      </c>
      <c r="N29" s="7"/>
      <c r="O29" s="34"/>
      <c r="P29" s="34"/>
      <c r="Q29" s="8"/>
      <c r="R29" s="8"/>
      <c r="S29" s="7"/>
    </row>
    <row r="30" spans="2:19" x14ac:dyDescent="0.25">
      <c r="B30" s="5"/>
      <c r="C30" s="5"/>
      <c r="D30" s="5"/>
      <c r="E30" s="5"/>
      <c r="F30" s="8"/>
      <c r="G30" s="8"/>
      <c r="H30" s="8"/>
      <c r="I30" s="37" t="s">
        <v>0</v>
      </c>
      <c r="J30" s="37"/>
      <c r="K30" s="37">
        <f>SUM(K18:K29)</f>
        <v>404</v>
      </c>
      <c r="L30" s="37">
        <f>SUM(L18:L29)</f>
        <v>304</v>
      </c>
      <c r="M30" s="3">
        <f t="shared" si="0"/>
        <v>0.32894736842105265</v>
      </c>
      <c r="N30" s="7"/>
      <c r="O30" s="34"/>
      <c r="P30" s="34"/>
      <c r="Q30" s="8"/>
      <c r="R30" s="8"/>
      <c r="S30" s="7"/>
    </row>
    <row r="31" spans="2:19" x14ac:dyDescent="0.25">
      <c r="B31" s="5"/>
      <c r="C31" s="5"/>
      <c r="D31" s="5"/>
      <c r="E31" s="5"/>
      <c r="F31" s="8"/>
      <c r="G31" s="8"/>
      <c r="H31" s="8"/>
      <c r="N31" s="5"/>
      <c r="O31" s="5"/>
      <c r="P31" s="5"/>
      <c r="Q31" s="5"/>
      <c r="R31" s="5"/>
      <c r="S31" s="5"/>
    </row>
    <row r="32" spans="2:19" ht="26.25" customHeight="1" x14ac:dyDescent="0.25">
      <c r="B32" s="5"/>
      <c r="C32" s="5"/>
      <c r="D32" s="5"/>
      <c r="E32" s="5"/>
      <c r="F32" s="8"/>
      <c r="G32" s="8"/>
      <c r="H32" s="8"/>
      <c r="I32" s="123" t="s">
        <v>155</v>
      </c>
      <c r="J32" s="123"/>
      <c r="K32" s="123"/>
      <c r="L32" s="5"/>
      <c r="M32" s="5"/>
      <c r="N32" s="5"/>
      <c r="O32" s="5"/>
      <c r="P32" s="5"/>
      <c r="Q32" s="5"/>
      <c r="R32" s="5"/>
      <c r="S32" s="5"/>
    </row>
    <row r="33" spans="2:19" x14ac:dyDescent="0.25">
      <c r="B33" s="5"/>
      <c r="C33" s="5"/>
      <c r="D33" s="5"/>
      <c r="E33" s="5"/>
      <c r="F33" s="8"/>
      <c r="G33" s="8"/>
      <c r="H33" s="8"/>
      <c r="I33" s="38" t="s">
        <v>37</v>
      </c>
      <c r="J33" s="124" t="s">
        <v>154</v>
      </c>
      <c r="K33" s="124"/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5"/>
      <c r="C34" s="5"/>
      <c r="D34" s="5"/>
      <c r="E34" s="5"/>
      <c r="F34" s="8"/>
      <c r="G34" s="8"/>
      <c r="H34" s="8"/>
      <c r="I34" s="9">
        <v>2009</v>
      </c>
      <c r="J34" s="8"/>
      <c r="K34" s="103">
        <v>64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5"/>
      <c r="C35" s="5"/>
      <c r="D35" s="5"/>
      <c r="E35" s="5"/>
      <c r="F35" s="8"/>
      <c r="G35" s="8"/>
      <c r="H35" s="8"/>
      <c r="I35" s="9">
        <v>2010</v>
      </c>
      <c r="J35" s="8"/>
      <c r="K35" s="103">
        <v>47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5"/>
      <c r="C36" s="5"/>
      <c r="D36" s="5"/>
      <c r="E36" s="5"/>
      <c r="F36" s="8"/>
      <c r="G36" s="8"/>
      <c r="H36" s="8"/>
      <c r="I36" s="9">
        <v>2011</v>
      </c>
      <c r="J36" s="8"/>
      <c r="K36" s="103">
        <v>66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5"/>
      <c r="C37" s="5"/>
      <c r="D37" s="5"/>
      <c r="E37" s="5"/>
      <c r="F37" s="8"/>
      <c r="G37" s="8"/>
      <c r="H37" s="8"/>
      <c r="I37" s="9">
        <v>2012</v>
      </c>
      <c r="J37" s="8"/>
      <c r="K37" s="103">
        <v>91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5"/>
      <c r="C38" s="5"/>
      <c r="D38" s="5"/>
      <c r="E38" s="5"/>
      <c r="F38" s="8"/>
      <c r="G38" s="8"/>
      <c r="H38" s="8"/>
      <c r="I38" s="9">
        <v>2013</v>
      </c>
      <c r="J38" s="8"/>
      <c r="K38" s="103">
        <v>151</v>
      </c>
      <c r="L38" s="5"/>
      <c r="M38" s="5"/>
      <c r="N38" s="5"/>
      <c r="O38" s="5"/>
      <c r="P38" s="5"/>
      <c r="Q38" s="5"/>
      <c r="R38" s="5"/>
      <c r="S38" s="5"/>
    </row>
    <row r="39" spans="2:19" x14ac:dyDescent="0.25">
      <c r="B39" s="5"/>
      <c r="C39" s="5"/>
      <c r="D39" s="5"/>
      <c r="E39" s="5"/>
      <c r="F39" s="8"/>
      <c r="G39" s="8"/>
      <c r="H39" s="8"/>
      <c r="I39" s="9">
        <v>2014</v>
      </c>
      <c r="J39" s="8"/>
      <c r="K39" s="103">
        <v>186</v>
      </c>
      <c r="L39" s="5"/>
      <c r="M39" s="5"/>
      <c r="N39" s="5"/>
      <c r="O39" s="5"/>
      <c r="P39" s="5"/>
      <c r="Q39" s="5"/>
      <c r="R39" s="5"/>
      <c r="S39" s="5"/>
    </row>
    <row r="40" spans="2:19" x14ac:dyDescent="0.25">
      <c r="B40" s="5"/>
      <c r="C40" s="5"/>
      <c r="D40" s="5"/>
      <c r="E40" s="5"/>
      <c r="F40" s="8"/>
      <c r="G40" s="8"/>
      <c r="H40" s="8"/>
      <c r="I40" s="9">
        <v>2015</v>
      </c>
      <c r="J40" s="8"/>
      <c r="K40" s="103">
        <v>198</v>
      </c>
      <c r="L40" s="5"/>
      <c r="M40" s="5"/>
      <c r="N40" s="5"/>
      <c r="O40" s="5"/>
      <c r="P40" s="5"/>
      <c r="Q40" s="5"/>
      <c r="R40" s="5"/>
      <c r="S40" s="5"/>
    </row>
    <row r="41" spans="2:19" x14ac:dyDescent="0.25">
      <c r="B41" s="5"/>
      <c r="C41" s="5"/>
      <c r="D41" s="5"/>
      <c r="E41" s="5"/>
      <c r="F41" s="8"/>
      <c r="G41" s="8"/>
      <c r="H41" s="8"/>
      <c r="I41" s="9">
        <v>2016</v>
      </c>
      <c r="J41" s="8"/>
      <c r="K41" s="103">
        <v>258</v>
      </c>
      <c r="L41" s="5"/>
      <c r="M41" s="5"/>
      <c r="N41" s="5"/>
      <c r="O41" s="5"/>
      <c r="P41" s="5"/>
      <c r="Q41" s="5"/>
      <c r="R41" s="5"/>
      <c r="S41" s="5"/>
    </row>
    <row r="42" spans="2:19" x14ac:dyDescent="0.25">
      <c r="B42" s="5"/>
      <c r="C42" s="5"/>
      <c r="D42" s="5"/>
      <c r="E42" s="5"/>
      <c r="F42" s="8"/>
      <c r="G42" s="8"/>
      <c r="H42" s="8"/>
      <c r="I42" s="9">
        <v>2017</v>
      </c>
      <c r="J42" s="8"/>
      <c r="K42" s="103">
        <v>247</v>
      </c>
      <c r="L42" s="5"/>
      <c r="M42" s="5"/>
      <c r="N42" s="5"/>
      <c r="O42" s="5"/>
      <c r="P42" s="5"/>
      <c r="Q42" s="5"/>
      <c r="R42" s="5"/>
      <c r="S42" s="5"/>
    </row>
    <row r="43" spans="2:19" x14ac:dyDescent="0.25">
      <c r="B43" s="5"/>
      <c r="C43" s="5"/>
      <c r="D43" s="5"/>
      <c r="E43" s="5"/>
      <c r="F43" s="8"/>
      <c r="G43" s="8"/>
      <c r="H43" s="8"/>
      <c r="I43" s="9">
        <v>2018</v>
      </c>
      <c r="J43" s="8"/>
      <c r="K43" s="103">
        <v>304</v>
      </c>
      <c r="L43" s="5"/>
      <c r="M43" s="5"/>
      <c r="N43" s="5"/>
      <c r="O43" s="5"/>
      <c r="P43" s="5"/>
      <c r="Q43" s="5"/>
      <c r="R43" s="5"/>
      <c r="S43" s="5"/>
    </row>
    <row r="44" spans="2:19" ht="15.75" thickBot="1" x14ac:dyDescent="0.3">
      <c r="B44" s="5"/>
      <c r="C44" s="5"/>
      <c r="D44" s="5"/>
      <c r="E44" s="5"/>
      <c r="F44" s="8"/>
      <c r="G44" s="8"/>
      <c r="H44" s="8"/>
      <c r="I44" s="9" t="s">
        <v>53</v>
      </c>
      <c r="J44" s="8"/>
      <c r="K44" s="103">
        <v>404</v>
      </c>
      <c r="L44" s="5"/>
      <c r="M44" s="5"/>
      <c r="N44" s="5"/>
      <c r="O44" s="5"/>
      <c r="P44" s="5"/>
      <c r="Q44" s="5"/>
      <c r="R44" s="5"/>
      <c r="S44" s="5"/>
    </row>
    <row r="45" spans="2:19" x14ac:dyDescent="0.25">
      <c r="B45" s="5"/>
      <c r="C45" s="5"/>
      <c r="D45" s="5"/>
      <c r="E45" s="5"/>
      <c r="F45" s="8"/>
      <c r="G45" s="8"/>
      <c r="H45" s="8"/>
      <c r="I45" s="37" t="s">
        <v>0</v>
      </c>
      <c r="J45" s="37"/>
      <c r="K45" s="102">
        <f>SUM(K34:K44)</f>
        <v>2016</v>
      </c>
      <c r="L45" s="5"/>
      <c r="M45" s="5"/>
      <c r="N45" s="5"/>
      <c r="O45" s="5"/>
      <c r="P45" s="5"/>
      <c r="Q45" s="5"/>
      <c r="R45" s="5"/>
      <c r="S45" s="5"/>
    </row>
    <row r="46" spans="2:19" x14ac:dyDescent="0.25">
      <c r="B46" s="5"/>
      <c r="C46" s="5"/>
      <c r="D46" s="5"/>
      <c r="E46" s="5"/>
      <c r="F46" s="8"/>
      <c r="G46" s="8"/>
      <c r="H46" s="8"/>
      <c r="I46" s="98" t="s">
        <v>149</v>
      </c>
      <c r="J46" s="101"/>
      <c r="K46" s="5"/>
      <c r="L46" s="5"/>
      <c r="M46" s="98" t="s">
        <v>149</v>
      </c>
      <c r="N46" s="5"/>
      <c r="O46" s="5"/>
      <c r="P46" s="5"/>
      <c r="Q46" s="5"/>
      <c r="R46" s="5"/>
      <c r="S46" s="5"/>
    </row>
    <row r="47" spans="2:19" ht="22.5" customHeight="1" x14ac:dyDescent="0.25">
      <c r="B47" s="5"/>
      <c r="C47" s="5"/>
      <c r="D47" s="5"/>
      <c r="E47" s="5"/>
      <c r="F47" s="8"/>
      <c r="G47" s="8"/>
      <c r="H47" s="8"/>
      <c r="I47" s="98"/>
      <c r="J47" s="101"/>
      <c r="K47" s="5"/>
      <c r="L47" s="5"/>
      <c r="M47" s="98"/>
      <c r="N47" s="5"/>
      <c r="O47" s="5"/>
      <c r="P47" s="5"/>
      <c r="Q47" s="5"/>
      <c r="R47" s="5"/>
      <c r="S47" s="5"/>
    </row>
    <row r="48" spans="2:19" ht="41.25" customHeight="1" x14ac:dyDescent="0.25">
      <c r="B48" s="107" t="s">
        <v>153</v>
      </c>
      <c r="C48" s="107"/>
      <c r="D48" s="107"/>
      <c r="E48" s="107"/>
      <c r="F48" s="107"/>
      <c r="G48" s="107"/>
      <c r="H48" s="10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2:19" ht="24.75" customHeight="1" x14ac:dyDescent="0.25">
      <c r="B49" s="109" t="s">
        <v>57</v>
      </c>
      <c r="C49" s="109"/>
      <c r="D49" s="12" t="s">
        <v>58</v>
      </c>
      <c r="E49" s="12"/>
      <c r="F49" s="38" t="s">
        <v>55</v>
      </c>
      <c r="G49" s="38"/>
      <c r="H49" s="38" t="s">
        <v>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19" x14ac:dyDescent="0.25">
      <c r="B50" s="13" t="s">
        <v>59</v>
      </c>
      <c r="C50" s="100"/>
      <c r="D50" s="14">
        <v>454</v>
      </c>
      <c r="E50" s="100"/>
      <c r="F50" s="99">
        <v>151</v>
      </c>
      <c r="G50" s="14"/>
      <c r="H50" s="15">
        <f t="shared" ref="H50:H75" si="1">D50+F50</f>
        <v>605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 x14ac:dyDescent="0.25">
      <c r="B51" s="13" t="s">
        <v>14</v>
      </c>
      <c r="C51" s="100"/>
      <c r="D51" s="14">
        <v>116</v>
      </c>
      <c r="E51" s="100"/>
      <c r="F51" s="99">
        <v>23</v>
      </c>
      <c r="G51" s="14"/>
      <c r="H51" s="15">
        <f t="shared" si="1"/>
        <v>139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 x14ac:dyDescent="0.25">
      <c r="B52" s="13" t="s">
        <v>21</v>
      </c>
      <c r="C52" s="100"/>
      <c r="D52" s="14">
        <v>77</v>
      </c>
      <c r="E52" s="100"/>
      <c r="F52" s="99">
        <v>21</v>
      </c>
      <c r="G52" s="14"/>
      <c r="H52" s="15">
        <f t="shared" si="1"/>
        <v>98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x14ac:dyDescent="0.25">
      <c r="B53" s="13" t="s">
        <v>39</v>
      </c>
      <c r="C53" s="100"/>
      <c r="D53" s="14">
        <v>85</v>
      </c>
      <c r="E53" s="100"/>
      <c r="F53" s="99">
        <v>12</v>
      </c>
      <c r="G53" s="14"/>
      <c r="H53" s="15">
        <f t="shared" si="1"/>
        <v>97</v>
      </c>
      <c r="I53" s="5"/>
      <c r="J53" s="5"/>
      <c r="L53" s="19"/>
      <c r="M53" s="19"/>
      <c r="N53" s="19"/>
      <c r="O53" s="19"/>
      <c r="P53" s="19"/>
      <c r="Q53" s="19"/>
      <c r="R53" s="5"/>
      <c r="S53" s="5"/>
    </row>
    <row r="54" spans="2:19" x14ac:dyDescent="0.25">
      <c r="B54" s="13" t="s">
        <v>40</v>
      </c>
      <c r="C54" s="100"/>
      <c r="D54" s="14">
        <v>69</v>
      </c>
      <c r="E54" s="100"/>
      <c r="F54" s="99">
        <v>22</v>
      </c>
      <c r="G54" s="14"/>
      <c r="H54" s="15">
        <f t="shared" si="1"/>
        <v>91</v>
      </c>
      <c r="I54" s="5"/>
      <c r="J54" s="5"/>
      <c r="R54" s="5"/>
      <c r="S54" s="5"/>
    </row>
    <row r="55" spans="2:19" x14ac:dyDescent="0.25">
      <c r="B55" s="13" t="s">
        <v>19</v>
      </c>
      <c r="C55" s="100"/>
      <c r="D55" s="14">
        <v>66</v>
      </c>
      <c r="E55" s="100"/>
      <c r="F55" s="99">
        <v>20</v>
      </c>
      <c r="G55" s="14"/>
      <c r="H55" s="15">
        <f t="shared" si="1"/>
        <v>86</v>
      </c>
      <c r="I55" s="5"/>
      <c r="J55" s="5"/>
      <c r="K55" s="107" t="s">
        <v>152</v>
      </c>
      <c r="L55" s="107"/>
      <c r="M55" s="107"/>
      <c r="N55" s="107"/>
      <c r="O55" s="107"/>
      <c r="P55" s="107"/>
      <c r="Q55" s="107"/>
      <c r="R55" s="5"/>
      <c r="S55" s="5"/>
    </row>
    <row r="56" spans="2:19" x14ac:dyDescent="0.25">
      <c r="B56" s="13" t="s">
        <v>27</v>
      </c>
      <c r="C56" s="100"/>
      <c r="D56" s="14">
        <v>73</v>
      </c>
      <c r="E56" s="100"/>
      <c r="F56" s="99">
        <v>7</v>
      </c>
      <c r="G56" s="14"/>
      <c r="H56" s="15">
        <f t="shared" si="1"/>
        <v>80</v>
      </c>
      <c r="I56" s="5"/>
      <c r="J56" s="5"/>
      <c r="K56" s="107"/>
      <c r="L56" s="107"/>
      <c r="M56" s="107"/>
      <c r="N56" s="107"/>
      <c r="O56" s="107"/>
      <c r="P56" s="107"/>
      <c r="Q56" s="107"/>
      <c r="R56" s="5"/>
      <c r="S56" s="5"/>
    </row>
    <row r="57" spans="2:19" ht="15.75" thickBot="1" x14ac:dyDescent="0.3">
      <c r="B57" s="13" t="s">
        <v>22</v>
      </c>
      <c r="C57" s="100"/>
      <c r="D57" s="14">
        <v>63</v>
      </c>
      <c r="E57" s="100"/>
      <c r="F57" s="99">
        <v>12</v>
      </c>
      <c r="G57" s="14"/>
      <c r="H57" s="15">
        <f t="shared" si="1"/>
        <v>75</v>
      </c>
      <c r="I57" s="5"/>
      <c r="J57" s="5"/>
      <c r="K57" s="114" t="s">
        <v>54</v>
      </c>
      <c r="L57" s="110" t="s">
        <v>55</v>
      </c>
      <c r="M57" s="110"/>
      <c r="N57" s="38"/>
      <c r="O57" s="110" t="s">
        <v>151</v>
      </c>
      <c r="P57" s="110"/>
      <c r="Q57" s="110"/>
      <c r="R57" s="5"/>
      <c r="S57" s="5"/>
    </row>
    <row r="58" spans="2:19" x14ac:dyDescent="0.25">
      <c r="B58" s="13" t="s">
        <v>24</v>
      </c>
      <c r="C58" s="100"/>
      <c r="D58" s="14">
        <v>60</v>
      </c>
      <c r="E58" s="100"/>
      <c r="F58" s="99">
        <v>11</v>
      </c>
      <c r="G58" s="14"/>
      <c r="H58" s="15">
        <f t="shared" si="1"/>
        <v>71</v>
      </c>
      <c r="I58" s="5"/>
      <c r="J58" s="5"/>
      <c r="K58" s="114"/>
      <c r="L58" s="38" t="s">
        <v>16</v>
      </c>
      <c r="M58" s="38" t="s">
        <v>1</v>
      </c>
      <c r="N58" s="38"/>
      <c r="O58" s="38" t="s">
        <v>16</v>
      </c>
      <c r="P58" s="38"/>
      <c r="Q58" s="38" t="s">
        <v>1</v>
      </c>
      <c r="R58" s="5"/>
      <c r="S58" s="5"/>
    </row>
    <row r="59" spans="2:19" x14ac:dyDescent="0.25">
      <c r="B59" s="13" t="s">
        <v>28</v>
      </c>
      <c r="C59" s="100"/>
      <c r="D59" s="14">
        <v>59</v>
      </c>
      <c r="E59" s="14"/>
      <c r="F59" s="99">
        <v>6</v>
      </c>
      <c r="G59" s="14"/>
      <c r="H59" s="15">
        <f t="shared" si="1"/>
        <v>65</v>
      </c>
      <c r="I59" s="5"/>
      <c r="J59" s="5"/>
      <c r="K59" s="41"/>
      <c r="L59" s="38"/>
      <c r="M59" s="38"/>
      <c r="N59" s="38"/>
      <c r="O59" s="38"/>
      <c r="P59" s="38"/>
      <c r="Q59" s="38"/>
      <c r="R59" s="5"/>
      <c r="S59" s="5"/>
    </row>
    <row r="60" spans="2:19" x14ac:dyDescent="0.25">
      <c r="B60" s="13" t="s">
        <v>20</v>
      </c>
      <c r="C60" s="100"/>
      <c r="D60" s="14">
        <v>46</v>
      </c>
      <c r="E60" s="14"/>
      <c r="F60" s="99">
        <v>14</v>
      </c>
      <c r="G60" s="14"/>
      <c r="H60" s="15">
        <f t="shared" si="1"/>
        <v>60</v>
      </c>
      <c r="I60" s="5"/>
      <c r="J60" s="5"/>
      <c r="K60" s="10" t="s">
        <v>56</v>
      </c>
      <c r="L60" s="8">
        <v>64</v>
      </c>
      <c r="M60" s="11">
        <f>L60/$L$62</f>
        <v>0.15841584158415842</v>
      </c>
      <c r="N60" s="11"/>
      <c r="O60" s="8">
        <v>52</v>
      </c>
      <c r="P60" s="8"/>
      <c r="Q60" s="11">
        <f>O60/$O$62</f>
        <v>0.17105263157894737</v>
      </c>
      <c r="R60" s="5"/>
      <c r="S60" s="5"/>
    </row>
    <row r="61" spans="2:19" ht="15.75" thickBot="1" x14ac:dyDescent="0.3">
      <c r="B61" s="10" t="s">
        <v>18</v>
      </c>
      <c r="C61" s="5"/>
      <c r="D61" s="8">
        <v>39</v>
      </c>
      <c r="E61" s="5"/>
      <c r="F61" s="97">
        <v>17</v>
      </c>
      <c r="G61" s="8"/>
      <c r="H61" s="17">
        <f t="shared" si="1"/>
        <v>56</v>
      </c>
      <c r="I61" s="5"/>
      <c r="J61" s="5"/>
      <c r="K61" s="10" t="s">
        <v>150</v>
      </c>
      <c r="L61" s="8">
        <v>340</v>
      </c>
      <c r="M61" s="11">
        <f>L61/$L$62</f>
        <v>0.84158415841584155</v>
      </c>
      <c r="N61" s="11"/>
      <c r="O61" s="8">
        <v>252</v>
      </c>
      <c r="P61" s="8"/>
      <c r="Q61" s="11">
        <f>O61/O62</f>
        <v>0.82894736842105265</v>
      </c>
      <c r="R61" s="5"/>
      <c r="S61" s="5"/>
    </row>
    <row r="62" spans="2:19" x14ac:dyDescent="0.25">
      <c r="B62" s="10" t="s">
        <v>60</v>
      </c>
      <c r="C62" s="5"/>
      <c r="D62" s="8">
        <v>43</v>
      </c>
      <c r="E62" s="5"/>
      <c r="F62" s="97">
        <v>12</v>
      </c>
      <c r="G62" s="8"/>
      <c r="H62" s="17">
        <f t="shared" si="1"/>
        <v>55</v>
      </c>
      <c r="I62" s="5"/>
      <c r="J62" s="5"/>
      <c r="K62" s="37" t="s">
        <v>0</v>
      </c>
      <c r="L62" s="37">
        <f>SUM(L60:L61)</f>
        <v>404</v>
      </c>
      <c r="M62" s="3">
        <f>SUM(M60:M61)</f>
        <v>1</v>
      </c>
      <c r="N62" s="3"/>
      <c r="O62" s="37">
        <f>SUM(O60:O61)</f>
        <v>304</v>
      </c>
      <c r="P62" s="37"/>
      <c r="Q62" s="3">
        <f>SUM(Q60:Q61)</f>
        <v>1</v>
      </c>
      <c r="R62" s="5"/>
      <c r="S62" s="5"/>
    </row>
    <row r="63" spans="2:19" x14ac:dyDescent="0.25">
      <c r="B63" s="10" t="s">
        <v>25</v>
      </c>
      <c r="C63" s="5"/>
      <c r="D63" s="8">
        <v>37</v>
      </c>
      <c r="E63" s="5"/>
      <c r="F63" s="97">
        <v>17</v>
      </c>
      <c r="G63" s="8"/>
      <c r="H63" s="17">
        <f t="shared" si="1"/>
        <v>54</v>
      </c>
      <c r="I63" s="5"/>
      <c r="J63" s="5"/>
      <c r="K63" s="98" t="s">
        <v>149</v>
      </c>
      <c r="L63" s="8"/>
      <c r="M63" s="11"/>
      <c r="N63" s="11"/>
      <c r="O63" s="8"/>
      <c r="P63" s="8"/>
      <c r="Q63" s="11"/>
      <c r="R63" s="5"/>
      <c r="S63" s="5"/>
    </row>
    <row r="64" spans="2:19" x14ac:dyDescent="0.25">
      <c r="B64" s="10" t="s">
        <v>23</v>
      </c>
      <c r="C64" s="5"/>
      <c r="D64" s="8">
        <v>51</v>
      </c>
      <c r="E64" s="5"/>
      <c r="F64" s="97">
        <v>1</v>
      </c>
      <c r="G64" s="8"/>
      <c r="H64" s="17">
        <f t="shared" si="1"/>
        <v>52</v>
      </c>
      <c r="I64" s="5"/>
      <c r="J64" s="5"/>
      <c r="P64" s="5"/>
      <c r="Q64" s="5"/>
      <c r="R64" s="5"/>
      <c r="S64" s="5"/>
    </row>
    <row r="65" spans="2:19" x14ac:dyDescent="0.25">
      <c r="B65" s="10" t="s">
        <v>29</v>
      </c>
      <c r="C65" s="5"/>
      <c r="D65" s="8">
        <v>43</v>
      </c>
      <c r="E65" s="5"/>
      <c r="F65" s="97">
        <v>8</v>
      </c>
      <c r="G65" s="8"/>
      <c r="H65" s="17">
        <f t="shared" si="1"/>
        <v>51</v>
      </c>
      <c r="I65" s="5"/>
      <c r="J65" s="5"/>
      <c r="K65" s="5" t="s">
        <v>148</v>
      </c>
      <c r="L65" s="5"/>
      <c r="M65" s="5"/>
      <c r="N65" s="5"/>
      <c r="O65" s="5"/>
      <c r="P65" s="5"/>
      <c r="Q65" s="5"/>
      <c r="R65" s="5"/>
      <c r="S65" s="5"/>
    </row>
    <row r="66" spans="2:19" x14ac:dyDescent="0.25">
      <c r="B66" s="10" t="s">
        <v>31</v>
      </c>
      <c r="C66" s="5"/>
      <c r="D66" s="8">
        <v>36</v>
      </c>
      <c r="E66" s="5"/>
      <c r="F66" s="97">
        <v>3</v>
      </c>
      <c r="G66" s="8"/>
      <c r="H66" s="17">
        <f t="shared" si="1"/>
        <v>39</v>
      </c>
      <c r="I66" s="5"/>
      <c r="J66" s="5"/>
      <c r="K66" s="114" t="s">
        <v>62</v>
      </c>
      <c r="L66" s="114"/>
      <c r="M66" s="109" t="s">
        <v>16</v>
      </c>
      <c r="N66" s="109"/>
      <c r="O66" s="38" t="s">
        <v>1</v>
      </c>
      <c r="P66" s="19"/>
      <c r="Q66" s="19"/>
      <c r="R66" s="19"/>
      <c r="S66" s="5"/>
    </row>
    <row r="67" spans="2:19" x14ac:dyDescent="0.25">
      <c r="B67" s="10" t="s">
        <v>35</v>
      </c>
      <c r="C67" s="5"/>
      <c r="D67" s="8">
        <v>36</v>
      </c>
      <c r="E67" s="5"/>
      <c r="F67" s="97">
        <v>3</v>
      </c>
      <c r="G67" s="8"/>
      <c r="H67" s="17">
        <f t="shared" si="1"/>
        <v>39</v>
      </c>
      <c r="I67" s="5"/>
      <c r="J67" s="5"/>
      <c r="K67" s="10" t="s">
        <v>147</v>
      </c>
      <c r="L67" s="8"/>
      <c r="M67" s="95">
        <v>136</v>
      </c>
      <c r="N67" s="16"/>
      <c r="O67" s="11">
        <f t="shared" ref="O67:O76" si="2">M67/$M$77</f>
        <v>0.33663366336633666</v>
      </c>
      <c r="P67" s="19"/>
      <c r="Q67" s="19"/>
      <c r="R67" s="19"/>
      <c r="S67" s="5"/>
    </row>
    <row r="68" spans="2:19" x14ac:dyDescent="0.25">
      <c r="B68" s="10" t="s">
        <v>33</v>
      </c>
      <c r="C68" s="5"/>
      <c r="D68" s="8">
        <v>35</v>
      </c>
      <c r="E68" s="5"/>
      <c r="F68" s="97">
        <v>2</v>
      </c>
      <c r="G68" s="8"/>
      <c r="H68" s="17">
        <f t="shared" si="1"/>
        <v>37</v>
      </c>
      <c r="I68" s="5"/>
      <c r="J68" s="5"/>
      <c r="K68" s="10" t="s">
        <v>146</v>
      </c>
      <c r="L68" s="8"/>
      <c r="M68" s="95">
        <v>52</v>
      </c>
      <c r="N68" s="16"/>
      <c r="O68" s="11">
        <f t="shared" si="2"/>
        <v>0.12871287128712872</v>
      </c>
      <c r="P68" s="7"/>
      <c r="Q68" s="122"/>
      <c r="R68" s="122"/>
      <c r="S68" s="5"/>
    </row>
    <row r="69" spans="2:19" x14ac:dyDescent="0.25">
      <c r="B69" s="10" t="s">
        <v>41</v>
      </c>
      <c r="C69" s="5"/>
      <c r="D69" s="8">
        <v>16</v>
      </c>
      <c r="E69" s="5"/>
      <c r="F69" s="97">
        <v>14</v>
      </c>
      <c r="G69" s="8"/>
      <c r="H69" s="17">
        <f t="shared" si="1"/>
        <v>30</v>
      </c>
      <c r="I69" s="5"/>
      <c r="J69" s="5"/>
      <c r="K69" s="10" t="s">
        <v>63</v>
      </c>
      <c r="L69" s="8"/>
      <c r="M69" s="95">
        <v>78</v>
      </c>
      <c r="N69" s="16"/>
      <c r="O69" s="11">
        <f t="shared" si="2"/>
        <v>0.19306930693069307</v>
      </c>
      <c r="P69" s="7"/>
      <c r="Q69" s="7"/>
      <c r="R69" s="7"/>
      <c r="S69" s="5"/>
    </row>
    <row r="70" spans="2:19" x14ac:dyDescent="0.25">
      <c r="B70" s="10" t="s">
        <v>32</v>
      </c>
      <c r="C70" s="5"/>
      <c r="D70" s="8">
        <v>25</v>
      </c>
      <c r="E70" s="5"/>
      <c r="F70" s="97">
        <v>4</v>
      </c>
      <c r="G70" s="8"/>
      <c r="H70" s="17">
        <f t="shared" si="1"/>
        <v>29</v>
      </c>
      <c r="I70" s="5"/>
      <c r="J70" s="5"/>
      <c r="K70" s="10" t="s">
        <v>64</v>
      </c>
      <c r="L70" s="8"/>
      <c r="M70" s="95">
        <v>24</v>
      </c>
      <c r="N70" s="16"/>
      <c r="O70" s="11">
        <f t="shared" si="2"/>
        <v>5.9405940594059403E-2</v>
      </c>
      <c r="P70" s="11"/>
      <c r="Q70" s="16"/>
      <c r="R70" s="11"/>
      <c r="S70" s="5"/>
    </row>
    <row r="71" spans="2:19" x14ac:dyDescent="0.25">
      <c r="B71" s="10" t="s">
        <v>30</v>
      </c>
      <c r="C71" s="5"/>
      <c r="D71" s="8">
        <v>23</v>
      </c>
      <c r="E71" s="5"/>
      <c r="F71" s="97">
        <v>6</v>
      </c>
      <c r="G71" s="8"/>
      <c r="H71" s="17">
        <f t="shared" si="1"/>
        <v>29</v>
      </c>
      <c r="I71" s="5"/>
      <c r="J71" s="5"/>
      <c r="K71" s="10" t="s">
        <v>145</v>
      </c>
      <c r="L71" s="8"/>
      <c r="M71" s="95">
        <v>15</v>
      </c>
      <c r="N71" s="16"/>
      <c r="O71" s="11">
        <f t="shared" si="2"/>
        <v>3.7128712871287127E-2</v>
      </c>
      <c r="P71" s="11"/>
      <c r="Q71" s="16"/>
      <c r="R71" s="11"/>
      <c r="S71" s="5"/>
    </row>
    <row r="72" spans="2:19" x14ac:dyDescent="0.25">
      <c r="B72" s="10" t="s">
        <v>36</v>
      </c>
      <c r="C72" s="5"/>
      <c r="D72" s="8">
        <v>24</v>
      </c>
      <c r="E72" s="5"/>
      <c r="F72" s="97">
        <v>4</v>
      </c>
      <c r="G72" s="8"/>
      <c r="H72" s="17">
        <f t="shared" si="1"/>
        <v>28</v>
      </c>
      <c r="I72" s="5"/>
      <c r="J72" s="5"/>
      <c r="K72" s="10" t="s">
        <v>144</v>
      </c>
      <c r="L72" s="8"/>
      <c r="M72" s="95">
        <v>49</v>
      </c>
      <c r="N72" s="16"/>
      <c r="O72" s="11">
        <f t="shared" si="2"/>
        <v>0.12128712871287128</v>
      </c>
      <c r="P72" s="11"/>
      <c r="Q72" s="16"/>
      <c r="R72" s="11"/>
      <c r="S72" s="5"/>
    </row>
    <row r="73" spans="2:19" x14ac:dyDescent="0.25">
      <c r="B73" s="10" t="s">
        <v>42</v>
      </c>
      <c r="C73" s="5"/>
      <c r="D73" s="8">
        <v>18</v>
      </c>
      <c r="E73" s="5"/>
      <c r="F73" s="97">
        <v>4</v>
      </c>
      <c r="G73" s="8"/>
      <c r="H73" s="17">
        <f t="shared" si="1"/>
        <v>22</v>
      </c>
      <c r="I73" s="5"/>
      <c r="J73" s="5"/>
      <c r="K73" s="10" t="s">
        <v>143</v>
      </c>
      <c r="L73" s="8"/>
      <c r="M73" s="95">
        <v>14</v>
      </c>
      <c r="N73" s="16"/>
      <c r="O73" s="11">
        <f t="shared" si="2"/>
        <v>3.4653465346534656E-2</v>
      </c>
      <c r="P73" s="11"/>
      <c r="Q73" s="16"/>
      <c r="R73" s="11"/>
      <c r="S73" s="5"/>
    </row>
    <row r="74" spans="2:19" x14ac:dyDescent="0.25">
      <c r="B74" s="10" t="s">
        <v>26</v>
      </c>
      <c r="C74" s="5"/>
      <c r="D74" s="8">
        <v>11</v>
      </c>
      <c r="E74" s="5"/>
      <c r="F74" s="47">
        <v>6</v>
      </c>
      <c r="G74" s="8"/>
      <c r="H74" s="17">
        <f t="shared" si="1"/>
        <v>17</v>
      </c>
      <c r="I74" s="5"/>
      <c r="J74" s="5"/>
      <c r="K74" s="10" t="s">
        <v>142</v>
      </c>
      <c r="L74" s="8"/>
      <c r="M74" s="95">
        <v>4</v>
      </c>
      <c r="N74" s="16"/>
      <c r="O74" s="11">
        <f t="shared" si="2"/>
        <v>9.9009900990099011E-3</v>
      </c>
      <c r="P74" s="11"/>
      <c r="Q74" s="16"/>
      <c r="R74" s="11"/>
      <c r="S74" s="5"/>
    </row>
    <row r="75" spans="2:19" ht="15.75" thickBot="1" x14ac:dyDescent="0.3">
      <c r="B75" s="10" t="s">
        <v>34</v>
      </c>
      <c r="C75" s="5"/>
      <c r="D75" s="8">
        <v>7</v>
      </c>
      <c r="E75" s="5"/>
      <c r="F75" s="47">
        <v>4</v>
      </c>
      <c r="G75" s="8"/>
      <c r="H75" s="17">
        <f t="shared" si="1"/>
        <v>11</v>
      </c>
      <c r="I75" s="5"/>
      <c r="J75" s="5"/>
      <c r="K75" s="10" t="s">
        <v>65</v>
      </c>
      <c r="L75" s="8"/>
      <c r="M75" s="95">
        <v>9</v>
      </c>
      <c r="N75" s="16"/>
      <c r="O75" s="11">
        <f t="shared" si="2"/>
        <v>2.2277227722772276E-2</v>
      </c>
      <c r="P75" s="11"/>
      <c r="Q75" s="16"/>
      <c r="R75" s="11"/>
      <c r="S75" s="5"/>
    </row>
    <row r="76" spans="2:19" ht="15.75" thickBot="1" x14ac:dyDescent="0.3">
      <c r="B76" s="37" t="s">
        <v>0</v>
      </c>
      <c r="C76" s="37"/>
      <c r="D76" s="93">
        <f>SUM(D50:D75)</f>
        <v>1612</v>
      </c>
      <c r="E76" s="93">
        <f>SUM(E50:E75)</f>
        <v>0</v>
      </c>
      <c r="F76" s="93">
        <f>SUM(F50:F75)</f>
        <v>404</v>
      </c>
      <c r="G76" s="93"/>
      <c r="H76" s="93">
        <f>SUM(H50:H75)</f>
        <v>2016</v>
      </c>
      <c r="I76" s="96"/>
      <c r="J76" s="5"/>
      <c r="K76" s="10" t="s">
        <v>141</v>
      </c>
      <c r="L76" s="8"/>
      <c r="M76" s="95">
        <v>23</v>
      </c>
      <c r="N76" s="16"/>
      <c r="O76" s="11">
        <f t="shared" si="2"/>
        <v>5.6930693069306933E-2</v>
      </c>
      <c r="S76" s="5"/>
    </row>
    <row r="77" spans="2:19" x14ac:dyDescent="0.25">
      <c r="B77" s="94" t="s">
        <v>140</v>
      </c>
      <c r="C77" s="5"/>
      <c r="D77" s="5"/>
      <c r="E77" s="5"/>
      <c r="F77" s="8"/>
      <c r="G77" s="8"/>
      <c r="H77" s="8"/>
      <c r="I77" s="5"/>
      <c r="J77" s="5"/>
      <c r="K77" s="37" t="s">
        <v>0</v>
      </c>
      <c r="L77" s="37"/>
      <c r="M77" s="93">
        <f>SUM(M67:M76)</f>
        <v>404</v>
      </c>
      <c r="N77" s="93"/>
      <c r="O77" s="3">
        <f>SUM(O67:O76)</f>
        <v>1</v>
      </c>
      <c r="S77" s="5"/>
    </row>
    <row r="78" spans="2:19" x14ac:dyDescent="0.25">
      <c r="F78" s="18"/>
      <c r="G78" s="18"/>
      <c r="H78" s="18"/>
      <c r="I78" s="19"/>
      <c r="J78" s="36"/>
      <c r="S78" s="5"/>
    </row>
    <row r="79" spans="2:19" ht="13.5" customHeight="1" x14ac:dyDescent="0.25">
      <c r="G79" s="88"/>
      <c r="H79" s="92"/>
      <c r="I79" s="88"/>
      <c r="J79" s="11"/>
      <c r="S79" s="5"/>
    </row>
    <row r="80" spans="2:19" ht="6" customHeight="1" x14ac:dyDescent="0.25">
      <c r="B80" s="5"/>
      <c r="C80" s="5"/>
      <c r="D80" s="5"/>
      <c r="E80" s="5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2:19" x14ac:dyDescent="0.25">
      <c r="B81" s="54" t="s">
        <v>139</v>
      </c>
      <c r="C81" s="54"/>
      <c r="D81" s="54"/>
      <c r="E81" s="54"/>
      <c r="F81" s="55"/>
      <c r="G81" s="55"/>
      <c r="H81" s="55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2:19" ht="21" customHeight="1" x14ac:dyDescent="0.25">
      <c r="B82" s="107" t="s">
        <v>138</v>
      </c>
      <c r="C82" s="107"/>
      <c r="D82" s="107"/>
      <c r="E82" s="36"/>
      <c r="F82" s="39"/>
      <c r="G82" s="39"/>
      <c r="H82" s="39"/>
      <c r="I82" s="19"/>
      <c r="J82" s="19"/>
      <c r="K82" s="5"/>
      <c r="L82" s="5"/>
      <c r="M82" s="107" t="s">
        <v>137</v>
      </c>
      <c r="N82" s="107"/>
      <c r="O82" s="107"/>
      <c r="P82" s="107"/>
      <c r="Q82" s="107"/>
      <c r="R82" s="107"/>
      <c r="S82" s="5"/>
    </row>
    <row r="83" spans="2:19" ht="15" customHeight="1" x14ac:dyDescent="0.25">
      <c r="B83" s="107"/>
      <c r="C83" s="107"/>
      <c r="D83" s="107"/>
      <c r="E83" s="36"/>
      <c r="F83" s="39"/>
      <c r="G83" s="39"/>
      <c r="H83" s="39"/>
      <c r="I83" s="19"/>
      <c r="J83" s="19"/>
      <c r="K83" s="5"/>
      <c r="L83" s="5"/>
      <c r="M83" s="107"/>
      <c r="N83" s="107"/>
      <c r="O83" s="107"/>
      <c r="P83" s="107"/>
      <c r="Q83" s="107"/>
      <c r="R83" s="107"/>
      <c r="S83" s="5"/>
    </row>
    <row r="84" spans="2:19" ht="15" customHeight="1" x14ac:dyDescent="0.25">
      <c r="B84" s="53" t="s">
        <v>38</v>
      </c>
      <c r="C84" s="38" t="s">
        <v>16</v>
      </c>
      <c r="D84" s="38" t="s">
        <v>1</v>
      </c>
      <c r="E84" s="7"/>
      <c r="F84" s="8"/>
      <c r="G84" s="8"/>
      <c r="H84" s="35" t="s">
        <v>66</v>
      </c>
      <c r="I84" s="5"/>
      <c r="J84" s="5"/>
      <c r="K84" s="5"/>
      <c r="L84" s="5"/>
      <c r="M84" s="53" t="s">
        <v>67</v>
      </c>
      <c r="N84" s="91"/>
      <c r="O84" s="41" t="s">
        <v>16</v>
      </c>
      <c r="P84" s="41"/>
      <c r="Q84" s="114" t="s">
        <v>1</v>
      </c>
      <c r="R84" s="114"/>
      <c r="S84" s="5"/>
    </row>
    <row r="85" spans="2:19" x14ac:dyDescent="0.25">
      <c r="B85" s="35" t="s">
        <v>45</v>
      </c>
      <c r="C85" s="8">
        <v>1</v>
      </c>
      <c r="D85" s="90">
        <f t="shared" ref="D85:D91" si="3">C85/$C$92</f>
        <v>2.4752475247524753E-3</v>
      </c>
      <c r="E85" s="11"/>
      <c r="F85" s="8"/>
      <c r="G85" s="8"/>
      <c r="H85" s="87">
        <f>SUM(D85:D88)</f>
        <v>2.4752475247524754E-2</v>
      </c>
      <c r="I85" s="5"/>
      <c r="J85" s="5"/>
      <c r="K85" s="5"/>
      <c r="L85" s="5"/>
      <c r="M85" s="10" t="s">
        <v>44</v>
      </c>
      <c r="N85" s="5"/>
      <c r="O85" s="39">
        <v>397</v>
      </c>
      <c r="P85" s="39"/>
      <c r="Q85" s="119">
        <f>O85/$O$87</f>
        <v>0.98267326732673266</v>
      </c>
      <c r="R85" s="119"/>
      <c r="S85" s="5"/>
    </row>
    <row r="86" spans="2:19" ht="15.75" thickBot="1" x14ac:dyDescent="0.3">
      <c r="B86" s="35" t="s">
        <v>46</v>
      </c>
      <c r="C86" s="8">
        <v>0</v>
      </c>
      <c r="D86" s="90">
        <f t="shared" si="3"/>
        <v>0</v>
      </c>
      <c r="E86" s="11"/>
      <c r="F86" s="8"/>
      <c r="G86" s="8"/>
      <c r="H86" s="35"/>
      <c r="I86" s="5"/>
      <c r="J86" s="5"/>
      <c r="K86" s="5"/>
      <c r="L86" s="5"/>
      <c r="M86" s="10" t="s">
        <v>43</v>
      </c>
      <c r="N86" s="5"/>
      <c r="O86" s="39">
        <v>7</v>
      </c>
      <c r="P86" s="39"/>
      <c r="Q86" s="119">
        <f>O86/$O$87</f>
        <v>1.7326732673267328E-2</v>
      </c>
      <c r="R86" s="119"/>
      <c r="S86" s="5"/>
    </row>
    <row r="87" spans="2:19" x14ac:dyDescent="0.25">
      <c r="B87" s="35" t="s">
        <v>136</v>
      </c>
      <c r="C87" s="8">
        <v>3</v>
      </c>
      <c r="D87" s="90">
        <f t="shared" si="3"/>
        <v>7.4257425742574254E-3</v>
      </c>
      <c r="E87" s="11"/>
      <c r="F87" s="8"/>
      <c r="G87" s="8"/>
      <c r="H87" s="35" t="s">
        <v>68</v>
      </c>
      <c r="I87" s="5"/>
      <c r="J87" s="5"/>
      <c r="K87" s="5"/>
      <c r="L87" s="5"/>
      <c r="M87" s="37" t="s">
        <v>0</v>
      </c>
      <c r="N87" s="85"/>
      <c r="O87" s="40">
        <f>SUM(O85:P86)</f>
        <v>404</v>
      </c>
      <c r="P87" s="40"/>
      <c r="Q87" s="113">
        <f>SUM(Q85:R86)</f>
        <v>1</v>
      </c>
      <c r="R87" s="113"/>
      <c r="S87" s="5"/>
    </row>
    <row r="88" spans="2:19" x14ac:dyDescent="0.25">
      <c r="B88" s="35" t="s">
        <v>91</v>
      </c>
      <c r="C88" s="8">
        <v>6</v>
      </c>
      <c r="D88" s="90">
        <f t="shared" si="3"/>
        <v>1.4851485148514851E-2</v>
      </c>
      <c r="E88" s="11"/>
      <c r="F88" s="8"/>
      <c r="G88" s="8"/>
      <c r="H88" s="87">
        <f>SUM(D89:D90)</f>
        <v>0.96039603960396036</v>
      </c>
      <c r="I88" s="5"/>
      <c r="J88" s="5"/>
      <c r="K88" s="5"/>
      <c r="L88" s="5"/>
      <c r="S88" s="5"/>
    </row>
    <row r="89" spans="2:19" x14ac:dyDescent="0.25">
      <c r="B89" s="35" t="s">
        <v>92</v>
      </c>
      <c r="C89" s="8">
        <v>200</v>
      </c>
      <c r="D89" s="90">
        <f t="shared" si="3"/>
        <v>0.49504950495049505</v>
      </c>
      <c r="E89" s="11"/>
      <c r="F89" s="8"/>
      <c r="G89" s="8"/>
      <c r="H89" s="35"/>
      <c r="I89" s="5"/>
      <c r="J89" s="5"/>
      <c r="K89" s="5"/>
      <c r="L89" s="86"/>
      <c r="M89" s="5" t="s">
        <v>135</v>
      </c>
      <c r="N89" s="19"/>
      <c r="O89" s="19"/>
      <c r="P89" s="5"/>
      <c r="Q89" s="5"/>
      <c r="R89" s="5"/>
      <c r="S89" s="5"/>
    </row>
    <row r="90" spans="2:19" x14ac:dyDescent="0.25">
      <c r="B90" s="35" t="s">
        <v>93</v>
      </c>
      <c r="C90" s="8">
        <v>188</v>
      </c>
      <c r="D90" s="90">
        <f t="shared" si="3"/>
        <v>0.46534653465346537</v>
      </c>
      <c r="E90" s="11"/>
      <c r="F90" s="8"/>
      <c r="G90" s="8"/>
      <c r="H90" s="35"/>
      <c r="I90" s="5"/>
      <c r="J90" s="5"/>
      <c r="K90" s="5"/>
      <c r="L90" s="86"/>
      <c r="M90" s="53" t="s">
        <v>71</v>
      </c>
      <c r="N90" s="91"/>
      <c r="O90" s="114" t="s">
        <v>16</v>
      </c>
      <c r="P90" s="114"/>
      <c r="Q90" s="114" t="s">
        <v>1</v>
      </c>
      <c r="R90" s="114"/>
      <c r="S90" s="5"/>
    </row>
    <row r="91" spans="2:19" ht="15.75" thickBot="1" x14ac:dyDescent="0.3">
      <c r="B91" s="35" t="s">
        <v>69</v>
      </c>
      <c r="C91" s="8">
        <v>6</v>
      </c>
      <c r="D91" s="90">
        <f t="shared" si="3"/>
        <v>1.4851485148514851E-2</v>
      </c>
      <c r="E91" s="11"/>
      <c r="F91" s="8"/>
      <c r="G91" s="8"/>
      <c r="H91" s="35" t="s">
        <v>70</v>
      </c>
      <c r="I91" s="5"/>
      <c r="J91" s="5"/>
      <c r="K91" s="5"/>
      <c r="L91" s="86"/>
      <c r="M91" s="10" t="s">
        <v>72</v>
      </c>
      <c r="N91" s="5"/>
      <c r="O91" s="111">
        <v>78</v>
      </c>
      <c r="P91" s="111"/>
      <c r="Q91" s="119">
        <f>O91/$O$94</f>
        <v>0.19306930693069307</v>
      </c>
      <c r="R91" s="119"/>
      <c r="S91" s="5"/>
    </row>
    <row r="92" spans="2:19" x14ac:dyDescent="0.25">
      <c r="B92" s="37" t="s">
        <v>0</v>
      </c>
      <c r="C92" s="37">
        <f>SUM(C85:C91)</f>
        <v>404</v>
      </c>
      <c r="D92" s="89">
        <f>SUM(D85:D91)</f>
        <v>1</v>
      </c>
      <c r="E92" s="88"/>
      <c r="F92" s="8"/>
      <c r="G92" s="8"/>
      <c r="H92" s="87">
        <f>SUM(D91)</f>
        <v>1.4851485148514851E-2</v>
      </c>
      <c r="I92" s="5"/>
      <c r="J92" s="5"/>
      <c r="K92" s="5"/>
      <c r="L92" s="86"/>
      <c r="M92" s="10" t="s">
        <v>73</v>
      </c>
      <c r="N92" s="5"/>
      <c r="O92" s="111">
        <v>273</v>
      </c>
      <c r="P92" s="111"/>
      <c r="Q92" s="119">
        <f>O92/$O$94</f>
        <v>0.67574257425742579</v>
      </c>
      <c r="R92" s="119"/>
      <c r="S92" s="5"/>
    </row>
    <row r="93" spans="2:19" ht="12.75" customHeight="1" thickBot="1" x14ac:dyDescent="0.3">
      <c r="B93" s="5"/>
      <c r="C93" s="5"/>
      <c r="D93" s="5"/>
      <c r="E93" s="5"/>
      <c r="F93" s="8"/>
      <c r="G93" s="8"/>
      <c r="H93" s="8"/>
      <c r="I93" s="5"/>
      <c r="J93" s="5"/>
      <c r="K93" s="5"/>
      <c r="L93" s="86"/>
      <c r="M93" s="10" t="s">
        <v>74</v>
      </c>
      <c r="N93" s="5"/>
      <c r="O93" s="120">
        <v>53</v>
      </c>
      <c r="P93" s="120"/>
      <c r="Q93" s="121">
        <f>O93/$O$94</f>
        <v>0.13118811881188119</v>
      </c>
      <c r="R93" s="121"/>
      <c r="S93" s="5"/>
    </row>
    <row r="94" spans="2:19" ht="21" customHeight="1" x14ac:dyDescent="0.25">
      <c r="B94" s="107" t="s">
        <v>134</v>
      </c>
      <c r="C94" s="107"/>
      <c r="D94" s="107"/>
      <c r="E94" s="107"/>
      <c r="F94" s="107"/>
      <c r="G94" s="107"/>
      <c r="H94" s="107"/>
      <c r="I94" s="5"/>
      <c r="J94" s="5"/>
      <c r="K94" s="5"/>
      <c r="L94" s="86"/>
      <c r="M94" s="37" t="s">
        <v>0</v>
      </c>
      <c r="N94" s="85"/>
      <c r="O94" s="112">
        <f>SUM(O91:P93)</f>
        <v>404</v>
      </c>
      <c r="P94" s="112"/>
      <c r="Q94" s="113">
        <f>SUM(Q91:R93)</f>
        <v>1</v>
      </c>
      <c r="R94" s="113"/>
      <c r="S94" s="5"/>
    </row>
    <row r="95" spans="2:19" x14ac:dyDescent="0.25">
      <c r="B95" s="109" t="s">
        <v>75</v>
      </c>
      <c r="C95" s="109"/>
      <c r="D95" s="109"/>
      <c r="E95" s="38"/>
      <c r="F95" s="38" t="s">
        <v>16</v>
      </c>
      <c r="G95" s="109" t="s">
        <v>1</v>
      </c>
      <c r="H95" s="109"/>
      <c r="I95" s="122"/>
      <c r="J95" s="122"/>
      <c r="K95" s="122"/>
      <c r="L95" s="5"/>
      <c r="M95" s="84"/>
      <c r="N95" s="5"/>
      <c r="O95" s="5"/>
      <c r="P95" s="5"/>
      <c r="Q95" s="5"/>
      <c r="R95" s="5"/>
      <c r="S95" s="5"/>
    </row>
    <row r="96" spans="2:19" ht="15" customHeight="1" x14ac:dyDescent="0.25">
      <c r="B96" s="24" t="s">
        <v>133</v>
      </c>
      <c r="C96" s="25"/>
      <c r="D96" s="25"/>
      <c r="E96" s="25"/>
      <c r="F96" s="26">
        <v>41</v>
      </c>
      <c r="G96" s="27"/>
      <c r="H96" s="83">
        <f t="shared" ref="H96:H133" si="4">F96/$F$134</f>
        <v>0.10148514851485149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2:19" ht="15" customHeight="1" x14ac:dyDescent="0.25">
      <c r="B97" s="24" t="s">
        <v>76</v>
      </c>
      <c r="C97" s="25"/>
      <c r="D97" s="25"/>
      <c r="E97" s="25"/>
      <c r="F97" s="26">
        <v>156</v>
      </c>
      <c r="G97" s="27"/>
      <c r="H97" s="83">
        <f t="shared" si="4"/>
        <v>0.38613861386138615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2:19" ht="15" customHeight="1" x14ac:dyDescent="0.25">
      <c r="B98" s="24" t="s">
        <v>132</v>
      </c>
      <c r="C98" s="25"/>
      <c r="D98" s="25"/>
      <c r="E98" s="25"/>
      <c r="F98" s="26">
        <v>16</v>
      </c>
      <c r="G98" s="27"/>
      <c r="H98" s="83">
        <f t="shared" si="4"/>
        <v>3.9603960396039604E-2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2:19" ht="15" customHeight="1" x14ac:dyDescent="0.25">
      <c r="B99" s="24" t="s">
        <v>131</v>
      </c>
      <c r="C99" s="25"/>
      <c r="D99" s="25"/>
      <c r="E99" s="25"/>
      <c r="F99" s="26">
        <v>0</v>
      </c>
      <c r="G99" s="27"/>
      <c r="H99" s="83">
        <f t="shared" si="4"/>
        <v>0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2:19" ht="15" customHeight="1" x14ac:dyDescent="0.25">
      <c r="B100" s="20" t="s">
        <v>130</v>
      </c>
      <c r="C100" s="21"/>
      <c r="D100" s="21"/>
      <c r="E100" s="21"/>
      <c r="F100" s="22">
        <v>6</v>
      </c>
      <c r="G100" s="23"/>
      <c r="H100" s="78">
        <f t="shared" si="4"/>
        <v>1.4851485148514851E-2</v>
      </c>
      <c r="I100" s="5"/>
      <c r="J100" s="79"/>
      <c r="K100" s="5"/>
      <c r="L100" s="5"/>
      <c r="M100" s="5"/>
      <c r="N100" s="5"/>
      <c r="O100" s="5"/>
      <c r="P100" s="5"/>
      <c r="Q100" s="5"/>
      <c r="R100" s="5"/>
      <c r="S100" s="5"/>
    </row>
    <row r="101" spans="2:19" ht="15" customHeight="1" x14ac:dyDescent="0.25">
      <c r="B101" s="20" t="s">
        <v>77</v>
      </c>
      <c r="C101" s="21"/>
      <c r="D101" s="21"/>
      <c r="E101" s="21"/>
      <c r="F101" s="22">
        <v>119</v>
      </c>
      <c r="G101" s="23"/>
      <c r="H101" s="78">
        <f t="shared" si="4"/>
        <v>0.29455445544554454</v>
      </c>
      <c r="I101" s="5"/>
      <c r="J101" s="79"/>
      <c r="K101" s="82"/>
      <c r="L101" s="5"/>
      <c r="M101" s="5"/>
      <c r="N101" s="5"/>
      <c r="O101" s="5"/>
      <c r="P101" s="5"/>
      <c r="Q101" s="5"/>
      <c r="R101" s="5"/>
      <c r="S101" s="5"/>
    </row>
    <row r="102" spans="2:19" ht="15" customHeight="1" x14ac:dyDescent="0.25">
      <c r="B102" s="20" t="s">
        <v>78</v>
      </c>
      <c r="C102" s="21"/>
      <c r="D102" s="21"/>
      <c r="E102" s="21"/>
      <c r="F102" s="22">
        <v>16</v>
      </c>
      <c r="G102" s="23"/>
      <c r="H102" s="78">
        <f t="shared" si="4"/>
        <v>3.9603960396039604E-2</v>
      </c>
      <c r="I102" s="5"/>
      <c r="J102" s="79"/>
      <c r="K102" s="2"/>
      <c r="L102" s="77"/>
      <c r="M102" s="5"/>
      <c r="N102" s="5"/>
      <c r="O102" s="5"/>
      <c r="P102" s="5"/>
      <c r="Q102" s="5"/>
      <c r="R102" s="5"/>
      <c r="S102" s="5"/>
    </row>
    <row r="103" spans="2:19" ht="15" customHeight="1" x14ac:dyDescent="0.25">
      <c r="B103" s="81" t="s">
        <v>129</v>
      </c>
      <c r="C103" s="80"/>
      <c r="D103" s="80"/>
      <c r="E103" s="80"/>
      <c r="F103" s="22">
        <v>1</v>
      </c>
      <c r="G103" s="23"/>
      <c r="H103" s="78">
        <f t="shared" si="4"/>
        <v>2.4752475247524753E-3</v>
      </c>
      <c r="I103" s="5"/>
      <c r="J103" s="79"/>
      <c r="K103" s="2"/>
      <c r="L103" s="77"/>
      <c r="M103" s="5"/>
      <c r="N103" s="5"/>
      <c r="O103" s="5"/>
      <c r="P103" s="5"/>
      <c r="Q103" s="5"/>
      <c r="R103" s="5"/>
      <c r="S103" s="5"/>
    </row>
    <row r="104" spans="2:19" ht="15" customHeight="1" x14ac:dyDescent="0.25">
      <c r="B104" s="20" t="s">
        <v>128</v>
      </c>
      <c r="C104" s="21"/>
      <c r="D104" s="21"/>
      <c r="E104" s="21"/>
      <c r="F104" s="22">
        <v>5</v>
      </c>
      <c r="G104" s="23"/>
      <c r="H104" s="78">
        <f t="shared" si="4"/>
        <v>1.2376237623762377E-2</v>
      </c>
      <c r="I104" s="5"/>
      <c r="J104" s="5"/>
      <c r="K104" s="2"/>
      <c r="L104" s="77"/>
      <c r="M104" s="5"/>
      <c r="N104" s="5"/>
      <c r="O104" s="5"/>
      <c r="P104" s="5"/>
      <c r="Q104" s="5"/>
      <c r="R104" s="5"/>
      <c r="S104" s="5"/>
    </row>
    <row r="105" spans="2:19" ht="15" customHeight="1" x14ac:dyDescent="0.25">
      <c r="B105" s="70" t="s">
        <v>79</v>
      </c>
      <c r="C105" s="69"/>
      <c r="D105" s="69"/>
      <c r="E105" s="69"/>
      <c r="F105" s="68">
        <v>0</v>
      </c>
      <c r="G105" s="67"/>
      <c r="H105" s="66">
        <f t="shared" si="4"/>
        <v>0</v>
      </c>
      <c r="I105" s="5"/>
      <c r="J105" s="5"/>
      <c r="K105" s="2"/>
      <c r="L105" s="77"/>
      <c r="M105" s="5"/>
      <c r="N105" s="5"/>
      <c r="O105" s="5"/>
      <c r="P105" s="5"/>
      <c r="Q105" s="5"/>
      <c r="R105" s="5"/>
      <c r="S105" s="5"/>
    </row>
    <row r="106" spans="2:19" ht="15" customHeight="1" x14ac:dyDescent="0.25">
      <c r="B106" s="70" t="s">
        <v>80</v>
      </c>
      <c r="C106" s="69"/>
      <c r="D106" s="69"/>
      <c r="E106" s="69"/>
      <c r="F106" s="68">
        <v>1</v>
      </c>
      <c r="G106" s="67"/>
      <c r="H106" s="66">
        <f t="shared" si="4"/>
        <v>2.4752475247524753E-3</v>
      </c>
      <c r="I106" s="5"/>
      <c r="J106" s="5"/>
      <c r="K106" s="1"/>
      <c r="L106" s="1"/>
      <c r="M106" s="5"/>
      <c r="N106" s="5"/>
      <c r="O106" s="5"/>
      <c r="P106" s="5"/>
      <c r="Q106" s="5"/>
      <c r="R106" s="5"/>
      <c r="S106" s="5"/>
    </row>
    <row r="107" spans="2:19" ht="15" customHeight="1" x14ac:dyDescent="0.25">
      <c r="B107" s="70" t="s">
        <v>83</v>
      </c>
      <c r="C107" s="69"/>
      <c r="D107" s="69"/>
      <c r="E107" s="69"/>
      <c r="F107" s="68">
        <v>1</v>
      </c>
      <c r="G107" s="67"/>
      <c r="H107" s="66">
        <f t="shared" si="4"/>
        <v>2.4752475247524753E-3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2:19" ht="15" customHeight="1" x14ac:dyDescent="0.25">
      <c r="B108" s="70" t="s">
        <v>82</v>
      </c>
      <c r="C108" s="69"/>
      <c r="D108" s="69"/>
      <c r="E108" s="69"/>
      <c r="F108" s="68">
        <v>0</v>
      </c>
      <c r="G108" s="67"/>
      <c r="H108" s="66">
        <f t="shared" si="4"/>
        <v>0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2:19" ht="15" customHeight="1" x14ac:dyDescent="0.25">
      <c r="B109" s="70" t="s">
        <v>84</v>
      </c>
      <c r="C109" s="69"/>
      <c r="D109" s="69"/>
      <c r="E109" s="69"/>
      <c r="F109" s="68">
        <v>0</v>
      </c>
      <c r="G109" s="67"/>
      <c r="H109" s="66">
        <f t="shared" si="4"/>
        <v>0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2:19" ht="15" customHeight="1" x14ac:dyDescent="0.25">
      <c r="B110" s="70" t="s">
        <v>81</v>
      </c>
      <c r="C110" s="69"/>
      <c r="D110" s="69"/>
      <c r="E110" s="69"/>
      <c r="F110" s="68">
        <v>6</v>
      </c>
      <c r="G110" s="67"/>
      <c r="H110" s="66">
        <f t="shared" si="4"/>
        <v>1.4851485148514851E-2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2:19" ht="15" customHeight="1" x14ac:dyDescent="0.25">
      <c r="B111" s="70" t="s">
        <v>127</v>
      </c>
      <c r="C111" s="69"/>
      <c r="D111" s="69"/>
      <c r="E111" s="69"/>
      <c r="F111" s="68">
        <v>0</v>
      </c>
      <c r="G111" s="67"/>
      <c r="H111" s="66">
        <f t="shared" si="4"/>
        <v>0</v>
      </c>
      <c r="I111" s="5"/>
      <c r="J111" s="5"/>
      <c r="O111" s="5"/>
      <c r="P111" s="5"/>
      <c r="Q111" s="5"/>
      <c r="R111" s="5"/>
      <c r="S111" s="5"/>
    </row>
    <row r="112" spans="2:19" ht="15" customHeight="1" x14ac:dyDescent="0.25">
      <c r="B112" s="70" t="s">
        <v>126</v>
      </c>
      <c r="C112" s="69"/>
      <c r="D112" s="69"/>
      <c r="E112" s="69"/>
      <c r="F112" s="68">
        <v>1</v>
      </c>
      <c r="G112" s="67"/>
      <c r="H112" s="66">
        <f t="shared" si="4"/>
        <v>2.4752475247524753E-3</v>
      </c>
      <c r="I112" s="5"/>
      <c r="J112" s="5"/>
      <c r="K112" s="107" t="s">
        <v>125</v>
      </c>
      <c r="L112" s="107"/>
      <c r="M112" s="107"/>
      <c r="N112" s="107"/>
      <c r="O112" s="5"/>
      <c r="P112" s="5"/>
      <c r="Q112" s="5"/>
      <c r="R112" s="5"/>
      <c r="S112" s="5"/>
    </row>
    <row r="113" spans="2:19" ht="15" customHeight="1" x14ac:dyDescent="0.25">
      <c r="B113" s="70" t="s">
        <v>124</v>
      </c>
      <c r="C113" s="69"/>
      <c r="D113" s="69"/>
      <c r="E113" s="69"/>
      <c r="F113" s="68">
        <v>0</v>
      </c>
      <c r="G113" s="67"/>
      <c r="H113" s="66">
        <f t="shared" si="4"/>
        <v>0</v>
      </c>
      <c r="I113" s="5"/>
      <c r="J113" s="5"/>
      <c r="K113" s="107"/>
      <c r="L113" s="107"/>
      <c r="M113" s="107"/>
      <c r="N113" s="107"/>
      <c r="O113" s="5"/>
      <c r="P113" s="5"/>
      <c r="Q113" s="5"/>
      <c r="R113" s="5"/>
      <c r="S113" s="5"/>
    </row>
    <row r="114" spans="2:19" ht="15" customHeight="1" x14ac:dyDescent="0.25">
      <c r="B114" s="70" t="s">
        <v>123</v>
      </c>
      <c r="C114" s="69"/>
      <c r="D114" s="69"/>
      <c r="E114" s="69"/>
      <c r="F114" s="68">
        <v>2</v>
      </c>
      <c r="G114" s="67"/>
      <c r="H114" s="66">
        <f t="shared" si="4"/>
        <v>4.9504950495049506E-3</v>
      </c>
      <c r="I114" s="5"/>
      <c r="J114" s="5"/>
      <c r="K114" s="38" t="s">
        <v>47</v>
      </c>
      <c r="L114" s="38" t="s">
        <v>16</v>
      </c>
      <c r="M114" s="38" t="s">
        <v>1</v>
      </c>
      <c r="N114" s="5"/>
      <c r="O114" s="5"/>
      <c r="P114" s="5"/>
      <c r="Q114" s="5"/>
      <c r="R114" s="5"/>
      <c r="S114" s="5"/>
    </row>
    <row r="115" spans="2:19" ht="15" customHeight="1" x14ac:dyDescent="0.25">
      <c r="B115" s="70" t="s">
        <v>122</v>
      </c>
      <c r="C115" s="69"/>
      <c r="D115" s="69"/>
      <c r="E115" s="69"/>
      <c r="F115" s="68">
        <v>1</v>
      </c>
      <c r="G115" s="67"/>
      <c r="H115" s="66">
        <f t="shared" si="4"/>
        <v>2.4752475247524753E-3</v>
      </c>
      <c r="I115" s="5"/>
      <c r="J115" s="5"/>
      <c r="K115" s="24" t="s">
        <v>50</v>
      </c>
      <c r="L115" s="26">
        <f>SUM(F96:F99)</f>
        <v>213</v>
      </c>
      <c r="M115" s="76">
        <f>L115/$L$120</f>
        <v>0.52722772277227725</v>
      </c>
      <c r="N115" s="5"/>
      <c r="O115" s="5"/>
      <c r="P115" s="5"/>
      <c r="Q115" s="5"/>
      <c r="R115" s="5"/>
      <c r="S115" s="5"/>
    </row>
    <row r="116" spans="2:19" ht="15" customHeight="1" x14ac:dyDescent="0.25">
      <c r="B116" s="70" t="s">
        <v>121</v>
      </c>
      <c r="C116" s="69"/>
      <c r="D116" s="69"/>
      <c r="E116" s="69"/>
      <c r="F116" s="68">
        <v>0</v>
      </c>
      <c r="G116" s="67"/>
      <c r="H116" s="66">
        <f t="shared" si="4"/>
        <v>0</v>
      </c>
      <c r="I116" s="5"/>
      <c r="J116" s="5"/>
      <c r="K116" s="20" t="s">
        <v>89</v>
      </c>
      <c r="L116" s="22">
        <f>SUM(F100:F104)</f>
        <v>147</v>
      </c>
      <c r="M116" s="75">
        <f>L116/$L$120</f>
        <v>0.36386138613861385</v>
      </c>
      <c r="N116" s="5"/>
      <c r="O116" s="5"/>
      <c r="P116" s="5"/>
      <c r="Q116" s="5"/>
      <c r="R116" s="5"/>
      <c r="S116" s="5"/>
    </row>
    <row r="117" spans="2:19" ht="15" customHeight="1" x14ac:dyDescent="0.25">
      <c r="B117" s="70" t="s">
        <v>120</v>
      </c>
      <c r="C117" s="69"/>
      <c r="D117" s="69"/>
      <c r="E117" s="69"/>
      <c r="F117" s="68">
        <v>0</v>
      </c>
      <c r="G117" s="67"/>
      <c r="H117" s="66">
        <f t="shared" si="4"/>
        <v>0</v>
      </c>
      <c r="I117" s="5"/>
      <c r="J117" s="5"/>
      <c r="K117" s="70" t="s">
        <v>49</v>
      </c>
      <c r="L117" s="68">
        <f>SUM(F105:F123)</f>
        <v>22</v>
      </c>
      <c r="M117" s="74">
        <f>L117/$L$120</f>
        <v>5.4455445544554455E-2</v>
      </c>
      <c r="N117" s="5"/>
      <c r="O117" s="5"/>
      <c r="P117" s="5"/>
      <c r="Q117" s="5"/>
      <c r="R117" s="5"/>
      <c r="S117" s="5"/>
    </row>
    <row r="118" spans="2:19" ht="15" customHeight="1" x14ac:dyDescent="0.25">
      <c r="B118" s="70" t="s">
        <v>119</v>
      </c>
      <c r="C118" s="69"/>
      <c r="D118" s="69"/>
      <c r="E118" s="69"/>
      <c r="F118" s="68">
        <v>3</v>
      </c>
      <c r="G118" s="67"/>
      <c r="H118" s="66">
        <f t="shared" si="4"/>
        <v>7.4257425742574254E-3</v>
      </c>
      <c r="I118" s="5"/>
      <c r="J118" s="5"/>
      <c r="K118" s="29" t="s">
        <v>48</v>
      </c>
      <c r="L118" s="31">
        <f>SUM(F124:F132)</f>
        <v>16</v>
      </c>
      <c r="M118" s="73">
        <f>L118/$L$120</f>
        <v>3.9603960396039604E-2</v>
      </c>
      <c r="N118" s="5"/>
      <c r="O118" s="5"/>
      <c r="P118" s="5"/>
      <c r="Q118" s="5"/>
      <c r="R118" s="5"/>
      <c r="S118" s="5"/>
    </row>
    <row r="119" spans="2:19" ht="15" customHeight="1" thickBot="1" x14ac:dyDescent="0.3">
      <c r="B119" s="70" t="s">
        <v>118</v>
      </c>
      <c r="C119" s="69"/>
      <c r="D119" s="69"/>
      <c r="E119" s="69"/>
      <c r="F119" s="68">
        <v>0</v>
      </c>
      <c r="G119" s="67"/>
      <c r="H119" s="66">
        <f t="shared" si="4"/>
        <v>0</v>
      </c>
      <c r="I119" s="5"/>
      <c r="J119" s="5"/>
      <c r="K119" s="62" t="s">
        <v>51</v>
      </c>
      <c r="L119" s="59">
        <f>F133</f>
        <v>6</v>
      </c>
      <c r="M119" s="72">
        <f>L119/$L$120</f>
        <v>1.4851485148514851E-2</v>
      </c>
      <c r="N119" s="5"/>
      <c r="O119" s="5"/>
      <c r="P119" s="5"/>
      <c r="Q119" s="5"/>
      <c r="R119" s="5"/>
      <c r="S119" s="5"/>
    </row>
    <row r="120" spans="2:19" ht="15" customHeight="1" x14ac:dyDescent="0.25">
      <c r="B120" s="70" t="s">
        <v>17</v>
      </c>
      <c r="C120" s="69"/>
      <c r="D120" s="69"/>
      <c r="E120" s="69"/>
      <c r="F120" s="68">
        <v>2</v>
      </c>
      <c r="G120" s="67"/>
      <c r="H120" s="66">
        <f t="shared" si="4"/>
        <v>4.9504950495049506E-3</v>
      </c>
      <c r="I120" s="5"/>
      <c r="J120" s="5"/>
      <c r="K120" s="37" t="s">
        <v>0</v>
      </c>
      <c r="L120" s="37">
        <f>SUM(L115:L119)</f>
        <v>404</v>
      </c>
      <c r="M120" s="71">
        <f>SUM(M115:M119)</f>
        <v>1</v>
      </c>
      <c r="N120" s="5"/>
      <c r="O120" s="19"/>
      <c r="P120" s="19"/>
      <c r="Q120" s="5"/>
      <c r="R120" s="5"/>
      <c r="S120" s="5"/>
    </row>
    <row r="121" spans="2:19" ht="15" customHeight="1" x14ac:dyDescent="0.25">
      <c r="B121" s="70" t="s">
        <v>86</v>
      </c>
      <c r="C121" s="69"/>
      <c r="D121" s="69"/>
      <c r="E121" s="69"/>
      <c r="F121" s="68">
        <v>0</v>
      </c>
      <c r="G121" s="67"/>
      <c r="H121" s="66">
        <f t="shared" si="4"/>
        <v>0</v>
      </c>
      <c r="I121" s="5"/>
      <c r="J121" s="5"/>
      <c r="O121" s="19"/>
      <c r="P121" s="19"/>
      <c r="Q121" s="5"/>
      <c r="R121" s="5"/>
      <c r="S121" s="5"/>
    </row>
    <row r="122" spans="2:19" ht="15" customHeight="1" x14ac:dyDescent="0.25">
      <c r="B122" s="70" t="s">
        <v>87</v>
      </c>
      <c r="C122" s="69"/>
      <c r="D122" s="69"/>
      <c r="E122" s="69"/>
      <c r="F122" s="68">
        <v>0</v>
      </c>
      <c r="G122" s="67"/>
      <c r="H122" s="66">
        <f t="shared" si="4"/>
        <v>0</v>
      </c>
      <c r="I122" s="5"/>
      <c r="J122" s="5"/>
      <c r="N122" s="28"/>
      <c r="O122" s="8"/>
      <c r="P122" s="11"/>
      <c r="Q122" s="5"/>
      <c r="R122" s="5"/>
      <c r="S122" s="5"/>
    </row>
    <row r="123" spans="2:19" ht="15" customHeight="1" x14ac:dyDescent="0.25">
      <c r="B123" s="70" t="s">
        <v>85</v>
      </c>
      <c r="C123" s="69"/>
      <c r="D123" s="69"/>
      <c r="E123" s="69"/>
      <c r="F123" s="68">
        <v>5</v>
      </c>
      <c r="G123" s="67"/>
      <c r="H123" s="66">
        <f t="shared" si="4"/>
        <v>1.2376237623762377E-2</v>
      </c>
      <c r="I123" s="5"/>
      <c r="J123" s="5"/>
      <c r="N123" s="28"/>
      <c r="O123" s="8"/>
      <c r="P123" s="11"/>
      <c r="Q123" s="5"/>
      <c r="R123" s="5"/>
      <c r="S123" s="5"/>
    </row>
    <row r="124" spans="2:19" ht="15" customHeight="1" x14ac:dyDescent="0.25">
      <c r="B124" s="29" t="s">
        <v>90</v>
      </c>
      <c r="C124" s="30"/>
      <c r="D124" s="30"/>
      <c r="E124" s="30"/>
      <c r="F124" s="31">
        <v>5</v>
      </c>
      <c r="G124" s="32"/>
      <c r="H124" s="64">
        <f t="shared" si="4"/>
        <v>1.2376237623762377E-2</v>
      </c>
      <c r="I124" s="5"/>
      <c r="J124" s="5"/>
      <c r="N124" s="28"/>
      <c r="O124" s="8"/>
      <c r="P124" s="11"/>
      <c r="Q124" s="5"/>
      <c r="R124" s="5"/>
      <c r="S124" s="5"/>
    </row>
    <row r="125" spans="2:19" ht="15" customHeight="1" x14ac:dyDescent="0.25">
      <c r="B125" s="29" t="s">
        <v>117</v>
      </c>
      <c r="C125" s="30"/>
      <c r="D125" s="30"/>
      <c r="E125" s="30"/>
      <c r="F125" s="31">
        <v>0</v>
      </c>
      <c r="G125" s="32"/>
      <c r="H125" s="64">
        <f t="shared" si="4"/>
        <v>0</v>
      </c>
      <c r="I125" s="5"/>
      <c r="J125" s="5"/>
      <c r="N125" s="28"/>
      <c r="O125" s="8"/>
      <c r="P125" s="11"/>
      <c r="Q125" s="5"/>
      <c r="R125" s="5"/>
      <c r="S125" s="5"/>
    </row>
    <row r="126" spans="2:19" ht="15" customHeight="1" x14ac:dyDescent="0.25">
      <c r="B126" s="29" t="s">
        <v>116</v>
      </c>
      <c r="C126" s="30"/>
      <c r="D126" s="30"/>
      <c r="E126" s="30"/>
      <c r="F126" s="31">
        <v>0</v>
      </c>
      <c r="G126" s="32"/>
      <c r="H126" s="64">
        <f t="shared" si="4"/>
        <v>0</v>
      </c>
      <c r="I126" s="5"/>
      <c r="J126" s="5"/>
      <c r="N126" s="28"/>
      <c r="O126" s="8"/>
      <c r="P126" s="11"/>
      <c r="Q126" s="5"/>
      <c r="R126" s="5"/>
      <c r="S126" s="5"/>
    </row>
    <row r="127" spans="2:19" ht="15" customHeight="1" x14ac:dyDescent="0.25">
      <c r="B127" s="29" t="s">
        <v>115</v>
      </c>
      <c r="C127" s="30"/>
      <c r="D127" s="30"/>
      <c r="E127" s="30"/>
      <c r="F127" s="31">
        <v>0</v>
      </c>
      <c r="G127" s="32"/>
      <c r="H127" s="64">
        <f t="shared" si="4"/>
        <v>0</v>
      </c>
      <c r="I127" s="5"/>
      <c r="J127" s="5"/>
      <c r="N127" s="28"/>
      <c r="O127" s="8"/>
      <c r="P127" s="11"/>
      <c r="Q127" s="5"/>
      <c r="R127" s="5"/>
      <c r="S127" s="5"/>
    </row>
    <row r="128" spans="2:19" ht="15" customHeight="1" x14ac:dyDescent="0.25">
      <c r="B128" s="29" t="s">
        <v>114</v>
      </c>
      <c r="C128" s="30"/>
      <c r="D128" s="30"/>
      <c r="E128" s="30"/>
      <c r="F128" s="31">
        <v>0</v>
      </c>
      <c r="G128" s="32"/>
      <c r="H128" s="64">
        <f t="shared" si="4"/>
        <v>0</v>
      </c>
      <c r="I128" s="5"/>
      <c r="J128" s="5"/>
      <c r="N128" s="28"/>
      <c r="O128" s="8"/>
      <c r="P128" s="11"/>
      <c r="Q128" s="5"/>
      <c r="R128" s="5"/>
      <c r="S128" s="5"/>
    </row>
    <row r="129" spans="2:19" ht="15" customHeight="1" x14ac:dyDescent="0.25">
      <c r="B129" s="29" t="s">
        <v>88</v>
      </c>
      <c r="C129" s="30"/>
      <c r="D129" s="30"/>
      <c r="E129" s="30"/>
      <c r="F129" s="31">
        <v>0</v>
      </c>
      <c r="G129" s="32"/>
      <c r="H129" s="64">
        <f t="shared" si="4"/>
        <v>0</v>
      </c>
      <c r="I129" s="5"/>
      <c r="J129" s="5"/>
      <c r="N129" s="28"/>
      <c r="O129" s="8"/>
      <c r="P129" s="11"/>
      <c r="Q129" s="5"/>
      <c r="R129" s="5"/>
      <c r="S129" s="5"/>
    </row>
    <row r="130" spans="2:19" ht="15" customHeight="1" x14ac:dyDescent="0.25">
      <c r="B130" s="29" t="s">
        <v>113</v>
      </c>
      <c r="C130" s="30"/>
      <c r="D130" s="30"/>
      <c r="E130" s="30"/>
      <c r="F130" s="31">
        <v>0</v>
      </c>
      <c r="G130" s="32"/>
      <c r="H130" s="64">
        <f t="shared" si="4"/>
        <v>0</v>
      </c>
      <c r="I130" s="5"/>
      <c r="J130" s="5"/>
      <c r="N130" s="65"/>
      <c r="O130" s="5"/>
      <c r="P130" s="5"/>
      <c r="Q130" s="5"/>
      <c r="R130" s="5"/>
      <c r="S130" s="5"/>
    </row>
    <row r="131" spans="2:19" ht="15" customHeight="1" x14ac:dyDescent="0.25">
      <c r="B131" s="29" t="s">
        <v>61</v>
      </c>
      <c r="C131" s="30"/>
      <c r="D131" s="30"/>
      <c r="E131" s="30"/>
      <c r="F131" s="31">
        <v>11</v>
      </c>
      <c r="G131" s="32"/>
      <c r="H131" s="64">
        <f t="shared" si="4"/>
        <v>2.7227722772277228E-2</v>
      </c>
      <c r="I131" s="5"/>
      <c r="J131" s="5"/>
      <c r="N131" s="65"/>
      <c r="O131" s="5"/>
      <c r="P131" s="5"/>
      <c r="Q131" s="5"/>
      <c r="R131" s="5"/>
      <c r="S131" s="5"/>
    </row>
    <row r="132" spans="2:19" ht="15" customHeight="1" x14ac:dyDescent="0.25">
      <c r="B132" s="29" t="s">
        <v>112</v>
      </c>
      <c r="C132" s="30"/>
      <c r="D132" s="30"/>
      <c r="E132" s="30"/>
      <c r="F132" s="31">
        <v>0</v>
      </c>
      <c r="G132" s="32"/>
      <c r="H132" s="64">
        <f t="shared" si="4"/>
        <v>0</v>
      </c>
      <c r="I132" s="5"/>
      <c r="J132" s="5"/>
      <c r="N132" s="63"/>
      <c r="O132" s="5"/>
      <c r="P132" s="5"/>
      <c r="Q132" s="5"/>
      <c r="R132" s="5"/>
      <c r="S132" s="5"/>
    </row>
    <row r="133" spans="2:19" ht="15" customHeight="1" thickBot="1" x14ac:dyDescent="0.3">
      <c r="B133" s="62" t="s">
        <v>51</v>
      </c>
      <c r="C133" s="61"/>
      <c r="D133" s="61"/>
      <c r="E133" s="61"/>
      <c r="F133" s="60">
        <v>6</v>
      </c>
      <c r="G133" s="59"/>
      <c r="H133" s="58">
        <f t="shared" si="4"/>
        <v>1.4851485148514851E-2</v>
      </c>
      <c r="I133" s="5"/>
      <c r="J133" s="5"/>
      <c r="N133" s="5"/>
      <c r="O133" s="5"/>
      <c r="P133" s="5"/>
      <c r="Q133" s="5"/>
      <c r="R133" s="5"/>
      <c r="S133" s="5"/>
    </row>
    <row r="134" spans="2:19" ht="15" customHeight="1" x14ac:dyDescent="0.25">
      <c r="B134" s="108" t="s">
        <v>0</v>
      </c>
      <c r="C134" s="108"/>
      <c r="D134" s="108"/>
      <c r="E134" s="37"/>
      <c r="F134" s="37">
        <f>SUM(F96:F133)</f>
        <v>404</v>
      </c>
      <c r="G134" s="57"/>
      <c r="H134" s="3">
        <f>SUM(H96:H133)</f>
        <v>1.0000000000000002</v>
      </c>
      <c r="I134" s="5"/>
      <c r="J134" s="5"/>
      <c r="N134" s="5"/>
      <c r="O134" s="5"/>
      <c r="P134" s="5"/>
      <c r="Q134" s="5"/>
      <c r="R134" s="5"/>
      <c r="S134" s="5"/>
    </row>
    <row r="135" spans="2:19" x14ac:dyDescent="0.25">
      <c r="B135" s="56" t="s">
        <v>111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2:19" x14ac:dyDescent="0.25">
      <c r="B136" s="5"/>
      <c r="C136" s="5"/>
      <c r="D136" s="5"/>
      <c r="E136" s="5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2:19" x14ac:dyDescent="0.25">
      <c r="B137" s="54" t="s">
        <v>110</v>
      </c>
      <c r="C137" s="54"/>
      <c r="D137" s="54"/>
      <c r="E137" s="54"/>
      <c r="F137" s="55"/>
      <c r="G137" s="55"/>
      <c r="H137" s="5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</row>
    <row r="138" spans="2:19" ht="26.25" customHeight="1" x14ac:dyDescent="0.25">
      <c r="B138" s="107" t="s">
        <v>109</v>
      </c>
      <c r="C138" s="107"/>
      <c r="D138" s="107"/>
      <c r="E138" s="107"/>
      <c r="F138" s="107"/>
      <c r="G138" s="8"/>
      <c r="H138" s="8"/>
      <c r="I138" s="5"/>
      <c r="J138" s="5"/>
      <c r="K138" s="107" t="s">
        <v>108</v>
      </c>
      <c r="L138" s="107"/>
      <c r="M138" s="107"/>
      <c r="N138" s="19"/>
      <c r="O138" s="19"/>
      <c r="P138" s="5"/>
      <c r="Q138" s="5"/>
      <c r="R138" s="5"/>
      <c r="S138" s="5"/>
    </row>
    <row r="139" spans="2:19" ht="15" customHeight="1" x14ac:dyDescent="0.25">
      <c r="B139" s="107"/>
      <c r="C139" s="107"/>
      <c r="D139" s="107"/>
      <c r="E139" s="107"/>
      <c r="F139" s="107"/>
      <c r="G139" s="8"/>
      <c r="H139" s="8"/>
      <c r="I139" s="5"/>
      <c r="J139" s="5"/>
      <c r="K139" s="107"/>
      <c r="L139" s="107"/>
      <c r="M139" s="107"/>
      <c r="N139" s="19"/>
      <c r="O139" s="19"/>
      <c r="P139" s="5"/>
      <c r="Q139" s="5"/>
      <c r="R139" s="5"/>
      <c r="S139" s="5"/>
    </row>
    <row r="140" spans="2:19" x14ac:dyDescent="0.25">
      <c r="B140" s="53" t="s">
        <v>107</v>
      </c>
      <c r="C140" s="38" t="s">
        <v>16</v>
      </c>
      <c r="D140" s="38" t="s">
        <v>1</v>
      </c>
      <c r="E140" s="5"/>
      <c r="F140" s="8"/>
      <c r="G140" s="8"/>
      <c r="H140" s="8"/>
      <c r="I140" s="5"/>
      <c r="J140" s="5"/>
      <c r="K140" s="38" t="s">
        <v>106</v>
      </c>
      <c r="L140" s="38" t="s">
        <v>16</v>
      </c>
      <c r="M140" s="38" t="s">
        <v>1</v>
      </c>
      <c r="N140" s="5"/>
      <c r="O140" s="8"/>
      <c r="P140" s="5"/>
      <c r="Q140" s="5"/>
      <c r="R140" s="5"/>
      <c r="S140" s="5"/>
    </row>
    <row r="141" spans="2:19" x14ac:dyDescent="0.25">
      <c r="B141" s="35" t="s">
        <v>105</v>
      </c>
      <c r="C141" s="8">
        <v>3</v>
      </c>
      <c r="D141" s="11">
        <f>C141/$C$146</f>
        <v>7.4257425742574254E-3</v>
      </c>
      <c r="E141" s="5"/>
      <c r="F141" s="8"/>
      <c r="G141" s="8"/>
      <c r="H141" s="8"/>
      <c r="I141" s="5"/>
      <c r="J141" s="5"/>
      <c r="K141" s="35" t="s">
        <v>104</v>
      </c>
      <c r="L141" s="8">
        <v>222</v>
      </c>
      <c r="M141" s="52">
        <f>L141/$L$145</f>
        <v>0.54950495049504955</v>
      </c>
      <c r="N141" s="5"/>
      <c r="O141" s="8"/>
      <c r="P141" s="5"/>
      <c r="Q141" s="5"/>
      <c r="R141" s="5"/>
      <c r="S141" s="5"/>
    </row>
    <row r="142" spans="2:19" x14ac:dyDescent="0.25">
      <c r="B142" s="35" t="s">
        <v>92</v>
      </c>
      <c r="C142" s="8">
        <v>150</v>
      </c>
      <c r="D142" s="11">
        <f>C142/$C$146</f>
        <v>0.37128712871287128</v>
      </c>
      <c r="E142" s="5"/>
      <c r="F142" s="8"/>
      <c r="G142" s="8"/>
      <c r="H142" s="8"/>
      <c r="I142" s="5"/>
      <c r="J142" s="5"/>
      <c r="K142" s="35" t="s">
        <v>103</v>
      </c>
      <c r="L142" s="8">
        <v>160</v>
      </c>
      <c r="M142" s="11">
        <f>L142/$L$145</f>
        <v>0.39603960396039606</v>
      </c>
      <c r="N142" s="5"/>
      <c r="O142" s="8"/>
      <c r="P142" s="5"/>
      <c r="Q142" s="5"/>
      <c r="R142" s="5"/>
      <c r="S142" s="5"/>
    </row>
    <row r="143" spans="2:19" x14ac:dyDescent="0.25">
      <c r="B143" s="35" t="s">
        <v>93</v>
      </c>
      <c r="C143" s="8">
        <v>241</v>
      </c>
      <c r="D143" s="11">
        <f>C143/$C$146</f>
        <v>0.59653465346534651</v>
      </c>
      <c r="E143" s="5"/>
      <c r="F143" s="8"/>
      <c r="G143" s="8"/>
      <c r="H143" s="51" t="s">
        <v>94</v>
      </c>
      <c r="I143" s="5"/>
      <c r="J143" s="5"/>
      <c r="K143" s="35" t="s">
        <v>102</v>
      </c>
      <c r="L143" s="8">
        <v>11</v>
      </c>
      <c r="M143" s="11">
        <f>L143/$L$145</f>
        <v>2.7227722772277228E-2</v>
      </c>
      <c r="N143" s="5"/>
      <c r="O143" s="8"/>
      <c r="P143" s="5"/>
      <c r="Q143" s="5"/>
      <c r="R143" s="5"/>
      <c r="S143" s="5"/>
    </row>
    <row r="144" spans="2:19" ht="15.75" thickBot="1" x14ac:dyDescent="0.3">
      <c r="B144" s="35" t="s">
        <v>69</v>
      </c>
      <c r="C144" s="8">
        <v>7</v>
      </c>
      <c r="D144" s="11">
        <f>C144/$C$146</f>
        <v>1.7326732673267328E-2</v>
      </c>
      <c r="E144" s="5"/>
      <c r="F144" s="8"/>
      <c r="G144" s="8"/>
      <c r="H144" s="50">
        <f>SUM(D142:D143)</f>
        <v>0.96782178217821779</v>
      </c>
      <c r="I144" s="5"/>
      <c r="J144" s="5"/>
      <c r="K144" s="35" t="s">
        <v>101</v>
      </c>
      <c r="L144" s="8">
        <v>11</v>
      </c>
      <c r="M144" s="11">
        <f>L144/$L$145</f>
        <v>2.7227722772277228E-2</v>
      </c>
      <c r="N144" s="5"/>
      <c r="O144" s="8"/>
      <c r="P144" s="5"/>
      <c r="Q144" s="5"/>
      <c r="R144" s="5"/>
      <c r="S144" s="5"/>
    </row>
    <row r="145" spans="2:19" ht="15.75" thickBot="1" x14ac:dyDescent="0.3">
      <c r="B145" s="35" t="s">
        <v>15</v>
      </c>
      <c r="C145" s="8">
        <v>3</v>
      </c>
      <c r="D145" s="11">
        <f>C145/$C$146</f>
        <v>7.4257425742574254E-3</v>
      </c>
      <c r="E145" s="5"/>
      <c r="F145" s="8"/>
      <c r="G145" s="8"/>
      <c r="H145" s="8"/>
      <c r="I145" s="5"/>
      <c r="J145" s="5"/>
      <c r="K145" s="37" t="s">
        <v>0</v>
      </c>
      <c r="L145" s="37">
        <f>SUM(L141:L144)</f>
        <v>404</v>
      </c>
      <c r="M145" s="3">
        <f>SUM(M141:M144)</f>
        <v>1</v>
      </c>
      <c r="N145" s="5"/>
      <c r="O145" s="8"/>
      <c r="P145" s="5"/>
      <c r="Q145" s="5"/>
      <c r="R145" s="5"/>
      <c r="S145" s="5"/>
    </row>
    <row r="146" spans="2:19" x14ac:dyDescent="0.25">
      <c r="B146" s="37" t="s">
        <v>0</v>
      </c>
      <c r="C146" s="37">
        <f>SUM(C141:C145)</f>
        <v>404</v>
      </c>
      <c r="D146" s="3">
        <f>SUM(D141:D145)</f>
        <v>1</v>
      </c>
      <c r="E146" s="5"/>
      <c r="F146" s="8"/>
      <c r="G146" s="8"/>
      <c r="H146" s="8"/>
      <c r="I146" s="5"/>
      <c r="J146" s="5"/>
      <c r="N146" s="5"/>
      <c r="O146" s="8"/>
      <c r="P146" s="5"/>
      <c r="Q146" s="5"/>
      <c r="R146" s="5"/>
      <c r="S146" s="5"/>
    </row>
    <row r="147" spans="2:19" ht="18.75" customHeight="1" x14ac:dyDescent="0.25"/>
    <row r="148" spans="2:19" ht="18.75" customHeight="1" x14ac:dyDescent="0.25">
      <c r="B148" s="5" t="s">
        <v>100</v>
      </c>
      <c r="C148" s="5"/>
      <c r="D148" s="5"/>
    </row>
    <row r="149" spans="2:19" ht="15.75" customHeight="1" x14ac:dyDescent="0.25">
      <c r="B149" s="49" t="s">
        <v>99</v>
      </c>
      <c r="C149" s="38" t="s">
        <v>16</v>
      </c>
      <c r="D149" s="109" t="s">
        <v>1</v>
      </c>
      <c r="E149" s="109"/>
    </row>
    <row r="150" spans="2:19" x14ac:dyDescent="0.25">
      <c r="B150" s="10" t="s">
        <v>98</v>
      </c>
      <c r="C150" s="33">
        <v>95</v>
      </c>
      <c r="D150" s="117">
        <f>C150/$C$153</f>
        <v>0.23514851485148514</v>
      </c>
      <c r="E150" s="117"/>
    </row>
    <row r="151" spans="2:19" x14ac:dyDescent="0.25">
      <c r="B151" s="10" t="s">
        <v>97</v>
      </c>
      <c r="C151" s="33">
        <v>301</v>
      </c>
      <c r="D151" s="117">
        <f>C151/$C$153</f>
        <v>0.74504950495049505</v>
      </c>
      <c r="E151" s="117"/>
    </row>
    <row r="152" spans="2:19" ht="15.75" thickBot="1" x14ac:dyDescent="0.3">
      <c r="B152" s="10" t="s">
        <v>15</v>
      </c>
      <c r="C152" s="33">
        <v>8</v>
      </c>
      <c r="D152" s="117">
        <f>C152/$C$153</f>
        <v>1.9801980198019802E-2</v>
      </c>
      <c r="E152" s="117"/>
    </row>
    <row r="153" spans="2:19" x14ac:dyDescent="0.25">
      <c r="B153" s="48" t="s">
        <v>0</v>
      </c>
      <c r="C153" s="45">
        <f>SUM(C150:C152)</f>
        <v>404</v>
      </c>
      <c r="D153" s="118">
        <f>SUM(D150:E152)</f>
        <v>1</v>
      </c>
      <c r="E153" s="118"/>
    </row>
    <row r="154" spans="2:19" x14ac:dyDescent="0.25">
      <c r="B154" s="5"/>
      <c r="C154" s="33"/>
      <c r="D154" s="106"/>
      <c r="E154" s="106"/>
    </row>
    <row r="155" spans="2:19" x14ac:dyDescent="0.25">
      <c r="B155" s="46" t="s">
        <v>96</v>
      </c>
      <c r="C155" s="46"/>
      <c r="D155" s="46"/>
      <c r="E155" s="46"/>
      <c r="F155" s="46"/>
      <c r="G155" s="46"/>
      <c r="H155" s="46"/>
      <c r="I155" s="46"/>
    </row>
    <row r="156" spans="2:19" ht="15" customHeight="1" x14ac:dyDescent="0.25">
      <c r="B156" s="116" t="s">
        <v>95</v>
      </c>
      <c r="C156" s="116"/>
      <c r="D156" s="116"/>
      <c r="E156" s="116"/>
      <c r="F156" s="116"/>
      <c r="G156" s="116"/>
      <c r="H156" s="116"/>
      <c r="I156" s="44"/>
    </row>
    <row r="157" spans="2:19" ht="7.5" customHeight="1" x14ac:dyDescent="0.25">
      <c r="B157" s="116"/>
      <c r="C157" s="116"/>
      <c r="D157" s="116"/>
      <c r="E157" s="116"/>
      <c r="F157" s="116"/>
      <c r="G157" s="116"/>
      <c r="H157" s="116"/>
      <c r="I157" s="44"/>
    </row>
    <row r="158" spans="2:19" x14ac:dyDescent="0.25">
      <c r="B158" s="43" t="s">
        <v>165</v>
      </c>
    </row>
    <row r="159" spans="2:19" ht="15" customHeight="1" x14ac:dyDescent="0.25">
      <c r="B159" s="43" t="s">
        <v>164</v>
      </c>
    </row>
  </sheetData>
  <mergeCells count="48">
    <mergeCell ref="B5:S6"/>
    <mergeCell ref="B8:S8"/>
    <mergeCell ref="B10:S11"/>
    <mergeCell ref="B13:S13"/>
    <mergeCell ref="I15:M16"/>
    <mergeCell ref="P15:S16"/>
    <mergeCell ref="B82:D83"/>
    <mergeCell ref="M82:R83"/>
    <mergeCell ref="Q84:R84"/>
    <mergeCell ref="I32:K32"/>
    <mergeCell ref="J33:K33"/>
    <mergeCell ref="B48:H48"/>
    <mergeCell ref="B49:C49"/>
    <mergeCell ref="K55:Q56"/>
    <mergeCell ref="K57:K58"/>
    <mergeCell ref="L57:M57"/>
    <mergeCell ref="O57:Q57"/>
    <mergeCell ref="O91:P91"/>
    <mergeCell ref="Q91:R91"/>
    <mergeCell ref="K66:L66"/>
    <mergeCell ref="M66:N66"/>
    <mergeCell ref="Q68:R68"/>
    <mergeCell ref="Q85:R85"/>
    <mergeCell ref="Q86:R86"/>
    <mergeCell ref="Q87:R87"/>
    <mergeCell ref="O90:P90"/>
    <mergeCell ref="Q90:R90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D154:E154"/>
    <mergeCell ref="B156:H157"/>
    <mergeCell ref="D149:E149"/>
    <mergeCell ref="D150:E150"/>
    <mergeCell ref="D151:E151"/>
    <mergeCell ref="D152:E152"/>
    <mergeCell ref="D153:E153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2020-01-16T00:39:10Z</dcterms:modified>
</cp:coreProperties>
</file>