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ER-Acciones" sheetId="29" r:id="rId1"/>
  </sheets>
  <externalReferences>
    <externalReference r:id="rId2"/>
    <externalReference r:id="rId3"/>
  </externalReferences>
  <definedNames>
    <definedName name="_xlnm.Print_Area" localSheetId="0">'ER-Acciones'!$A$2:$T$200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D171" i="29" l="1"/>
  <c r="D170" i="29"/>
  <c r="M154" i="29"/>
  <c r="D175" i="29" s="1"/>
  <c r="K154" i="29"/>
  <c r="D174" i="29" s="1"/>
  <c r="I154" i="29"/>
  <c r="G154" i="29"/>
  <c r="E154" i="29"/>
  <c r="E155" i="29" s="1"/>
  <c r="C154" i="29"/>
  <c r="C155" i="29" s="1"/>
  <c r="B153" i="29"/>
  <c r="B152" i="29"/>
  <c r="B151" i="29"/>
  <c r="B150" i="29"/>
  <c r="B149" i="29"/>
  <c r="B148" i="29"/>
  <c r="B147" i="29"/>
  <c r="B146" i="29"/>
  <c r="B145" i="29"/>
  <c r="B144" i="29"/>
  <c r="B143" i="29"/>
  <c r="B142" i="29"/>
  <c r="B154" i="29" s="1"/>
  <c r="M155" i="29" s="1"/>
  <c r="Q120" i="29"/>
  <c r="O120" i="29"/>
  <c r="O121" i="29" s="1"/>
  <c r="N120" i="29"/>
  <c r="Q121" i="29" s="1"/>
  <c r="I120" i="29"/>
  <c r="I121" i="29" s="1"/>
  <c r="N119" i="29"/>
  <c r="B119" i="29"/>
  <c r="N118" i="29"/>
  <c r="B118" i="29"/>
  <c r="N117" i="29"/>
  <c r="B117" i="29"/>
  <c r="N116" i="29"/>
  <c r="B116" i="29"/>
  <c r="N115" i="29"/>
  <c r="B115" i="29"/>
  <c r="N114" i="29"/>
  <c r="B114" i="29"/>
  <c r="N113" i="29"/>
  <c r="B113" i="29"/>
  <c r="N112" i="29"/>
  <c r="B112" i="29"/>
  <c r="N111" i="29"/>
  <c r="B111" i="29"/>
  <c r="N110" i="29"/>
  <c r="B110" i="29"/>
  <c r="N109" i="29"/>
  <c r="B109" i="29"/>
  <c r="N108" i="29"/>
  <c r="I108" i="29"/>
  <c r="F108" i="29"/>
  <c r="F120" i="29" s="1"/>
  <c r="C108" i="29"/>
  <c r="C120" i="29" s="1"/>
  <c r="B108" i="29"/>
  <c r="B120" i="29" s="1"/>
  <c r="D97" i="29"/>
  <c r="F95" i="29" s="1"/>
  <c r="O79" i="29"/>
  <c r="N79" i="29"/>
  <c r="M79" i="29"/>
  <c r="L79" i="29"/>
  <c r="K79" i="29"/>
  <c r="J79" i="29"/>
  <c r="I79" i="29"/>
  <c r="H79" i="29"/>
  <c r="G79" i="29"/>
  <c r="F79" i="29"/>
  <c r="E79" i="29"/>
  <c r="D79" i="29"/>
  <c r="P78" i="29"/>
  <c r="P77" i="29"/>
  <c r="P76" i="29"/>
  <c r="P75" i="29"/>
  <c r="P74" i="29"/>
  <c r="P73" i="29"/>
  <c r="P72" i="29"/>
  <c r="P71" i="29"/>
  <c r="Q71" i="29" s="1"/>
  <c r="P70" i="29"/>
  <c r="P69" i="29"/>
  <c r="P68" i="29"/>
  <c r="P67" i="29"/>
  <c r="P66" i="29"/>
  <c r="P65" i="29"/>
  <c r="P64" i="29"/>
  <c r="P63" i="29"/>
  <c r="Q63" i="29" s="1"/>
  <c r="P62" i="29"/>
  <c r="P61" i="29"/>
  <c r="P60" i="29"/>
  <c r="P59" i="29"/>
  <c r="P58" i="29"/>
  <c r="P57" i="29"/>
  <c r="P56" i="29"/>
  <c r="P55" i="29"/>
  <c r="Q55" i="29" s="1"/>
  <c r="P54" i="29"/>
  <c r="P53" i="29"/>
  <c r="P52" i="29"/>
  <c r="P51" i="29"/>
  <c r="P50" i="29"/>
  <c r="P49" i="29"/>
  <c r="P48" i="29"/>
  <c r="P47" i="29"/>
  <c r="Q47" i="29" s="1"/>
  <c r="P46" i="29"/>
  <c r="P45" i="29"/>
  <c r="P44" i="29"/>
  <c r="P43" i="29"/>
  <c r="P42" i="29"/>
  <c r="P41" i="29"/>
  <c r="P40" i="29"/>
  <c r="P39" i="29"/>
  <c r="Q39" i="29" s="1"/>
  <c r="P38" i="29"/>
  <c r="P37" i="29"/>
  <c r="P36" i="29"/>
  <c r="P35" i="29"/>
  <c r="P34" i="29"/>
  <c r="P33" i="29"/>
  <c r="P32" i="29"/>
  <c r="Q32" i="29" s="1"/>
  <c r="P31" i="29"/>
  <c r="Q31" i="29" s="1"/>
  <c r="P30" i="29"/>
  <c r="P29" i="29"/>
  <c r="P28" i="29"/>
  <c r="P27" i="29"/>
  <c r="P26" i="29"/>
  <c r="P25" i="29"/>
  <c r="P24" i="29"/>
  <c r="Q24" i="29" s="1"/>
  <c r="P23" i="29"/>
  <c r="Q23" i="29" s="1"/>
  <c r="P22" i="29"/>
  <c r="P21" i="29"/>
  <c r="P20" i="29"/>
  <c r="P19" i="29"/>
  <c r="P18" i="29"/>
  <c r="P17" i="29"/>
  <c r="P79" i="29" s="1"/>
  <c r="Q72" i="29" l="1"/>
  <c r="Q73" i="29"/>
  <c r="Q57" i="29"/>
  <c r="Q41" i="29"/>
  <c r="Q25" i="29"/>
  <c r="Q69" i="29"/>
  <c r="Q45" i="29"/>
  <c r="Q77" i="29"/>
  <c r="Q65" i="29"/>
  <c r="Q53" i="29"/>
  <c r="Q37" i="29"/>
  <c r="Q29" i="29"/>
  <c r="Q61" i="29"/>
  <c r="Q33" i="29"/>
  <c r="Q17" i="29"/>
  <c r="Q49" i="29"/>
  <c r="Q21" i="29"/>
  <c r="G155" i="29"/>
  <c r="Q48" i="29"/>
  <c r="Q18" i="29"/>
  <c r="Q34" i="29"/>
  <c r="Q42" i="29"/>
  <c r="Q50" i="29"/>
  <c r="Q58" i="29"/>
  <c r="Q66" i="29"/>
  <c r="Q74" i="29"/>
  <c r="I155" i="29"/>
  <c r="Q64" i="29"/>
  <c r="Q59" i="29"/>
  <c r="Q40" i="29"/>
  <c r="Q27" i="29"/>
  <c r="Q43" i="29"/>
  <c r="Q67" i="29"/>
  <c r="Q52" i="29"/>
  <c r="Q26" i="29"/>
  <c r="Q35" i="29"/>
  <c r="Q51" i="29"/>
  <c r="Q75" i="29"/>
  <c r="Q20" i="29"/>
  <c r="Q36" i="29"/>
  <c r="Q60" i="29"/>
  <c r="Q68" i="29"/>
  <c r="Q76" i="29"/>
  <c r="C121" i="29"/>
  <c r="Q56" i="29"/>
  <c r="Q19" i="29"/>
  <c r="Q28" i="29"/>
  <c r="Q44" i="29"/>
  <c r="Q22" i="29"/>
  <c r="Q30" i="29"/>
  <c r="Q38" i="29"/>
  <c r="Q46" i="29"/>
  <c r="Q54" i="29"/>
  <c r="Q62" i="29"/>
  <c r="Q70" i="29"/>
  <c r="Q78" i="29"/>
  <c r="F121" i="29"/>
  <c r="F96" i="29"/>
  <c r="K155" i="29"/>
  <c r="F90" i="29"/>
  <c r="F91" i="29"/>
  <c r="F92" i="29"/>
  <c r="D172" i="29"/>
  <c r="F93" i="29"/>
  <c r="D173" i="29"/>
  <c r="F89" i="29"/>
  <c r="F94" i="29"/>
</calcChain>
</file>

<file path=xl/sharedStrings.xml><?xml version="1.0" encoding="utf-8"?>
<sst xmlns="http://schemas.openxmlformats.org/spreadsheetml/2006/main" count="169" uniqueCount="112">
  <si>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</si>
  <si>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</si>
  <si>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</si>
  <si>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</si>
  <si>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</si>
  <si>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</si>
  <si>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</si>
  <si>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</si>
  <si>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</si>
  <si>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</si>
  <si>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</si>
  <si>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</si>
  <si>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</si>
  <si>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</si>
  <si>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</si>
  <si>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</si>
  <si>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</si>
  <si>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</si>
  <si>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Sin información</t>
  </si>
  <si>
    <t>N°</t>
  </si>
  <si>
    <t>Grupo de Edad</t>
  </si>
  <si>
    <t xml:space="preserve">% </t>
  </si>
  <si>
    <t>Septiembre</t>
  </si>
  <si>
    <t>% Acción</t>
  </si>
  <si>
    <t>Adultos</t>
  </si>
  <si>
    <t>Jóvenes</t>
  </si>
  <si>
    <t>Niñez</t>
  </si>
  <si>
    <t>Infancia</t>
  </si>
  <si>
    <t>-</t>
  </si>
  <si>
    <t>PROGRAMA NACIONAL PARA LA PREVENCIÓN Y ERRADICACIÓN DE LA VIOLENCIA CONTRA LAS MUJERES E INTEGRANTES DEL GRUPO FAMILIAR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</si>
  <si>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</si>
  <si>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</si>
  <si>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Estrategia Rural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</si>
  <si>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</si>
  <si>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</si>
  <si>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</si>
  <si>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</si>
  <si>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</si>
  <si>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</si>
  <si>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</si>
  <si>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</si>
  <si>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</si>
  <si>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</si>
  <si>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</si>
  <si>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</si>
  <si>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</si>
  <si>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</si>
  <si>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</si>
  <si>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</si>
  <si>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</si>
  <si>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</si>
  <si>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</si>
  <si>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</si>
  <si>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</si>
  <si>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</si>
  <si>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</si>
  <si>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</si>
  <si>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</si>
  <si>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</si>
  <si>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</si>
  <si>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</si>
  <si>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</si>
  <si>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</si>
  <si>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</si>
  <si>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</si>
  <si>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</si>
  <si>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</si>
  <si>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</si>
  <si>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</si>
  <si>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</si>
  <si>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</si>
  <si>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</si>
  <si>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</si>
  <si>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</si>
  <si>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</si>
  <si>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</si>
  <si>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</si>
  <si>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</si>
  <si>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</si>
  <si>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</si>
  <si>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</si>
  <si>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</si>
  <si>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</si>
  <si>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</si>
  <si>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</si>
  <si>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</si>
  <si>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</si>
  <si>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</si>
  <si>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</si>
  <si>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</si>
  <si>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</si>
  <si>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</si>
  <si>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</si>
  <si>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</si>
  <si>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</si>
  <si>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</si>
  <si>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</si>
  <si>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</si>
  <si>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</si>
  <si>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</si>
  <si>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</si>
  <si>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</si>
  <si>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</si>
  <si>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</si>
  <si>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</si>
  <si>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</si>
  <si>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</si>
  <si>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</si>
  <si>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</si>
  <si>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</si>
  <si>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</si>
  <si>
    <t>Periodo:  Enero,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</si>
</sst>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16"/>
      <color theme="1"/>
      <name val="Arial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5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centerContinuous" vertical="center" wrapText="1"/>
    </xf>
    <xf numFmtId="0" fontId="15" fillId="4" borderId="0" xfId="0" applyFont="1" applyFill="1"/>
    <xf numFmtId="3" fontId="6" fillId="4" borderId="0" xfId="0" applyNumberFormat="1" applyFont="1" applyFill="1"/>
    <xf numFmtId="0" fontId="17" fillId="4" borderId="0" xfId="0" applyFont="1" applyFill="1" applyAlignment="1">
      <alignment horizontal="left"/>
    </xf>
    <xf numFmtId="0" fontId="4" fillId="4" borderId="0" xfId="0" applyFont="1" applyFill="1"/>
    <xf numFmtId="0" fontId="19" fillId="2" borderId="0" xfId="0" applyFont="1" applyFill="1" applyAlignment="1">
      <alignment horizontal="left"/>
    </xf>
    <xf numFmtId="0" fontId="20" fillId="4" borderId="0" xfId="0" applyFont="1" applyFill="1"/>
    <xf numFmtId="0" fontId="16" fillId="4" borderId="0" xfId="0" applyFont="1" applyFill="1" applyAlignment="1">
      <alignment horizontal="centerContinuous" vertical="center"/>
    </xf>
    <xf numFmtId="0" fontId="20" fillId="4" borderId="0" xfId="0" applyFont="1" applyFill="1" applyAlignment="1">
      <alignment horizontal="centerContinuous" vertical="center"/>
    </xf>
    <xf numFmtId="0" fontId="25" fillId="4" borderId="0" xfId="0" applyFont="1" applyFill="1" applyAlignment="1">
      <alignment horizontal="centerContinuous" vertical="center"/>
    </xf>
    <xf numFmtId="0" fontId="26" fillId="4" borderId="0" xfId="0" applyFont="1" applyFill="1" applyAlignment="1">
      <alignment horizontal="centerContinuous" vertical="center"/>
    </xf>
    <xf numFmtId="0" fontId="6" fillId="6" borderId="0" xfId="0" applyFont="1" applyFill="1"/>
    <xf numFmtId="0" fontId="6" fillId="2" borderId="0" xfId="0" applyFont="1" applyFill="1"/>
    <xf numFmtId="0" fontId="14" fillId="6" borderId="0" xfId="0" applyFont="1" applyFill="1" applyAlignment="1">
      <alignment horizontal="center" vertical="center"/>
    </xf>
    <xf numFmtId="0" fontId="6" fillId="4" borderId="10" xfId="0" applyFont="1" applyFill="1" applyBorder="1"/>
    <xf numFmtId="0" fontId="13" fillId="6" borderId="0" xfId="0" applyFont="1" applyFill="1" applyAlignment="1">
      <alignment vertical="center" wrapText="1"/>
    </xf>
    <xf numFmtId="0" fontId="31" fillId="4" borderId="23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3" fontId="32" fillId="4" borderId="25" xfId="0" quotePrefix="1" applyNumberFormat="1" applyFont="1" applyFill="1" applyBorder="1" applyAlignment="1">
      <alignment horizontal="center" vertical="center"/>
    </xf>
    <xf numFmtId="3" fontId="32" fillId="4" borderId="26" xfId="0" quotePrefix="1" applyNumberFormat="1" applyFont="1" applyFill="1" applyBorder="1" applyAlignment="1">
      <alignment horizontal="center" vertical="center"/>
    </xf>
    <xf numFmtId="3" fontId="32" fillId="4" borderId="27" xfId="0" quotePrefix="1" applyNumberFormat="1" applyFont="1" applyFill="1" applyBorder="1" applyAlignment="1">
      <alignment horizontal="center" vertical="center"/>
    </xf>
    <xf numFmtId="9" fontId="12" fillId="7" borderId="28" xfId="3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center"/>
    </xf>
    <xf numFmtId="3" fontId="9" fillId="6" borderId="0" xfId="0" applyNumberFormat="1" applyFont="1" applyFill="1" applyAlignment="1">
      <alignment vertical="center" wrapText="1"/>
    </xf>
    <xf numFmtId="0" fontId="16" fillId="4" borderId="0" xfId="0" applyFont="1" applyFill="1" applyAlignment="1">
      <alignment horizontal="centerContinuous" vertical="center" wrapText="1"/>
    </xf>
    <xf numFmtId="0" fontId="11" fillId="6" borderId="0" xfId="0" applyFont="1" applyFill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3" fontId="11" fillId="6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/>
    </xf>
    <xf numFmtId="9" fontId="8" fillId="2" borderId="0" xfId="3" applyFont="1" applyFill="1" applyAlignment="1">
      <alignment horizontal="center"/>
    </xf>
    <xf numFmtId="9" fontId="8" fillId="2" borderId="0" xfId="3" applyFont="1" applyFill="1"/>
    <xf numFmtId="3" fontId="12" fillId="5" borderId="29" xfId="0" applyNumberFormat="1" applyFont="1" applyFill="1" applyBorder="1" applyAlignment="1">
      <alignment horizontal="center" vertical="center"/>
    </xf>
    <xf numFmtId="3" fontId="12" fillId="5" borderId="30" xfId="0" applyNumberFormat="1" applyFont="1" applyFill="1" applyBorder="1" applyAlignment="1">
      <alignment horizontal="center" vertical="center"/>
    </xf>
    <xf numFmtId="9" fontId="12" fillId="5" borderId="31" xfId="3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3" fontId="8" fillId="4" borderId="0" xfId="0" quotePrefix="1" applyNumberFormat="1" applyFont="1" applyFill="1" applyAlignment="1">
      <alignment horizontal="center" vertical="center"/>
    </xf>
    <xf numFmtId="9" fontId="7" fillId="7" borderId="0" xfId="3" applyFont="1" applyFill="1" applyAlignment="1">
      <alignment horizontal="center" vertical="center"/>
    </xf>
    <xf numFmtId="0" fontId="33" fillId="3" borderId="0" xfId="0" applyFont="1" applyFill="1" applyAlignment="1">
      <alignment vertical="center"/>
    </xf>
    <xf numFmtId="0" fontId="34" fillId="3" borderId="0" xfId="0" applyFont="1" applyFill="1" applyAlignment="1">
      <alignment vertical="center"/>
    </xf>
    <xf numFmtId="0" fontId="35" fillId="6" borderId="40" xfId="0" applyFont="1" applyFill="1" applyBorder="1" applyAlignment="1">
      <alignment horizontal="left" vertical="center" indent="2"/>
    </xf>
    <xf numFmtId="0" fontId="31" fillId="6" borderId="40" xfId="0" applyFont="1" applyFill="1" applyBorder="1" applyAlignment="1">
      <alignment vertical="center"/>
    </xf>
    <xf numFmtId="0" fontId="18" fillId="6" borderId="40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right" vertical="center"/>
    </xf>
    <xf numFmtId="0" fontId="5" fillId="4" borderId="49" xfId="0" applyFont="1" applyFill="1" applyBorder="1" applyAlignment="1">
      <alignment horizontal="left" indent="1"/>
    </xf>
    <xf numFmtId="0" fontId="5" fillId="4" borderId="49" xfId="0" applyFont="1" applyFill="1" applyBorder="1" applyAlignment="1"/>
    <xf numFmtId="0" fontId="6" fillId="4" borderId="19" xfId="0" applyFont="1" applyFill="1" applyBorder="1"/>
    <xf numFmtId="0" fontId="31" fillId="6" borderId="42" xfId="0" applyFont="1" applyFill="1" applyBorder="1" applyAlignment="1">
      <alignment horizontal="left" vertical="center" indent="1"/>
    </xf>
    <xf numFmtId="3" fontId="32" fillId="6" borderId="53" xfId="0" applyNumberFormat="1" applyFont="1" applyFill="1" applyBorder="1" applyAlignment="1">
      <alignment horizontal="center" vertical="center"/>
    </xf>
    <xf numFmtId="0" fontId="31" fillId="6" borderId="45" xfId="0" applyFont="1" applyFill="1" applyBorder="1" applyAlignment="1">
      <alignment horizontal="left" vertical="center" indent="1"/>
    </xf>
    <xf numFmtId="3" fontId="32" fillId="6" borderId="54" xfId="0" applyNumberFormat="1" applyFont="1" applyFill="1" applyBorder="1" applyAlignment="1">
      <alignment horizontal="center" vertical="center"/>
    </xf>
    <xf numFmtId="0" fontId="31" fillId="6" borderId="47" xfId="0" applyFont="1" applyFill="1" applyBorder="1" applyAlignment="1">
      <alignment horizontal="left" vertical="center" indent="1"/>
    </xf>
    <xf numFmtId="3" fontId="32" fillId="6" borderId="55" xfId="0" applyNumberFormat="1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3" fontId="12" fillId="5" borderId="54" xfId="0" applyNumberFormat="1" applyFont="1" applyFill="1" applyBorder="1" applyAlignment="1">
      <alignment horizontal="center" vertical="center"/>
    </xf>
    <xf numFmtId="9" fontId="8" fillId="3" borderId="0" xfId="3" applyFont="1" applyFill="1" applyAlignment="1">
      <alignment horizontal="center" vertical="center"/>
    </xf>
    <xf numFmtId="0" fontId="36" fillId="9" borderId="47" xfId="0" applyFont="1" applyFill="1" applyBorder="1" applyAlignment="1">
      <alignment horizontal="center" vertical="center"/>
    </xf>
    <xf numFmtId="9" fontId="36" fillId="9" borderId="55" xfId="3" applyFont="1" applyFill="1" applyBorder="1" applyAlignment="1">
      <alignment horizontal="center" vertical="center"/>
    </xf>
    <xf numFmtId="0" fontId="37" fillId="4" borderId="0" xfId="0" applyFont="1" applyFill="1"/>
    <xf numFmtId="0" fontId="37" fillId="6" borderId="0" xfId="0" applyFont="1" applyFill="1"/>
    <xf numFmtId="0" fontId="8" fillId="3" borderId="0" xfId="0" applyFont="1" applyFill="1" applyAlignment="1">
      <alignment horizontal="center" vertical="center"/>
    </xf>
    <xf numFmtId="0" fontId="6" fillId="4" borderId="57" xfId="0" applyFont="1" applyFill="1" applyBorder="1"/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6" fillId="4" borderId="3" xfId="0" applyFont="1" applyFill="1" applyBorder="1"/>
    <xf numFmtId="0" fontId="17" fillId="2" borderId="0" xfId="0" applyFont="1" applyFill="1" applyAlignment="1">
      <alignment horizontal="left"/>
    </xf>
    <xf numFmtId="0" fontId="8" fillId="9" borderId="47" xfId="0" applyFont="1" applyFill="1" applyBorder="1" applyAlignment="1">
      <alignment horizontal="center" vertical="center"/>
    </xf>
    <xf numFmtId="9" fontId="8" fillId="9" borderId="55" xfId="3" applyFont="1" applyFill="1" applyBorder="1" applyAlignment="1">
      <alignment horizontal="center" vertical="center"/>
    </xf>
    <xf numFmtId="0" fontId="17" fillId="4" borderId="0" xfId="0" applyFont="1" applyFill="1"/>
    <xf numFmtId="3" fontId="17" fillId="2" borderId="0" xfId="0" applyNumberFormat="1" applyFont="1" applyFill="1" applyAlignment="1">
      <alignment horizontal="right"/>
    </xf>
    <xf numFmtId="0" fontId="17" fillId="2" borderId="0" xfId="0" applyFont="1" applyFill="1"/>
    <xf numFmtId="3" fontId="17" fillId="4" borderId="0" xfId="0" applyNumberFormat="1" applyFont="1" applyFill="1" applyAlignment="1">
      <alignment horizontal="right"/>
    </xf>
    <xf numFmtId="0" fontId="27" fillId="3" borderId="0" xfId="0" applyFont="1" applyFill="1" applyAlignment="1">
      <alignment vertical="center"/>
    </xf>
    <xf numFmtId="0" fontId="24" fillId="10" borderId="9" xfId="0" applyFont="1" applyFill="1" applyBorder="1" applyAlignment="1">
      <alignment vertical="center" wrapText="1"/>
    </xf>
    <xf numFmtId="0" fontId="24" fillId="10" borderId="8" xfId="0" applyFont="1" applyFill="1" applyBorder="1" applyAlignment="1">
      <alignment vertical="center" wrapText="1"/>
    </xf>
    <xf numFmtId="0" fontId="6" fillId="10" borderId="0" xfId="0" applyFont="1" applyFill="1"/>
    <xf numFmtId="0" fontId="19" fillId="10" borderId="6" xfId="0" applyFont="1" applyFill="1" applyBorder="1" applyAlignment="1">
      <alignment horizontal="centerContinuous" vertical="center" wrapText="1"/>
    </xf>
    <xf numFmtId="0" fontId="19" fillId="10" borderId="5" xfId="0" applyFont="1" applyFill="1" applyBorder="1" applyAlignment="1">
      <alignment horizontal="centerContinuous" vertical="center" wrapText="1"/>
    </xf>
    <xf numFmtId="0" fontId="21" fillId="10" borderId="5" xfId="0" applyFont="1" applyFill="1" applyBorder="1" applyAlignment="1">
      <alignment horizontal="centerContinuous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inden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left" inden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0" fillId="8" borderId="38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3" fontId="31" fillId="6" borderId="41" xfId="0" applyNumberFormat="1" applyFont="1" applyFill="1" applyBorder="1" applyAlignment="1">
      <alignment horizontal="center" vertical="center"/>
    </xf>
    <xf numFmtId="3" fontId="31" fillId="6" borderId="42" xfId="0" applyNumberFormat="1" applyFont="1" applyFill="1" applyBorder="1" applyAlignment="1">
      <alignment horizontal="center" vertical="center"/>
    </xf>
    <xf numFmtId="9" fontId="32" fillId="6" borderId="41" xfId="14" applyFont="1" applyFill="1" applyBorder="1" applyAlignment="1">
      <alignment horizontal="center" vertical="center"/>
    </xf>
    <xf numFmtId="9" fontId="32" fillId="6" borderId="43" xfId="14" applyFont="1" applyFill="1" applyBorder="1" applyAlignment="1">
      <alignment horizontal="center" vertical="center"/>
    </xf>
    <xf numFmtId="3" fontId="31" fillId="6" borderId="44" xfId="0" applyNumberFormat="1" applyFont="1" applyFill="1" applyBorder="1" applyAlignment="1">
      <alignment horizontal="center" vertical="center"/>
    </xf>
    <xf numFmtId="3" fontId="31" fillId="6" borderId="45" xfId="0" applyNumberFormat="1" applyFont="1" applyFill="1" applyBorder="1" applyAlignment="1">
      <alignment horizontal="center" vertical="center"/>
    </xf>
    <xf numFmtId="9" fontId="32" fillId="6" borderId="44" xfId="14" applyFont="1" applyFill="1" applyBorder="1" applyAlignment="1">
      <alignment horizontal="center" vertical="center"/>
    </xf>
    <xf numFmtId="9" fontId="32" fillId="6" borderId="40" xfId="14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indent="13"/>
    </xf>
    <xf numFmtId="0" fontId="7" fillId="5" borderId="47" xfId="0" applyFont="1" applyFill="1" applyBorder="1" applyAlignment="1">
      <alignment horizontal="left" vertical="center" indent="13"/>
    </xf>
    <xf numFmtId="3" fontId="7" fillId="5" borderId="48" xfId="0" applyNumberFormat="1" applyFont="1" applyFill="1" applyBorder="1" applyAlignment="1">
      <alignment horizontal="center" vertical="center"/>
    </xf>
    <xf numFmtId="3" fontId="7" fillId="5" borderId="47" xfId="0" applyNumberFormat="1" applyFont="1" applyFill="1" applyBorder="1" applyAlignment="1">
      <alignment horizontal="center" vertical="center"/>
    </xf>
    <xf numFmtId="9" fontId="7" fillId="5" borderId="48" xfId="14" applyFont="1" applyFill="1" applyBorder="1" applyAlignment="1">
      <alignment horizontal="center" vertical="center"/>
    </xf>
    <xf numFmtId="9" fontId="7" fillId="5" borderId="46" xfId="14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left" vertical="center" wrapText="1" inden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3" fontId="31" fillId="6" borderId="53" xfId="0" applyNumberFormat="1" applyFont="1" applyFill="1" applyBorder="1" applyAlignment="1">
      <alignment horizontal="center" vertical="center"/>
    </xf>
    <xf numFmtId="3" fontId="31" fillId="6" borderId="43" xfId="0" applyNumberFormat="1" applyFont="1" applyFill="1" applyBorder="1" applyAlignment="1">
      <alignment horizontal="center" vertical="center"/>
    </xf>
    <xf numFmtId="3" fontId="31" fillId="6" borderId="54" xfId="0" applyNumberFormat="1" applyFont="1" applyFill="1" applyBorder="1" applyAlignment="1">
      <alignment horizontal="center" vertical="center"/>
    </xf>
    <xf numFmtId="3" fontId="31" fillId="6" borderId="44" xfId="0" applyNumberFormat="1" applyFont="1" applyFill="1" applyBorder="1" applyAlignment="1">
      <alignment horizontal="center" vertical="center" wrapText="1"/>
    </xf>
    <xf numFmtId="3" fontId="31" fillId="6" borderId="40" xfId="0" applyNumberFormat="1" applyFont="1" applyFill="1" applyBorder="1" applyAlignment="1">
      <alignment horizontal="center" vertical="center" wrapText="1"/>
    </xf>
    <xf numFmtId="3" fontId="31" fillId="6" borderId="45" xfId="0" applyNumberFormat="1" applyFont="1" applyFill="1" applyBorder="1" applyAlignment="1">
      <alignment horizontal="center" vertical="center" wrapText="1"/>
    </xf>
    <xf numFmtId="9" fontId="36" fillId="9" borderId="48" xfId="3" applyFont="1" applyFill="1" applyBorder="1" applyAlignment="1">
      <alignment horizontal="center" vertical="center"/>
    </xf>
    <xf numFmtId="9" fontId="36" fillId="9" borderId="47" xfId="3" applyFont="1" applyFill="1" applyBorder="1" applyAlignment="1">
      <alignment horizontal="center" vertical="center"/>
    </xf>
    <xf numFmtId="9" fontId="36" fillId="9" borderId="46" xfId="3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center" indent="1"/>
    </xf>
    <xf numFmtId="3" fontId="12" fillId="5" borderId="54" xfId="0" applyNumberFormat="1" applyFont="1" applyFill="1" applyBorder="1" applyAlignment="1">
      <alignment horizontal="center" vertical="center"/>
    </xf>
    <xf numFmtId="3" fontId="12" fillId="5" borderId="44" xfId="0" applyNumberFormat="1" applyFont="1" applyFill="1" applyBorder="1" applyAlignment="1">
      <alignment horizontal="center" vertical="center"/>
    </xf>
    <xf numFmtId="3" fontId="12" fillId="5" borderId="45" xfId="0" applyNumberFormat="1" applyFont="1" applyFill="1" applyBorder="1" applyAlignment="1">
      <alignment horizontal="center" vertical="center"/>
    </xf>
    <xf numFmtId="3" fontId="12" fillId="5" borderId="40" xfId="0" applyNumberFormat="1" applyFont="1" applyFill="1" applyBorder="1" applyAlignment="1">
      <alignment horizontal="center" vertical="center"/>
    </xf>
    <xf numFmtId="0" fontId="10" fillId="8" borderId="58" xfId="0" applyFont="1" applyFill="1" applyBorder="1" applyAlignment="1">
      <alignment horizontal="center" vertical="center" wrapText="1"/>
    </xf>
    <xf numFmtId="9" fontId="36" fillId="9" borderId="55" xfId="3" applyFont="1" applyFill="1" applyBorder="1" applyAlignment="1">
      <alignment horizontal="center" vertical="center"/>
    </xf>
    <xf numFmtId="3" fontId="31" fillId="6" borderId="54" xfId="0" applyNumberFormat="1" applyFont="1" applyFill="1" applyBorder="1" applyAlignment="1">
      <alignment horizontal="center" vertical="center" wrapText="1"/>
    </xf>
    <xf numFmtId="9" fontId="8" fillId="9" borderId="55" xfId="3" applyFont="1" applyFill="1" applyBorder="1" applyAlignment="1">
      <alignment horizontal="center" vertical="center"/>
    </xf>
    <xf numFmtId="9" fontId="8" fillId="9" borderId="48" xfId="3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12"/>
                <c:pt idx="0">
                  <c:v>2377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F-4388-A85A-B56064D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20</c:v>
                </c:pt>
                <c:pt idx="1">
                  <c:v>318</c:v>
                </c:pt>
                <c:pt idx="2">
                  <c:v>98</c:v>
                </c:pt>
                <c:pt idx="3">
                  <c:v>19</c:v>
                </c:pt>
                <c:pt idx="4">
                  <c:v>401</c:v>
                </c:pt>
                <c:pt idx="5">
                  <c:v>1184</c:v>
                </c:pt>
                <c:pt idx="6">
                  <c:v>334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E-4042-8AB4-EC5FF622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728</c:v>
                </c:pt>
                <c:pt idx="1">
                  <c:v>491</c:v>
                </c:pt>
                <c:pt idx="2">
                  <c:v>704</c:v>
                </c:pt>
                <c:pt idx="3">
                  <c:v>17</c:v>
                </c:pt>
                <c:pt idx="4">
                  <c:v>191</c:v>
                </c:pt>
                <c:pt idx="5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8-48FA-90D3-EB8A751A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67734</xdr:rowOff>
    </xdr:from>
    <xdr:to>
      <xdr:col>7</xdr:col>
      <xdr:colOff>276225</xdr:colOff>
      <xdr:row>5</xdr:row>
      <xdr:rowOff>42862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67525" cy="9466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1B43F13-DCA2-4AFA-AC6F-1513F256C861}"/>
            </a:ext>
          </a:extLst>
        </xdr:cNvPr>
        <xdr:cNvSpPr/>
      </xdr:nvSpPr>
      <xdr:spPr>
        <a:xfrm>
          <a:off x="6896100" y="419100"/>
          <a:ext cx="105156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87"/>
  <sheetViews>
    <sheetView tabSelected="1" view="pageBreakPreview" zoomScale="50" zoomScaleNormal="60" zoomScaleSheetLayoutView="50" workbookViewId="0">
      <selection activeCell="X15" sqref="X15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3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8" customFormat="1" ht="26.25" customHeight="1" x14ac:dyDescent="0.3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/>
    </row>
    <row r="8" spans="1:40" ht="33" customHeight="1" x14ac:dyDescent="0.3">
      <c r="A8" s="83" t="s">
        <v>29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40" ht="27" customHeight="1" x14ac:dyDescent="0.3">
      <c r="A9" s="85" t="s">
        <v>30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40" ht="23.25" customHeight="1" x14ac:dyDescent="0.3">
      <c r="A10" s="87" t="s">
        <v>111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spans="1:40" ht="7.5" customHeight="1" x14ac:dyDescent="0.3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82"/>
      <c r="P11" s="81"/>
      <c r="Q11" s="81"/>
      <c r="R11" s="81"/>
      <c r="S11" s="81"/>
      <c r="T11" s="79"/>
    </row>
    <row r="12" spans="1:40" ht="20.25" customHeight="1" x14ac:dyDescent="0.3"/>
    <row r="13" spans="1:40" ht="23.25" customHeight="1" thickBot="1" x14ac:dyDescent="0.35">
      <c r="A13" s="89" t="s">
        <v>31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15"/>
      <c r="S13" s="15"/>
    </row>
    <row r="14" spans="1:40" ht="12.7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3"/>
      <c r="S14" s="13"/>
    </row>
    <row r="15" spans="1:40" ht="22.5" customHeight="1" x14ac:dyDescent="0.3">
      <c r="A15" s="90" t="s">
        <v>19</v>
      </c>
      <c r="B15" s="92" t="s">
        <v>32</v>
      </c>
      <c r="C15" s="93"/>
      <c r="D15" s="96" t="s">
        <v>5</v>
      </c>
      <c r="E15" s="96" t="s">
        <v>6</v>
      </c>
      <c r="F15" s="96" t="s">
        <v>7</v>
      </c>
      <c r="G15" s="96" t="s">
        <v>8</v>
      </c>
      <c r="H15" s="96" t="s">
        <v>9</v>
      </c>
      <c r="I15" s="96" t="s">
        <v>10</v>
      </c>
      <c r="J15" s="96" t="s">
        <v>11</v>
      </c>
      <c r="K15" s="96" t="s">
        <v>12</v>
      </c>
      <c r="L15" s="96" t="s">
        <v>22</v>
      </c>
      <c r="M15" s="96" t="s">
        <v>14</v>
      </c>
      <c r="N15" s="96" t="s">
        <v>15</v>
      </c>
      <c r="O15" s="120" t="s">
        <v>16</v>
      </c>
      <c r="P15" s="98" t="s">
        <v>1</v>
      </c>
      <c r="Q15" s="100" t="s">
        <v>2</v>
      </c>
      <c r="S15" s="17"/>
      <c r="T15" s="17"/>
    </row>
    <row r="16" spans="1:40" ht="23.25" customHeight="1" x14ac:dyDescent="0.3">
      <c r="A16" s="91"/>
      <c r="B16" s="94"/>
      <c r="C16" s="95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121"/>
      <c r="P16" s="99"/>
      <c r="Q16" s="101"/>
      <c r="S16" s="17"/>
      <c r="T16" s="17"/>
    </row>
    <row r="17" spans="1:48" ht="23.25" customHeight="1" x14ac:dyDescent="0.3">
      <c r="A17" s="18">
        <v>1</v>
      </c>
      <c r="B17" s="19" t="s">
        <v>33</v>
      </c>
      <c r="C17" s="20"/>
      <c r="D17" s="21">
        <v>110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  <c r="P17" s="23">
        <f t="shared" ref="P17:P78" si="0">SUM(D17:O17)</f>
        <v>110</v>
      </c>
      <c r="Q17" s="24">
        <f t="shared" ref="Q17:Q78" si="1">+P17/$P$79</f>
        <v>4.627681952040387E-2</v>
      </c>
      <c r="S17" s="25"/>
      <c r="T17" s="26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23.25" customHeight="1" x14ac:dyDescent="0.3">
      <c r="A18" s="18">
        <v>2</v>
      </c>
      <c r="B18" s="19" t="s">
        <v>34</v>
      </c>
      <c r="C18" s="20"/>
      <c r="D18" s="21">
        <v>38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23">
        <f t="shared" si="0"/>
        <v>38</v>
      </c>
      <c r="Q18" s="24">
        <f t="shared" si="1"/>
        <v>1.5986537652503154E-2</v>
      </c>
      <c r="S18" s="25"/>
      <c r="T18" s="26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ht="23.25" customHeight="1" x14ac:dyDescent="0.3">
      <c r="A19" s="18">
        <v>3</v>
      </c>
      <c r="B19" s="19" t="s">
        <v>35</v>
      </c>
      <c r="C19" s="20"/>
      <c r="D19" s="21">
        <v>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3">
        <f t="shared" si="0"/>
        <v>8</v>
      </c>
      <c r="Q19" s="24">
        <f t="shared" si="1"/>
        <v>3.3655868742111907E-3</v>
      </c>
      <c r="S19" s="25"/>
      <c r="T19" s="26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8" ht="23.25" customHeight="1" x14ac:dyDescent="0.3">
      <c r="A20" s="18">
        <v>4</v>
      </c>
      <c r="B20" s="19" t="s">
        <v>36</v>
      </c>
      <c r="C20" s="20"/>
      <c r="D20" s="21">
        <v>86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3">
        <f t="shared" si="0"/>
        <v>86</v>
      </c>
      <c r="Q20" s="24">
        <f t="shared" si="1"/>
        <v>3.6180058897770297E-2</v>
      </c>
      <c r="S20" s="25"/>
      <c r="T20" s="26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8" ht="23.25" customHeight="1" x14ac:dyDescent="0.3">
      <c r="A21" s="18">
        <v>5</v>
      </c>
      <c r="B21" s="19" t="s">
        <v>37</v>
      </c>
      <c r="C21" s="20"/>
      <c r="D21" s="21">
        <v>58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3">
        <f t="shared" si="0"/>
        <v>58</v>
      </c>
      <c r="Q21" s="24">
        <f t="shared" si="1"/>
        <v>2.4400504838031131E-2</v>
      </c>
      <c r="S21" s="25"/>
      <c r="T21" s="26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8" ht="23.25" customHeight="1" x14ac:dyDescent="0.3">
      <c r="A22" s="18">
        <v>6</v>
      </c>
      <c r="B22" s="19" t="s">
        <v>38</v>
      </c>
      <c r="C22" s="20"/>
      <c r="D22" s="21">
        <v>57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3">
        <f t="shared" si="0"/>
        <v>57</v>
      </c>
      <c r="Q22" s="24">
        <f t="shared" si="1"/>
        <v>2.3979806478754733E-2</v>
      </c>
      <c r="S22" s="25"/>
      <c r="T22" s="26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8" ht="23.25" customHeight="1" x14ac:dyDescent="0.3">
      <c r="A23" s="18">
        <v>7</v>
      </c>
      <c r="B23" s="19" t="s">
        <v>39</v>
      </c>
      <c r="C23" s="20"/>
      <c r="D23" s="21">
        <v>80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3">
        <f t="shared" si="0"/>
        <v>80</v>
      </c>
      <c r="Q23" s="24">
        <f t="shared" si="1"/>
        <v>3.3655868742111905E-2</v>
      </c>
      <c r="S23" s="25"/>
      <c r="T23" s="26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8" ht="23.25" customHeight="1" x14ac:dyDescent="0.3">
      <c r="A24" s="18">
        <v>8</v>
      </c>
      <c r="B24" s="19" t="s">
        <v>40</v>
      </c>
      <c r="C24" s="20"/>
      <c r="D24" s="21">
        <v>171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3">
        <f t="shared" si="0"/>
        <v>171</v>
      </c>
      <c r="Q24" s="24">
        <f t="shared" si="1"/>
        <v>7.1939419436264196E-2</v>
      </c>
      <c r="S24" s="25"/>
      <c r="T24" s="26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8" ht="23.25" customHeight="1" x14ac:dyDescent="0.3">
      <c r="A25" s="18">
        <v>9</v>
      </c>
      <c r="B25" s="19" t="s">
        <v>41</v>
      </c>
      <c r="C25" s="20"/>
      <c r="D25" s="21">
        <v>83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  <c r="P25" s="23">
        <f t="shared" si="0"/>
        <v>83</v>
      </c>
      <c r="Q25" s="24">
        <f t="shared" si="1"/>
        <v>3.4917963819941104E-2</v>
      </c>
      <c r="S25" s="25"/>
      <c r="T25" s="26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8" ht="23.25" customHeight="1" x14ac:dyDescent="0.3">
      <c r="A26" s="18">
        <v>10</v>
      </c>
      <c r="B26" s="19" t="s">
        <v>42</v>
      </c>
      <c r="C26" s="20"/>
      <c r="D26" s="21">
        <v>45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  <c r="P26" s="23">
        <f t="shared" si="0"/>
        <v>45</v>
      </c>
      <c r="Q26" s="24">
        <f t="shared" si="1"/>
        <v>1.8931426167437947E-2</v>
      </c>
      <c r="S26" s="25"/>
      <c r="T26" s="26"/>
      <c r="AB26" s="27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8" ht="23.25" customHeight="1" x14ac:dyDescent="0.3">
      <c r="A27" s="18">
        <v>11</v>
      </c>
      <c r="B27" s="19" t="s">
        <v>43</v>
      </c>
      <c r="C27" s="20"/>
      <c r="D27" s="21">
        <v>14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  <c r="P27" s="23">
        <f t="shared" si="0"/>
        <v>14</v>
      </c>
      <c r="Q27" s="24">
        <f t="shared" si="1"/>
        <v>5.8897770298695839E-3</v>
      </c>
      <c r="S27" s="25"/>
      <c r="T27" s="26"/>
      <c r="AB27" s="27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8" ht="23.25" customHeight="1" x14ac:dyDescent="0.3">
      <c r="A28" s="18">
        <v>12</v>
      </c>
      <c r="B28" s="19" t="s">
        <v>44</v>
      </c>
      <c r="C28" s="20"/>
      <c r="D28" s="21">
        <v>53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23">
        <f t="shared" si="0"/>
        <v>53</v>
      </c>
      <c r="Q28" s="24">
        <f t="shared" si="1"/>
        <v>2.2297013041649136E-2</v>
      </c>
      <c r="S28" s="25"/>
      <c r="T28" s="26"/>
      <c r="V28" s="2"/>
      <c r="W28" s="2"/>
      <c r="X28" s="2"/>
      <c r="Y28" s="2"/>
      <c r="Z28" s="2"/>
      <c r="AA28" s="2"/>
      <c r="AB28" s="27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8" ht="23.25" customHeight="1" x14ac:dyDescent="0.3">
      <c r="A29" s="18">
        <v>13</v>
      </c>
      <c r="B29" s="19" t="s">
        <v>45</v>
      </c>
      <c r="C29" s="20"/>
      <c r="D29" s="21">
        <v>49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3">
        <f t="shared" si="0"/>
        <v>49</v>
      </c>
      <c r="Q29" s="24">
        <f t="shared" si="1"/>
        <v>2.0614219604543543E-2</v>
      </c>
      <c r="S29" s="25"/>
      <c r="T29" s="26"/>
      <c r="V29" s="28"/>
      <c r="W29" s="28"/>
      <c r="X29" s="28"/>
      <c r="Y29" s="28"/>
      <c r="Z29" s="2"/>
      <c r="AA29" s="2"/>
      <c r="AB29" s="27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8" ht="23.25" customHeight="1" x14ac:dyDescent="0.3">
      <c r="A30" s="18">
        <v>14</v>
      </c>
      <c r="B30" s="19" t="s">
        <v>46</v>
      </c>
      <c r="C30" s="20"/>
      <c r="D30" s="21">
        <v>166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3">
        <f t="shared" si="0"/>
        <v>166</v>
      </c>
      <c r="Q30" s="24">
        <f t="shared" si="1"/>
        <v>6.9835927639882209E-2</v>
      </c>
      <c r="S30" s="29"/>
      <c r="T30" s="30"/>
      <c r="U30" s="31"/>
      <c r="V30" s="31"/>
      <c r="W30" s="31"/>
      <c r="X30" s="31"/>
      <c r="Y30" s="31"/>
      <c r="AB30" s="32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8" ht="23.25" customHeight="1" x14ac:dyDescent="0.3">
      <c r="A31" s="18">
        <v>15</v>
      </c>
      <c r="B31" s="19" t="s">
        <v>47</v>
      </c>
      <c r="C31" s="20"/>
      <c r="D31" s="21">
        <v>65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3">
        <f t="shared" si="0"/>
        <v>65</v>
      </c>
      <c r="Q31" s="24">
        <f t="shared" si="1"/>
        <v>2.7345393352965923E-2</v>
      </c>
      <c r="S31" s="33"/>
      <c r="T31" s="34"/>
      <c r="U31" s="31"/>
      <c r="V31" s="31"/>
      <c r="W31" s="31"/>
      <c r="X31" s="31"/>
      <c r="Y31" s="31"/>
      <c r="AB31" s="3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8" ht="23.25" customHeight="1" x14ac:dyDescent="0.3">
      <c r="A32" s="18">
        <v>16</v>
      </c>
      <c r="B32" s="19" t="s">
        <v>48</v>
      </c>
      <c r="C32" s="20"/>
      <c r="D32" s="21">
        <v>106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  <c r="P32" s="23">
        <f t="shared" si="0"/>
        <v>106</v>
      </c>
      <c r="Q32" s="24">
        <f t="shared" si="1"/>
        <v>4.4594026083298273E-2</v>
      </c>
      <c r="S32" s="13"/>
      <c r="AB32" s="1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23.25" customHeight="1" x14ac:dyDescent="0.3">
      <c r="A33" s="18">
        <v>17</v>
      </c>
      <c r="B33" s="19" t="s">
        <v>49</v>
      </c>
      <c r="C33" s="20"/>
      <c r="D33" s="21">
        <v>19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  <c r="P33" s="23">
        <f t="shared" si="0"/>
        <v>19</v>
      </c>
      <c r="Q33" s="24">
        <f t="shared" si="1"/>
        <v>7.9932688262515771E-3</v>
      </c>
      <c r="S33" s="13"/>
      <c r="AB33" s="1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23.25" customHeight="1" x14ac:dyDescent="0.3">
      <c r="A34" s="18">
        <v>18</v>
      </c>
      <c r="B34" s="19" t="s">
        <v>50</v>
      </c>
      <c r="C34" s="20"/>
      <c r="D34" s="21">
        <v>52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3">
        <f t="shared" si="0"/>
        <v>52</v>
      </c>
      <c r="Q34" s="24">
        <f t="shared" si="1"/>
        <v>2.1876314682372739E-2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23.25" customHeight="1" x14ac:dyDescent="0.3">
      <c r="A35" s="18">
        <v>19</v>
      </c>
      <c r="B35" s="19" t="s">
        <v>51</v>
      </c>
      <c r="C35" s="20"/>
      <c r="D35" s="21">
        <v>49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>
        <f t="shared" si="0"/>
        <v>49</v>
      </c>
      <c r="Q35" s="24">
        <f t="shared" si="1"/>
        <v>2.0614219604543543E-2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23.25" customHeight="1" x14ac:dyDescent="0.3">
      <c r="A36" s="18">
        <v>20</v>
      </c>
      <c r="B36" s="19" t="s">
        <v>52</v>
      </c>
      <c r="C36" s="20"/>
      <c r="D36" s="21">
        <v>25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2"/>
      <c r="P36" s="23">
        <f t="shared" si="0"/>
        <v>25</v>
      </c>
      <c r="Q36" s="24">
        <f t="shared" si="1"/>
        <v>1.051745898190997E-2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23.25" customHeight="1" x14ac:dyDescent="0.3">
      <c r="A37" s="18">
        <v>21</v>
      </c>
      <c r="B37" s="19" t="s">
        <v>53</v>
      </c>
      <c r="C37" s="20"/>
      <c r="D37" s="21">
        <v>75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2"/>
      <c r="P37" s="23">
        <f t="shared" si="0"/>
        <v>75</v>
      </c>
      <c r="Q37" s="24">
        <f t="shared" si="1"/>
        <v>3.1552376945729911E-2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23.25" customHeight="1" x14ac:dyDescent="0.3">
      <c r="A38" s="18">
        <v>22</v>
      </c>
      <c r="B38" s="19" t="s">
        <v>54</v>
      </c>
      <c r="C38" s="20"/>
      <c r="D38" s="21">
        <v>7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  <c r="P38" s="23">
        <f t="shared" si="0"/>
        <v>7</v>
      </c>
      <c r="Q38" s="24">
        <f t="shared" si="1"/>
        <v>2.944888514934792E-3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23.25" customHeight="1" x14ac:dyDescent="0.3">
      <c r="A39" s="18">
        <v>23</v>
      </c>
      <c r="B39" s="19" t="s">
        <v>55</v>
      </c>
      <c r="C39" s="20"/>
      <c r="D39" s="21">
        <v>35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  <c r="P39" s="23">
        <f t="shared" si="0"/>
        <v>35</v>
      </c>
      <c r="Q39" s="24">
        <f t="shared" si="1"/>
        <v>1.4724442574673959E-2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23.25" customHeight="1" x14ac:dyDescent="0.3">
      <c r="A40" s="18">
        <v>24</v>
      </c>
      <c r="B40" s="19" t="s">
        <v>56</v>
      </c>
      <c r="C40" s="20"/>
      <c r="D40" s="21">
        <v>22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  <c r="P40" s="23">
        <f t="shared" si="0"/>
        <v>22</v>
      </c>
      <c r="Q40" s="24">
        <f t="shared" si="1"/>
        <v>9.2553639040807746E-3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23.25" customHeight="1" x14ac:dyDescent="0.3">
      <c r="A41" s="18">
        <v>25</v>
      </c>
      <c r="B41" s="19" t="s">
        <v>57</v>
      </c>
      <c r="C41" s="20"/>
      <c r="D41" s="21">
        <v>30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2"/>
      <c r="P41" s="23">
        <f t="shared" si="0"/>
        <v>30</v>
      </c>
      <c r="Q41" s="24">
        <f t="shared" si="1"/>
        <v>1.2620950778291964E-2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23.25" customHeight="1" x14ac:dyDescent="0.3">
      <c r="A42" s="18">
        <v>26</v>
      </c>
      <c r="B42" s="19" t="s">
        <v>58</v>
      </c>
      <c r="C42" s="20"/>
      <c r="D42" s="21">
        <v>54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2"/>
      <c r="P42" s="23">
        <f t="shared" si="0"/>
        <v>54</v>
      </c>
      <c r="Q42" s="24">
        <f t="shared" si="1"/>
        <v>2.2717711400925537E-2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ht="23.25" customHeight="1" x14ac:dyDescent="0.3">
      <c r="A43" s="18">
        <v>27</v>
      </c>
      <c r="B43" s="19" t="s">
        <v>59</v>
      </c>
      <c r="C43" s="20"/>
      <c r="D43" s="21">
        <v>0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2"/>
      <c r="P43" s="23">
        <f t="shared" si="0"/>
        <v>0</v>
      </c>
      <c r="Q43" s="24">
        <f t="shared" si="1"/>
        <v>0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ht="23.25" customHeight="1" x14ac:dyDescent="0.3">
      <c r="A44" s="18">
        <v>28</v>
      </c>
      <c r="B44" s="19" t="s">
        <v>60</v>
      </c>
      <c r="C44" s="20"/>
      <c r="D44" s="21">
        <v>43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2"/>
      <c r="P44" s="23">
        <f t="shared" si="0"/>
        <v>43</v>
      </c>
      <c r="Q44" s="24">
        <f t="shared" si="1"/>
        <v>1.8090029448885148E-2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ht="23.25" customHeight="1" x14ac:dyDescent="0.3">
      <c r="A45" s="18">
        <v>29</v>
      </c>
      <c r="B45" s="19" t="s">
        <v>61</v>
      </c>
      <c r="C45" s="20"/>
      <c r="D45" s="21">
        <v>44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2"/>
      <c r="P45" s="23">
        <f t="shared" si="0"/>
        <v>44</v>
      </c>
      <c r="Q45" s="24">
        <f t="shared" si="1"/>
        <v>1.8510727808161549E-2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ht="23.25" customHeight="1" x14ac:dyDescent="0.3">
      <c r="A46" s="18">
        <v>30</v>
      </c>
      <c r="B46" s="19" t="s">
        <v>62</v>
      </c>
      <c r="C46" s="20"/>
      <c r="D46" s="21">
        <v>0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2"/>
      <c r="P46" s="23">
        <f t="shared" si="0"/>
        <v>0</v>
      </c>
      <c r="Q46" s="24">
        <f t="shared" si="1"/>
        <v>0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ht="23.25" customHeight="1" x14ac:dyDescent="0.3">
      <c r="A47" s="18">
        <v>31</v>
      </c>
      <c r="B47" s="19" t="s">
        <v>63</v>
      </c>
      <c r="C47" s="20"/>
      <c r="D47" s="21">
        <v>4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2"/>
      <c r="P47" s="23">
        <f t="shared" si="0"/>
        <v>4</v>
      </c>
      <c r="Q47" s="24">
        <f t="shared" si="1"/>
        <v>1.6827934371055953E-3</v>
      </c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23.25" customHeight="1" x14ac:dyDescent="0.3">
      <c r="A48" s="18">
        <v>32</v>
      </c>
      <c r="B48" s="19" t="s">
        <v>64</v>
      </c>
      <c r="C48" s="20"/>
      <c r="D48" s="21" t="s">
        <v>28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2"/>
      <c r="P48" s="23">
        <f t="shared" si="0"/>
        <v>0</v>
      </c>
      <c r="Q48" s="24">
        <f t="shared" si="1"/>
        <v>0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23.25" customHeight="1" x14ac:dyDescent="0.3">
      <c r="A49" s="18">
        <v>33</v>
      </c>
      <c r="B49" s="19" t="s">
        <v>65</v>
      </c>
      <c r="C49" s="20"/>
      <c r="D49" s="21">
        <v>23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2"/>
      <c r="P49" s="23">
        <f t="shared" si="0"/>
        <v>23</v>
      </c>
      <c r="Q49" s="24">
        <f t="shared" si="1"/>
        <v>9.6760622633571738E-3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23.25" customHeight="1" x14ac:dyDescent="0.3">
      <c r="A50" s="18">
        <v>34</v>
      </c>
      <c r="B50" s="19" t="s">
        <v>66</v>
      </c>
      <c r="C50" s="20"/>
      <c r="D50" s="21">
        <v>13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2"/>
      <c r="P50" s="23">
        <f t="shared" si="0"/>
        <v>13</v>
      </c>
      <c r="Q50" s="24">
        <f t="shared" si="1"/>
        <v>5.4690786705931848E-3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23.25" customHeight="1" x14ac:dyDescent="0.3">
      <c r="A51" s="18">
        <v>35</v>
      </c>
      <c r="B51" s="19" t="s">
        <v>67</v>
      </c>
      <c r="C51" s="20"/>
      <c r="D51" s="21">
        <v>11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2"/>
      <c r="P51" s="23">
        <f t="shared" si="0"/>
        <v>11</v>
      </c>
      <c r="Q51" s="24">
        <f t="shared" si="1"/>
        <v>4.6276819520403873E-3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23.25" customHeight="1" x14ac:dyDescent="0.3">
      <c r="A52" s="18">
        <v>36</v>
      </c>
      <c r="B52" s="19" t="s">
        <v>68</v>
      </c>
      <c r="C52" s="20"/>
      <c r="D52" s="21">
        <v>10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2"/>
      <c r="P52" s="23">
        <f t="shared" si="0"/>
        <v>10</v>
      </c>
      <c r="Q52" s="24">
        <f t="shared" si="1"/>
        <v>4.2069835927639881E-3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23.25" customHeight="1" x14ac:dyDescent="0.3">
      <c r="A53" s="18">
        <v>37</v>
      </c>
      <c r="B53" s="19" t="s">
        <v>69</v>
      </c>
      <c r="C53" s="20"/>
      <c r="D53" s="21">
        <v>96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2"/>
      <c r="P53" s="23">
        <f t="shared" si="0"/>
        <v>96</v>
      </c>
      <c r="Q53" s="24">
        <f t="shared" si="1"/>
        <v>4.0387042490534285E-2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23.25" customHeight="1" x14ac:dyDescent="0.3">
      <c r="A54" s="18">
        <v>38</v>
      </c>
      <c r="B54" s="19" t="s">
        <v>70</v>
      </c>
      <c r="C54" s="20"/>
      <c r="D54" s="21">
        <v>105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2"/>
      <c r="P54" s="23">
        <f t="shared" si="0"/>
        <v>105</v>
      </c>
      <c r="Q54" s="24">
        <f t="shared" si="1"/>
        <v>4.4173327724021876E-2</v>
      </c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21" customHeight="1" x14ac:dyDescent="0.3">
      <c r="A55" s="18">
        <v>39</v>
      </c>
      <c r="B55" s="19" t="s">
        <v>71</v>
      </c>
      <c r="C55" s="20"/>
      <c r="D55" s="21">
        <v>11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2"/>
      <c r="P55" s="23">
        <f t="shared" si="0"/>
        <v>11</v>
      </c>
      <c r="Q55" s="24">
        <f t="shared" si="1"/>
        <v>4.6276819520403873E-3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21" customHeight="1" x14ac:dyDescent="0.3">
      <c r="A56" s="18">
        <v>40</v>
      </c>
      <c r="B56" s="19" t="s">
        <v>72</v>
      </c>
      <c r="C56" s="20"/>
      <c r="D56" s="21">
        <v>21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2"/>
      <c r="P56" s="23">
        <f t="shared" si="0"/>
        <v>21</v>
      </c>
      <c r="Q56" s="24">
        <f t="shared" si="1"/>
        <v>8.8346655448043755E-3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21" customHeight="1" x14ac:dyDescent="0.3">
      <c r="A57" s="18">
        <v>41</v>
      </c>
      <c r="B57" s="19" t="s">
        <v>73</v>
      </c>
      <c r="C57" s="20"/>
      <c r="D57" s="21">
        <v>111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2"/>
      <c r="P57" s="23">
        <f t="shared" si="0"/>
        <v>111</v>
      </c>
      <c r="Q57" s="24">
        <f t="shared" si="1"/>
        <v>4.6697517879680267E-2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21" customHeight="1" x14ac:dyDescent="0.3">
      <c r="A58" s="18">
        <v>42</v>
      </c>
      <c r="B58" s="19" t="s">
        <v>74</v>
      </c>
      <c r="C58" s="20"/>
      <c r="D58" s="21">
        <v>40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2"/>
      <c r="P58" s="23">
        <f t="shared" si="0"/>
        <v>40</v>
      </c>
      <c r="Q58" s="24">
        <f t="shared" si="1"/>
        <v>1.6827934371055953E-2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ht="21" customHeight="1" x14ac:dyDescent="0.3">
      <c r="A59" s="18">
        <v>43</v>
      </c>
      <c r="B59" s="19" t="s">
        <v>75</v>
      </c>
      <c r="C59" s="20"/>
      <c r="D59" s="21">
        <v>71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2"/>
      <c r="P59" s="23">
        <f t="shared" si="0"/>
        <v>71</v>
      </c>
      <c r="Q59" s="24">
        <f t="shared" si="1"/>
        <v>2.9869583508624318E-2</v>
      </c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21" customHeight="1" x14ac:dyDescent="0.3">
      <c r="A60" s="18">
        <v>44</v>
      </c>
      <c r="B60" s="19" t="s">
        <v>76</v>
      </c>
      <c r="C60" s="20"/>
      <c r="D60" s="21">
        <v>82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2"/>
      <c r="P60" s="23">
        <f t="shared" si="0"/>
        <v>82</v>
      </c>
      <c r="Q60" s="24">
        <f t="shared" si="1"/>
        <v>3.44972654606647E-2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21" customHeight="1" x14ac:dyDescent="0.3">
      <c r="A61" s="18">
        <v>45</v>
      </c>
      <c r="B61" s="19" t="s">
        <v>77</v>
      </c>
      <c r="C61" s="20"/>
      <c r="D61" s="21">
        <v>69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2"/>
      <c r="P61" s="23">
        <f t="shared" si="0"/>
        <v>69</v>
      </c>
      <c r="Q61" s="24">
        <f t="shared" si="1"/>
        <v>2.902818679007152E-2</v>
      </c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21" customHeight="1" x14ac:dyDescent="0.3">
      <c r="A62" s="18">
        <v>46</v>
      </c>
      <c r="B62" s="19" t="s">
        <v>78</v>
      </c>
      <c r="C62" s="20"/>
      <c r="D62" s="21">
        <v>28</v>
      </c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2"/>
      <c r="P62" s="23">
        <f t="shared" si="0"/>
        <v>28</v>
      </c>
      <c r="Q62" s="24">
        <f t="shared" si="1"/>
        <v>1.1779554059739168E-2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21" customHeight="1" x14ac:dyDescent="0.3">
      <c r="A63" s="18">
        <v>47</v>
      </c>
      <c r="B63" s="19" t="s">
        <v>79</v>
      </c>
      <c r="C63" s="20"/>
      <c r="D63" s="21">
        <v>8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2"/>
      <c r="P63" s="23">
        <f t="shared" si="0"/>
        <v>8</v>
      </c>
      <c r="Q63" s="24">
        <f t="shared" si="1"/>
        <v>3.3655868742111907E-3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ht="21" customHeight="1" x14ac:dyDescent="0.3">
      <c r="A64" s="18">
        <v>48</v>
      </c>
      <c r="B64" s="19" t="s">
        <v>80</v>
      </c>
      <c r="C64" s="20"/>
      <c r="D64" s="21">
        <v>30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2"/>
      <c r="P64" s="23">
        <f t="shared" si="0"/>
        <v>30</v>
      </c>
      <c r="Q64" s="24">
        <f t="shared" si="1"/>
        <v>1.2620950778291964E-2</v>
      </c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ht="21" hidden="1" customHeight="1" x14ac:dyDescent="0.3">
      <c r="A65" s="18"/>
      <c r="B65" s="19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2"/>
      <c r="P65" s="23">
        <f t="shared" si="0"/>
        <v>0</v>
      </c>
      <c r="Q65" s="24">
        <f t="shared" si="1"/>
        <v>0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ht="21" hidden="1" customHeight="1" x14ac:dyDescent="0.3">
      <c r="A66" s="18"/>
      <c r="B66" s="19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2"/>
      <c r="P66" s="23">
        <f t="shared" si="0"/>
        <v>0</v>
      </c>
      <c r="Q66" s="24">
        <f t="shared" si="1"/>
        <v>0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ht="21" hidden="1" customHeight="1" x14ac:dyDescent="0.3">
      <c r="A67" s="18"/>
      <c r="B67" s="19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2"/>
      <c r="P67" s="23">
        <f t="shared" si="0"/>
        <v>0</v>
      </c>
      <c r="Q67" s="24">
        <f t="shared" si="1"/>
        <v>0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21" hidden="1" customHeight="1" x14ac:dyDescent="0.3">
      <c r="A68" s="18"/>
      <c r="B68" s="19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2"/>
      <c r="P68" s="23">
        <f t="shared" si="0"/>
        <v>0</v>
      </c>
      <c r="Q68" s="24">
        <f t="shared" si="1"/>
        <v>0</v>
      </c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21" hidden="1" customHeight="1" x14ac:dyDescent="0.3">
      <c r="A69" s="18"/>
      <c r="B69" s="19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2"/>
      <c r="P69" s="23">
        <f t="shared" si="0"/>
        <v>0</v>
      </c>
      <c r="Q69" s="24">
        <f t="shared" si="1"/>
        <v>0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21" hidden="1" customHeight="1" x14ac:dyDescent="0.3">
      <c r="A70" s="18"/>
      <c r="B70" s="19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2"/>
      <c r="P70" s="23">
        <f t="shared" si="0"/>
        <v>0</v>
      </c>
      <c r="Q70" s="24">
        <f t="shared" si="1"/>
        <v>0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21" hidden="1" customHeight="1" x14ac:dyDescent="0.3">
      <c r="A71" s="18"/>
      <c r="B71" s="19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  <c r="P71" s="23">
        <f t="shared" si="0"/>
        <v>0</v>
      </c>
      <c r="Q71" s="24">
        <f t="shared" si="1"/>
        <v>0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21" hidden="1" customHeight="1" x14ac:dyDescent="0.3">
      <c r="A72" s="18"/>
      <c r="B72" s="19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2"/>
      <c r="P72" s="23">
        <f t="shared" si="0"/>
        <v>0</v>
      </c>
      <c r="Q72" s="24">
        <f t="shared" si="1"/>
        <v>0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21" hidden="1" customHeight="1" x14ac:dyDescent="0.3">
      <c r="A73" s="18"/>
      <c r="B73" s="19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2"/>
      <c r="P73" s="23">
        <f t="shared" si="0"/>
        <v>0</v>
      </c>
      <c r="Q73" s="24">
        <f t="shared" si="1"/>
        <v>0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21" hidden="1" customHeight="1" x14ac:dyDescent="0.3">
      <c r="A74" s="18"/>
      <c r="B74" s="19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2"/>
      <c r="P74" s="23">
        <f t="shared" si="0"/>
        <v>0</v>
      </c>
      <c r="Q74" s="24">
        <f t="shared" si="1"/>
        <v>0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21" customHeight="1" x14ac:dyDescent="0.3">
      <c r="A75" s="18">
        <v>49</v>
      </c>
      <c r="B75" s="19" t="s">
        <v>81</v>
      </c>
      <c r="C75" s="20"/>
      <c r="D75" s="21" t="s">
        <v>28</v>
      </c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2"/>
      <c r="P75" s="23">
        <f t="shared" si="0"/>
        <v>0</v>
      </c>
      <c r="Q75" s="24">
        <f t="shared" si="1"/>
        <v>0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21" customHeight="1" x14ac:dyDescent="0.3">
      <c r="A76" s="18">
        <v>50</v>
      </c>
      <c r="B76" s="19" t="s">
        <v>82</v>
      </c>
      <c r="C76" s="20"/>
      <c r="D76" s="21" t="s">
        <v>28</v>
      </c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2"/>
      <c r="P76" s="23">
        <f t="shared" si="0"/>
        <v>0</v>
      </c>
      <c r="Q76" s="24">
        <f t="shared" si="1"/>
        <v>0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21" customHeight="1" x14ac:dyDescent="0.3">
      <c r="A77" s="18">
        <v>51</v>
      </c>
      <c r="B77" s="19" t="s">
        <v>83</v>
      </c>
      <c r="C77" s="20"/>
      <c r="D77" s="21" t="s">
        <v>28</v>
      </c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2"/>
      <c r="P77" s="23">
        <f t="shared" si="0"/>
        <v>0</v>
      </c>
      <c r="Q77" s="24">
        <f t="shared" si="1"/>
        <v>0</v>
      </c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21" customHeight="1" x14ac:dyDescent="0.3">
      <c r="A78" s="18">
        <v>52</v>
      </c>
      <c r="B78" s="19" t="s">
        <v>84</v>
      </c>
      <c r="C78" s="20"/>
      <c r="D78" s="21" t="s">
        <v>28</v>
      </c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2"/>
      <c r="P78" s="23">
        <f t="shared" si="0"/>
        <v>0</v>
      </c>
      <c r="Q78" s="24">
        <f t="shared" si="1"/>
        <v>0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21" customHeight="1" x14ac:dyDescent="0.3">
      <c r="A79" s="102" t="s">
        <v>1</v>
      </c>
      <c r="B79" s="103"/>
      <c r="C79" s="103"/>
      <c r="D79" s="36">
        <f t="shared" ref="D79:N79" si="2">+SUM(D17:D78)</f>
        <v>2377</v>
      </c>
      <c r="E79" s="36">
        <f t="shared" si="2"/>
        <v>0</v>
      </c>
      <c r="F79" s="36">
        <f>+SUM(F17:F78)</f>
        <v>0</v>
      </c>
      <c r="G79" s="36">
        <f t="shared" si="2"/>
        <v>0</v>
      </c>
      <c r="H79" s="36">
        <f t="shared" si="2"/>
        <v>0</v>
      </c>
      <c r="I79" s="36">
        <f t="shared" si="2"/>
        <v>0</v>
      </c>
      <c r="J79" s="36">
        <f t="shared" si="2"/>
        <v>0</v>
      </c>
      <c r="K79" s="36">
        <f t="shared" si="2"/>
        <v>0</v>
      </c>
      <c r="L79" s="36">
        <f t="shared" si="2"/>
        <v>0</v>
      </c>
      <c r="M79" s="36">
        <f t="shared" si="2"/>
        <v>0</v>
      </c>
      <c r="N79" s="36">
        <f t="shared" si="2"/>
        <v>0</v>
      </c>
      <c r="O79" s="36">
        <f>+SUM(O17:O78)</f>
        <v>0</v>
      </c>
      <c r="P79" s="37">
        <f>+SUM(P17:P78)</f>
        <v>2377</v>
      </c>
      <c r="Q79" s="38">
        <v>1</v>
      </c>
    </row>
    <row r="80" spans="1:47" ht="3.75" customHeight="1" x14ac:dyDescent="0.3">
      <c r="A80" s="39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1"/>
    </row>
    <row r="81" spans="1:17" ht="21" customHeight="1" x14ac:dyDescent="0.3">
      <c r="A81" s="42" t="s">
        <v>85</v>
      </c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1"/>
    </row>
    <row r="82" spans="1:17" ht="21" customHeight="1" x14ac:dyDescent="0.3">
      <c r="A82" s="43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1"/>
    </row>
    <row r="83" spans="1:17" ht="21" customHeight="1" x14ac:dyDescent="0.3">
      <c r="A83" s="43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1"/>
    </row>
    <row r="84" spans="1:17" ht="21" customHeight="1" x14ac:dyDescent="0.3">
      <c r="J84" s="40"/>
      <c r="K84" s="40"/>
      <c r="L84" s="40"/>
      <c r="M84" s="40"/>
      <c r="N84" s="40"/>
      <c r="O84" s="40"/>
      <c r="P84" s="40"/>
      <c r="Q84" s="41"/>
    </row>
    <row r="85" spans="1:17" ht="21" customHeight="1" thickBot="1" x14ac:dyDescent="0.35">
      <c r="A85" s="104" t="s">
        <v>86</v>
      </c>
      <c r="B85" s="104"/>
      <c r="C85" s="104"/>
      <c r="D85" s="104"/>
      <c r="E85" s="104"/>
      <c r="F85" s="104"/>
      <c r="G85" s="104"/>
      <c r="J85" s="40"/>
      <c r="K85" s="40"/>
      <c r="L85" s="40"/>
      <c r="M85" s="40"/>
      <c r="N85" s="40"/>
      <c r="O85" s="40"/>
      <c r="P85" s="40"/>
      <c r="Q85" s="41"/>
    </row>
    <row r="86" spans="1:17" ht="4.5" customHeight="1" x14ac:dyDescent="0.3">
      <c r="A86" s="16"/>
      <c r="J86" s="40"/>
      <c r="K86" s="40"/>
      <c r="L86" s="40"/>
      <c r="M86" s="40"/>
      <c r="N86" s="40"/>
      <c r="O86" s="40"/>
      <c r="P86" s="40"/>
      <c r="Q86" s="41"/>
    </row>
    <row r="87" spans="1:17" ht="21" customHeight="1" x14ac:dyDescent="0.3">
      <c r="A87" s="105" t="s">
        <v>20</v>
      </c>
      <c r="B87" s="106"/>
      <c r="C87" s="106"/>
      <c r="D87" s="106" t="s">
        <v>87</v>
      </c>
      <c r="E87" s="106"/>
      <c r="F87" s="106" t="s">
        <v>2</v>
      </c>
      <c r="G87" s="110"/>
      <c r="H87" s="17"/>
      <c r="J87" s="40"/>
      <c r="K87" s="40"/>
      <c r="L87" s="40"/>
      <c r="M87" s="40"/>
      <c r="N87" s="40"/>
      <c r="O87" s="40"/>
      <c r="P87" s="40"/>
      <c r="Q87" s="41"/>
    </row>
    <row r="88" spans="1:17" ht="21" customHeight="1" x14ac:dyDescent="0.3">
      <c r="A88" s="107"/>
      <c r="B88" s="108"/>
      <c r="C88" s="108"/>
      <c r="D88" s="109"/>
      <c r="E88" s="109"/>
      <c r="F88" s="109"/>
      <c r="G88" s="111"/>
      <c r="H88" s="17"/>
      <c r="J88" s="40"/>
      <c r="K88" s="40"/>
      <c r="L88" s="40"/>
      <c r="M88" s="40"/>
      <c r="N88" s="40"/>
      <c r="O88" s="40"/>
      <c r="P88" s="40"/>
      <c r="Q88" s="41"/>
    </row>
    <row r="89" spans="1:17" ht="21" customHeight="1" x14ac:dyDescent="0.3">
      <c r="A89" s="44" t="s">
        <v>27</v>
      </c>
      <c r="B89" s="45"/>
      <c r="C89" s="46" t="s">
        <v>88</v>
      </c>
      <c r="D89" s="112">
        <v>20</v>
      </c>
      <c r="E89" s="113"/>
      <c r="F89" s="114">
        <f t="shared" ref="F89:F96" si="3">+D89/$D$97</f>
        <v>8.4139671855279763E-3</v>
      </c>
      <c r="G89" s="115"/>
      <c r="H89" s="27"/>
      <c r="J89" s="40"/>
      <c r="K89" s="40"/>
      <c r="L89" s="40"/>
      <c r="M89" s="40"/>
      <c r="N89" s="40"/>
      <c r="O89" s="40"/>
      <c r="P89" s="40"/>
      <c r="Q89" s="41"/>
    </row>
    <row r="90" spans="1:17" ht="21" customHeight="1" x14ac:dyDescent="0.3">
      <c r="A90" s="44" t="s">
        <v>26</v>
      </c>
      <c r="B90" s="45"/>
      <c r="C90" s="46" t="s">
        <v>89</v>
      </c>
      <c r="D90" s="116">
        <v>318</v>
      </c>
      <c r="E90" s="117"/>
      <c r="F90" s="118">
        <f t="shared" si="3"/>
        <v>0.13378207824989483</v>
      </c>
      <c r="G90" s="119"/>
      <c r="H90" s="27"/>
      <c r="J90" s="40"/>
      <c r="K90" s="40"/>
      <c r="L90" s="40"/>
      <c r="M90" s="40"/>
      <c r="N90" s="40"/>
      <c r="O90" s="40"/>
      <c r="P90" s="40"/>
      <c r="Q90" s="41"/>
    </row>
    <row r="91" spans="1:17" ht="21" customHeight="1" x14ac:dyDescent="0.3">
      <c r="A91" s="44" t="s">
        <v>17</v>
      </c>
      <c r="B91" s="45"/>
      <c r="C91" s="46" t="s">
        <v>90</v>
      </c>
      <c r="D91" s="116">
        <v>98</v>
      </c>
      <c r="E91" s="117"/>
      <c r="F91" s="118">
        <f t="shared" si="3"/>
        <v>4.1228439209087087E-2</v>
      </c>
      <c r="G91" s="119"/>
      <c r="H91" s="27"/>
      <c r="J91" s="40"/>
      <c r="K91" s="40"/>
      <c r="L91" s="40"/>
      <c r="M91" s="40"/>
      <c r="N91" s="40"/>
      <c r="O91" s="40"/>
      <c r="P91" s="40"/>
      <c r="Q91" s="41"/>
    </row>
    <row r="92" spans="1:17" ht="21" customHeight="1" x14ac:dyDescent="0.3">
      <c r="A92" s="44" t="s">
        <v>91</v>
      </c>
      <c r="B92" s="45"/>
      <c r="C92" s="46" t="s">
        <v>92</v>
      </c>
      <c r="D92" s="116">
        <v>19</v>
      </c>
      <c r="E92" s="117"/>
      <c r="F92" s="118">
        <f t="shared" si="3"/>
        <v>7.9932688262515771E-3</v>
      </c>
      <c r="G92" s="119"/>
      <c r="H92" s="27"/>
      <c r="J92" s="40"/>
      <c r="K92" s="40"/>
      <c r="L92" s="40"/>
      <c r="M92" s="40"/>
      <c r="N92" s="40"/>
      <c r="O92" s="40"/>
      <c r="P92" s="40"/>
      <c r="Q92" s="41"/>
    </row>
    <row r="93" spans="1:17" ht="21" customHeight="1" x14ac:dyDescent="0.3">
      <c r="A93" s="44" t="s">
        <v>25</v>
      </c>
      <c r="B93" s="45"/>
      <c r="C93" s="46" t="s">
        <v>93</v>
      </c>
      <c r="D93" s="116">
        <v>401</v>
      </c>
      <c r="E93" s="117"/>
      <c r="F93" s="118">
        <f t="shared" si="3"/>
        <v>0.16870004206983594</v>
      </c>
      <c r="G93" s="119"/>
      <c r="H93" s="27"/>
      <c r="J93" s="40"/>
      <c r="K93" s="40"/>
      <c r="L93" s="40"/>
      <c r="M93" s="40"/>
      <c r="N93" s="40"/>
      <c r="O93" s="40"/>
      <c r="P93" s="40"/>
      <c r="Q93" s="41"/>
    </row>
    <row r="94" spans="1:17" ht="21" customHeight="1" x14ac:dyDescent="0.3">
      <c r="A94" s="44" t="s">
        <v>24</v>
      </c>
      <c r="B94" s="45"/>
      <c r="C94" s="46" t="s">
        <v>94</v>
      </c>
      <c r="D94" s="116">
        <v>1184</v>
      </c>
      <c r="E94" s="117"/>
      <c r="F94" s="118">
        <f t="shared" si="3"/>
        <v>0.49810685738325622</v>
      </c>
      <c r="G94" s="119"/>
      <c r="H94" s="27"/>
      <c r="J94" s="40"/>
      <c r="K94" s="40"/>
      <c r="L94" s="40"/>
      <c r="M94" s="40"/>
      <c r="N94" s="40"/>
      <c r="O94" s="40"/>
      <c r="P94" s="40"/>
      <c r="Q94" s="41"/>
    </row>
    <row r="95" spans="1:17" ht="21" customHeight="1" x14ac:dyDescent="0.3">
      <c r="A95" s="44" t="s">
        <v>95</v>
      </c>
      <c r="B95" s="45"/>
      <c r="C95" s="46" t="s">
        <v>96</v>
      </c>
      <c r="D95" s="116">
        <v>334</v>
      </c>
      <c r="E95" s="117"/>
      <c r="F95" s="118">
        <f t="shared" si="3"/>
        <v>0.14051325199831721</v>
      </c>
      <c r="G95" s="119"/>
      <c r="H95" s="27"/>
      <c r="I95" s="40"/>
      <c r="J95" s="40"/>
      <c r="K95" s="40"/>
      <c r="L95" s="40"/>
      <c r="M95" s="40"/>
      <c r="N95" s="40"/>
      <c r="O95" s="40"/>
      <c r="P95" s="40"/>
      <c r="Q95" s="41"/>
    </row>
    <row r="96" spans="1:17" ht="21" customHeight="1" x14ac:dyDescent="0.3">
      <c r="A96" s="44" t="s">
        <v>18</v>
      </c>
      <c r="B96" s="45"/>
      <c r="C96" s="47"/>
      <c r="D96" s="116">
        <v>3</v>
      </c>
      <c r="E96" s="117"/>
      <c r="F96" s="118">
        <f t="shared" si="3"/>
        <v>1.2620950778291964E-3</v>
      </c>
      <c r="G96" s="119"/>
      <c r="H96" s="27"/>
      <c r="I96" s="40"/>
      <c r="J96" s="40"/>
      <c r="K96" s="40"/>
      <c r="L96" s="40"/>
      <c r="M96" s="40"/>
      <c r="N96" s="40"/>
      <c r="O96" s="40"/>
      <c r="P96" s="40"/>
      <c r="Q96" s="41"/>
    </row>
    <row r="97" spans="1:18" ht="21" customHeight="1" x14ac:dyDescent="0.3">
      <c r="A97" s="122" t="s">
        <v>1</v>
      </c>
      <c r="B97" s="122"/>
      <c r="C97" s="123"/>
      <c r="D97" s="124">
        <f>+SUM(D89:D96)</f>
        <v>2377</v>
      </c>
      <c r="E97" s="125"/>
      <c r="F97" s="126">
        <v>1</v>
      </c>
      <c r="G97" s="127"/>
      <c r="H97" s="27"/>
      <c r="I97" s="40"/>
      <c r="J97" s="40"/>
      <c r="K97" s="40"/>
      <c r="L97" s="40"/>
      <c r="M97" s="40"/>
      <c r="N97" s="40"/>
      <c r="O97" s="40"/>
      <c r="P97" s="40"/>
      <c r="Q97" s="41"/>
    </row>
    <row r="98" spans="1:18" ht="21" customHeight="1" x14ac:dyDescent="0.3">
      <c r="A98" s="43"/>
      <c r="B98" s="39"/>
      <c r="C98" s="39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1"/>
    </row>
    <row r="99" spans="1:18" ht="21" customHeight="1" x14ac:dyDescent="0.3">
      <c r="L99" s="9"/>
      <c r="M99" s="9"/>
    </row>
    <row r="100" spans="1:18" ht="21" customHeight="1" x14ac:dyDescent="0.3">
      <c r="L100" s="9"/>
      <c r="M100" s="9"/>
    </row>
    <row r="101" spans="1:18" ht="21" customHeight="1" x14ac:dyDescent="0.3">
      <c r="L101" s="9"/>
      <c r="M101" s="9"/>
    </row>
    <row r="102" spans="1:18" ht="21" customHeight="1" x14ac:dyDescent="0.3">
      <c r="L102" s="9"/>
      <c r="M102" s="9"/>
    </row>
    <row r="103" spans="1:18" ht="21" customHeight="1" x14ac:dyDescent="0.3">
      <c r="L103" s="9"/>
      <c r="M103" s="9"/>
    </row>
    <row r="104" spans="1:18" ht="27" customHeight="1" thickBot="1" x14ac:dyDescent="0.35">
      <c r="A104" s="128" t="s">
        <v>97</v>
      </c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M104" s="48" t="s">
        <v>98</v>
      </c>
      <c r="N104" s="49"/>
      <c r="O104" s="49"/>
      <c r="P104" s="49"/>
      <c r="Q104" s="49"/>
      <c r="R104" s="49"/>
    </row>
    <row r="105" spans="1:18" ht="11.25" customHeight="1" x14ac:dyDescent="0.3">
      <c r="A105" s="50"/>
      <c r="B105" s="50"/>
      <c r="C105" s="50"/>
      <c r="D105" s="50"/>
      <c r="E105" s="50"/>
      <c r="F105" s="50"/>
      <c r="G105" s="50"/>
      <c r="H105" s="50"/>
    </row>
    <row r="106" spans="1:18" ht="27" customHeight="1" x14ac:dyDescent="0.3">
      <c r="A106" s="129" t="s">
        <v>0</v>
      </c>
      <c r="B106" s="106" t="s">
        <v>1</v>
      </c>
      <c r="C106" s="106" t="s">
        <v>99</v>
      </c>
      <c r="D106" s="106"/>
      <c r="E106" s="106"/>
      <c r="F106" s="106" t="s">
        <v>100</v>
      </c>
      <c r="G106" s="106"/>
      <c r="H106" s="106"/>
      <c r="I106" s="109" t="s">
        <v>101</v>
      </c>
      <c r="J106" s="109"/>
      <c r="K106" s="131"/>
      <c r="L106" s="3"/>
      <c r="M106" s="130" t="s">
        <v>0</v>
      </c>
      <c r="N106" s="109" t="s">
        <v>1</v>
      </c>
      <c r="O106" s="109" t="s">
        <v>3</v>
      </c>
      <c r="P106" s="109"/>
      <c r="Q106" s="109" t="s">
        <v>4</v>
      </c>
      <c r="R106" s="131"/>
    </row>
    <row r="107" spans="1:18" ht="57.75" customHeight="1" x14ac:dyDescent="0.3">
      <c r="A107" s="130"/>
      <c r="B107" s="109"/>
      <c r="C107" s="109"/>
      <c r="D107" s="109"/>
      <c r="E107" s="109"/>
      <c r="F107" s="109"/>
      <c r="G107" s="109"/>
      <c r="H107" s="109"/>
      <c r="I107" s="109"/>
      <c r="J107" s="109"/>
      <c r="K107" s="131"/>
      <c r="L107" s="3"/>
      <c r="M107" s="130"/>
      <c r="N107" s="109"/>
      <c r="O107" s="109"/>
      <c r="P107" s="109"/>
      <c r="Q107" s="109"/>
      <c r="R107" s="131"/>
    </row>
    <row r="108" spans="1:18" ht="23.25" customHeight="1" x14ac:dyDescent="0.3">
      <c r="A108" s="51" t="s">
        <v>5</v>
      </c>
      <c r="B108" s="52">
        <f t="shared" ref="B108:B119" si="4">+SUM(C108:J108)</f>
        <v>2377</v>
      </c>
      <c r="C108" s="132">
        <f t="shared" ref="C108" si="5">C142</f>
        <v>728</v>
      </c>
      <c r="D108" s="132"/>
      <c r="E108" s="132"/>
      <c r="F108" s="132">
        <f>K142+M142</f>
        <v>437</v>
      </c>
      <c r="G108" s="132"/>
      <c r="H108" s="132"/>
      <c r="I108" s="132">
        <f>E142+G142+I142</f>
        <v>1212</v>
      </c>
      <c r="J108" s="132"/>
      <c r="K108" s="112"/>
      <c r="L108" s="3"/>
      <c r="M108" s="51" t="s">
        <v>5</v>
      </c>
      <c r="N108" s="52">
        <f t="shared" ref="N108:N119" si="6">+O108+Q108</f>
        <v>2377</v>
      </c>
      <c r="O108" s="112">
        <v>1150</v>
      </c>
      <c r="P108" s="113"/>
      <c r="Q108" s="112">
        <v>1227</v>
      </c>
      <c r="R108" s="133"/>
    </row>
    <row r="109" spans="1:18" ht="23.25" customHeight="1" x14ac:dyDescent="0.3">
      <c r="A109" s="53" t="s">
        <v>6</v>
      </c>
      <c r="B109" s="54">
        <f t="shared" si="4"/>
        <v>0</v>
      </c>
      <c r="C109" s="134"/>
      <c r="D109" s="134"/>
      <c r="E109" s="134"/>
      <c r="F109" s="134"/>
      <c r="G109" s="134"/>
      <c r="H109" s="134"/>
      <c r="I109" s="134"/>
      <c r="J109" s="134"/>
      <c r="K109" s="116"/>
      <c r="L109" s="3"/>
      <c r="M109" s="53" t="s">
        <v>6</v>
      </c>
      <c r="N109" s="52">
        <f t="shared" si="6"/>
        <v>0</v>
      </c>
      <c r="O109" s="116"/>
      <c r="P109" s="117"/>
      <c r="Q109" s="135"/>
      <c r="R109" s="136"/>
    </row>
    <row r="110" spans="1:18" ht="23.25" customHeight="1" x14ac:dyDescent="0.3">
      <c r="A110" s="53" t="s">
        <v>7</v>
      </c>
      <c r="B110" s="54">
        <f t="shared" si="4"/>
        <v>0</v>
      </c>
      <c r="C110" s="134"/>
      <c r="D110" s="134"/>
      <c r="E110" s="134"/>
      <c r="F110" s="134"/>
      <c r="G110" s="134"/>
      <c r="H110" s="134"/>
      <c r="I110" s="134"/>
      <c r="J110" s="134"/>
      <c r="K110" s="116"/>
      <c r="L110" s="3"/>
      <c r="M110" s="53" t="s">
        <v>7</v>
      </c>
      <c r="N110" s="52">
        <f t="shared" si="6"/>
        <v>0</v>
      </c>
      <c r="O110" s="135"/>
      <c r="P110" s="137"/>
      <c r="Q110" s="135"/>
      <c r="R110" s="136"/>
    </row>
    <row r="111" spans="1:18" ht="23.25" customHeight="1" x14ac:dyDescent="0.3">
      <c r="A111" s="53" t="s">
        <v>8</v>
      </c>
      <c r="B111" s="54">
        <f t="shared" si="4"/>
        <v>0</v>
      </c>
      <c r="C111" s="134"/>
      <c r="D111" s="134"/>
      <c r="E111" s="134"/>
      <c r="F111" s="134"/>
      <c r="G111" s="134"/>
      <c r="H111" s="134"/>
      <c r="I111" s="134"/>
      <c r="J111" s="134"/>
      <c r="K111" s="116"/>
      <c r="L111" s="3"/>
      <c r="M111" s="53" t="s">
        <v>8</v>
      </c>
      <c r="N111" s="52">
        <f t="shared" si="6"/>
        <v>0</v>
      </c>
      <c r="O111" s="135"/>
      <c r="P111" s="137"/>
      <c r="Q111" s="135"/>
      <c r="R111" s="136"/>
    </row>
    <row r="112" spans="1:18" ht="23.25" customHeight="1" x14ac:dyDescent="0.3">
      <c r="A112" s="53" t="s">
        <v>9</v>
      </c>
      <c r="B112" s="54">
        <f t="shared" si="4"/>
        <v>0</v>
      </c>
      <c r="C112" s="134"/>
      <c r="D112" s="134"/>
      <c r="E112" s="134"/>
      <c r="F112" s="134"/>
      <c r="G112" s="134"/>
      <c r="H112" s="134"/>
      <c r="I112" s="134"/>
      <c r="J112" s="134"/>
      <c r="K112" s="116"/>
      <c r="L112" s="3"/>
      <c r="M112" s="53" t="s">
        <v>9</v>
      </c>
      <c r="N112" s="52">
        <f t="shared" si="6"/>
        <v>0</v>
      </c>
      <c r="O112" s="135"/>
      <c r="P112" s="137"/>
      <c r="Q112" s="135"/>
      <c r="R112" s="136"/>
    </row>
    <row r="113" spans="1:26" ht="23.25" customHeight="1" x14ac:dyDescent="0.3">
      <c r="A113" s="53" t="s">
        <v>10</v>
      </c>
      <c r="B113" s="54">
        <f t="shared" si="4"/>
        <v>0</v>
      </c>
      <c r="C113" s="134"/>
      <c r="D113" s="134"/>
      <c r="E113" s="134"/>
      <c r="F113" s="134"/>
      <c r="G113" s="134"/>
      <c r="H113" s="134"/>
      <c r="I113" s="134"/>
      <c r="J113" s="134"/>
      <c r="K113" s="116"/>
      <c r="L113" s="3"/>
      <c r="M113" s="53" t="s">
        <v>10</v>
      </c>
      <c r="N113" s="52">
        <f t="shared" si="6"/>
        <v>0</v>
      </c>
      <c r="O113" s="135"/>
      <c r="P113" s="137"/>
      <c r="Q113" s="135"/>
      <c r="R113" s="136"/>
    </row>
    <row r="114" spans="1:26" ht="23.25" customHeight="1" x14ac:dyDescent="0.3">
      <c r="A114" s="53" t="s">
        <v>11</v>
      </c>
      <c r="B114" s="54">
        <f t="shared" si="4"/>
        <v>0</v>
      </c>
      <c r="C114" s="134"/>
      <c r="D114" s="134"/>
      <c r="E114" s="134"/>
      <c r="F114" s="134"/>
      <c r="G114" s="134"/>
      <c r="H114" s="134"/>
      <c r="I114" s="134"/>
      <c r="J114" s="134"/>
      <c r="K114" s="116"/>
      <c r="L114" s="3"/>
      <c r="M114" s="53" t="s">
        <v>11</v>
      </c>
      <c r="N114" s="52">
        <f t="shared" si="6"/>
        <v>0</v>
      </c>
      <c r="O114" s="135"/>
      <c r="P114" s="137"/>
      <c r="Q114" s="135"/>
      <c r="R114" s="136"/>
    </row>
    <row r="115" spans="1:26" ht="23.25" customHeight="1" x14ac:dyDescent="0.3">
      <c r="A115" s="53" t="s">
        <v>12</v>
      </c>
      <c r="B115" s="54">
        <f t="shared" si="4"/>
        <v>0</v>
      </c>
      <c r="C115" s="134"/>
      <c r="D115" s="134"/>
      <c r="E115" s="134"/>
      <c r="F115" s="134"/>
      <c r="G115" s="134"/>
      <c r="H115" s="134"/>
      <c r="I115" s="134"/>
      <c r="J115" s="134"/>
      <c r="K115" s="116"/>
      <c r="L115" s="3"/>
      <c r="M115" s="53" t="s">
        <v>12</v>
      </c>
      <c r="N115" s="52">
        <f t="shared" si="6"/>
        <v>0</v>
      </c>
      <c r="O115" s="135"/>
      <c r="P115" s="137"/>
      <c r="Q115" s="135"/>
      <c r="R115" s="136"/>
    </row>
    <row r="116" spans="1:26" ht="23.25" customHeight="1" x14ac:dyDescent="0.3">
      <c r="A116" s="53" t="s">
        <v>13</v>
      </c>
      <c r="B116" s="54">
        <f t="shared" si="4"/>
        <v>0</v>
      </c>
      <c r="C116" s="134"/>
      <c r="D116" s="134"/>
      <c r="E116" s="134"/>
      <c r="F116" s="134"/>
      <c r="G116" s="134"/>
      <c r="H116" s="134"/>
      <c r="I116" s="134"/>
      <c r="J116" s="134"/>
      <c r="K116" s="116"/>
      <c r="L116" s="3"/>
      <c r="M116" s="53" t="s">
        <v>13</v>
      </c>
      <c r="N116" s="52">
        <f t="shared" si="6"/>
        <v>0</v>
      </c>
      <c r="O116" s="135"/>
      <c r="P116" s="137"/>
      <c r="Q116" s="135"/>
      <c r="R116" s="136"/>
    </row>
    <row r="117" spans="1:26" ht="23.25" customHeight="1" x14ac:dyDescent="0.3">
      <c r="A117" s="53" t="s">
        <v>14</v>
      </c>
      <c r="B117" s="54">
        <f t="shared" si="4"/>
        <v>0</v>
      </c>
      <c r="C117" s="134"/>
      <c r="D117" s="134"/>
      <c r="E117" s="134"/>
      <c r="F117" s="134"/>
      <c r="G117" s="134"/>
      <c r="H117" s="134"/>
      <c r="I117" s="134"/>
      <c r="J117" s="134"/>
      <c r="K117" s="116"/>
      <c r="L117" s="3"/>
      <c r="M117" s="53" t="s">
        <v>14</v>
      </c>
      <c r="N117" s="52">
        <f t="shared" si="6"/>
        <v>0</v>
      </c>
      <c r="O117" s="135"/>
      <c r="P117" s="137"/>
      <c r="Q117" s="135"/>
      <c r="R117" s="136"/>
    </row>
    <row r="118" spans="1:26" ht="23.25" customHeight="1" x14ac:dyDescent="0.3">
      <c r="A118" s="53" t="s">
        <v>15</v>
      </c>
      <c r="B118" s="54">
        <f t="shared" si="4"/>
        <v>0</v>
      </c>
      <c r="C118" s="134"/>
      <c r="D118" s="134"/>
      <c r="E118" s="134"/>
      <c r="F118" s="134"/>
      <c r="G118" s="134"/>
      <c r="H118" s="134"/>
      <c r="I118" s="134"/>
      <c r="J118" s="134"/>
      <c r="K118" s="116"/>
      <c r="L118" s="3"/>
      <c r="M118" s="53" t="s">
        <v>15</v>
      </c>
      <c r="N118" s="52">
        <f t="shared" si="6"/>
        <v>0</v>
      </c>
      <c r="O118" s="135"/>
      <c r="P118" s="137"/>
      <c r="Q118" s="135"/>
      <c r="R118" s="136"/>
    </row>
    <row r="119" spans="1:26" ht="23.25" customHeight="1" x14ac:dyDescent="0.3">
      <c r="A119" s="53" t="s">
        <v>16</v>
      </c>
      <c r="B119" s="54">
        <f t="shared" si="4"/>
        <v>0</v>
      </c>
      <c r="C119" s="134"/>
      <c r="D119" s="134"/>
      <c r="E119" s="134"/>
      <c r="F119" s="134"/>
      <c r="G119" s="134"/>
      <c r="H119" s="134"/>
      <c r="I119" s="134"/>
      <c r="J119" s="134"/>
      <c r="K119" s="116"/>
      <c r="L119" s="3"/>
      <c r="M119" s="55" t="s">
        <v>16</v>
      </c>
      <c r="N119" s="56">
        <f t="shared" si="6"/>
        <v>0</v>
      </c>
      <c r="O119" s="135"/>
      <c r="P119" s="137"/>
      <c r="Q119" s="135"/>
      <c r="R119" s="136"/>
    </row>
    <row r="120" spans="1:26" ht="23.25" customHeight="1" x14ac:dyDescent="0.3">
      <c r="A120" s="57" t="s">
        <v>1</v>
      </c>
      <c r="B120" s="58">
        <f>+SUM(B108:B119)</f>
        <v>2377</v>
      </c>
      <c r="C120" s="142">
        <f>+SUM(C108:C119)</f>
        <v>728</v>
      </c>
      <c r="D120" s="142"/>
      <c r="E120" s="142"/>
      <c r="F120" s="142">
        <f>+SUM(F108:F119)</f>
        <v>437</v>
      </c>
      <c r="G120" s="142"/>
      <c r="H120" s="142"/>
      <c r="I120" s="142">
        <f>+SUM(I108:I119)</f>
        <v>1212</v>
      </c>
      <c r="J120" s="142"/>
      <c r="K120" s="143"/>
      <c r="L120" s="3"/>
      <c r="M120" s="57" t="s">
        <v>1</v>
      </c>
      <c r="N120" s="58">
        <f>+SUM(N108:N119)</f>
        <v>2377</v>
      </c>
      <c r="O120" s="143">
        <f>+SUM(O108:O119)</f>
        <v>1150</v>
      </c>
      <c r="P120" s="144"/>
      <c r="Q120" s="143">
        <f>+SUM(Q108:Q119)</f>
        <v>1227</v>
      </c>
      <c r="R120" s="145"/>
      <c r="W120" s="59"/>
      <c r="X120" s="59"/>
    </row>
    <row r="121" spans="1:26" s="62" customFormat="1" ht="15.75" customHeight="1" x14ac:dyDescent="0.3">
      <c r="A121" s="60" t="s">
        <v>21</v>
      </c>
      <c r="B121" s="61">
        <v>1</v>
      </c>
      <c r="C121" s="147">
        <f>+C120/B120</f>
        <v>0.30626840555321833</v>
      </c>
      <c r="D121" s="147"/>
      <c r="E121" s="147"/>
      <c r="F121" s="147">
        <f>+F120/B120</f>
        <v>0.18384518300378627</v>
      </c>
      <c r="G121" s="147"/>
      <c r="H121" s="147"/>
      <c r="I121" s="147">
        <f>+I120/B120</f>
        <v>0.5098864114429954</v>
      </c>
      <c r="J121" s="147"/>
      <c r="K121" s="138"/>
      <c r="M121" s="60" t="s">
        <v>23</v>
      </c>
      <c r="N121" s="61">
        <v>1</v>
      </c>
      <c r="O121" s="138">
        <f>+O120/N120</f>
        <v>0.48380311316785862</v>
      </c>
      <c r="P121" s="139"/>
      <c r="Q121" s="138">
        <f>+Q120/N120</f>
        <v>0.51619688683214138</v>
      </c>
      <c r="R121" s="140"/>
      <c r="T121" s="63"/>
    </row>
    <row r="122" spans="1:26" ht="23.25" customHeight="1" x14ac:dyDescent="0.3">
      <c r="A122" s="64"/>
      <c r="B122" s="59"/>
      <c r="C122" s="59"/>
      <c r="D122" s="59"/>
      <c r="E122" s="59"/>
      <c r="F122" s="59"/>
      <c r="I122" s="59"/>
      <c r="J122" s="59"/>
      <c r="K122" s="9"/>
      <c r="L122" s="9"/>
      <c r="U122" s="64"/>
      <c r="V122" s="59"/>
      <c r="W122" s="59"/>
      <c r="X122" s="59"/>
      <c r="Y122" s="59"/>
      <c r="Z122" s="59"/>
    </row>
    <row r="123" spans="1:26" ht="23.25" customHeight="1" x14ac:dyDescent="0.3">
      <c r="A123" s="64"/>
      <c r="B123" s="59"/>
      <c r="C123" s="59"/>
      <c r="D123" s="59"/>
      <c r="E123" s="59"/>
      <c r="F123" s="59"/>
      <c r="I123" s="59"/>
      <c r="J123" s="59"/>
      <c r="K123" s="9"/>
      <c r="L123" s="9"/>
      <c r="U123" s="64"/>
      <c r="V123" s="59"/>
      <c r="W123" s="59"/>
      <c r="X123" s="59"/>
      <c r="Y123" s="59"/>
      <c r="Z123" s="59"/>
    </row>
    <row r="124" spans="1:26" ht="23.25" customHeight="1" x14ac:dyDescent="0.3">
      <c r="A124" s="64"/>
      <c r="B124" s="59"/>
      <c r="C124" s="59"/>
      <c r="D124" s="59"/>
      <c r="E124" s="59"/>
      <c r="F124" s="59"/>
      <c r="I124" s="59"/>
      <c r="J124" s="59"/>
      <c r="K124" s="9"/>
      <c r="L124" s="9"/>
      <c r="U124" s="64"/>
      <c r="V124" s="59"/>
      <c r="W124" s="59"/>
      <c r="X124" s="59"/>
      <c r="Y124" s="59"/>
      <c r="Z124" s="59"/>
    </row>
    <row r="125" spans="1:26" ht="23.25" customHeight="1" x14ac:dyDescent="0.3">
      <c r="A125" s="64"/>
      <c r="B125" s="59"/>
      <c r="C125" s="59"/>
      <c r="D125" s="59"/>
      <c r="E125" s="59"/>
      <c r="F125" s="59"/>
      <c r="I125" s="59"/>
      <c r="J125" s="59"/>
      <c r="K125" s="9"/>
      <c r="L125" s="9"/>
      <c r="U125" s="64"/>
      <c r="V125" s="59"/>
      <c r="W125" s="59"/>
      <c r="X125" s="59"/>
      <c r="Y125" s="59"/>
      <c r="Z125" s="59"/>
    </row>
    <row r="126" spans="1:26" ht="23.25" customHeight="1" x14ac:dyDescent="0.3">
      <c r="A126" s="64"/>
      <c r="B126" s="59"/>
      <c r="C126" s="59"/>
      <c r="D126" s="59"/>
      <c r="E126" s="59"/>
      <c r="F126" s="59"/>
      <c r="I126" s="59"/>
      <c r="J126" s="59"/>
      <c r="K126" s="9"/>
      <c r="L126" s="9"/>
      <c r="U126" s="64"/>
      <c r="V126" s="59"/>
      <c r="W126" s="59"/>
      <c r="X126" s="59"/>
      <c r="Y126" s="59"/>
      <c r="Z126" s="59"/>
    </row>
    <row r="127" spans="1:26" ht="23.25" customHeight="1" x14ac:dyDescent="0.3">
      <c r="A127" s="64"/>
      <c r="B127" s="59"/>
      <c r="C127" s="59"/>
      <c r="D127" s="59"/>
      <c r="E127" s="59"/>
      <c r="F127" s="59"/>
      <c r="I127" s="59"/>
      <c r="J127" s="59"/>
      <c r="K127" s="9"/>
      <c r="L127" s="9"/>
      <c r="U127" s="64"/>
      <c r="V127" s="59"/>
      <c r="W127" s="59"/>
      <c r="X127" s="59"/>
      <c r="Y127" s="59"/>
      <c r="Z127" s="59"/>
    </row>
    <row r="128" spans="1:26" ht="23.25" customHeight="1" x14ac:dyDescent="0.3">
      <c r="A128" s="64"/>
      <c r="B128" s="59"/>
      <c r="C128" s="59"/>
      <c r="D128" s="59"/>
      <c r="E128" s="59"/>
      <c r="F128" s="59"/>
      <c r="I128" s="59"/>
      <c r="J128" s="59"/>
      <c r="K128" s="9"/>
      <c r="L128" s="9"/>
      <c r="U128" s="64"/>
      <c r="V128" s="59"/>
      <c r="W128" s="59"/>
      <c r="X128" s="59"/>
      <c r="Y128" s="59"/>
      <c r="Z128" s="59"/>
    </row>
    <row r="129" spans="1:28" ht="23.25" customHeight="1" x14ac:dyDescent="0.3">
      <c r="A129" s="64"/>
      <c r="B129" s="59"/>
      <c r="C129" s="59"/>
      <c r="D129" s="59"/>
      <c r="E129" s="59"/>
      <c r="F129" s="59"/>
      <c r="I129" s="59"/>
      <c r="J129" s="59"/>
      <c r="K129" s="9"/>
      <c r="L129" s="9"/>
      <c r="U129" s="64"/>
      <c r="V129" s="59"/>
      <c r="W129" s="59"/>
      <c r="X129" s="59"/>
      <c r="Y129" s="59"/>
      <c r="Z129" s="59"/>
    </row>
    <row r="130" spans="1:28" ht="23.25" customHeight="1" x14ac:dyDescent="0.3">
      <c r="A130" s="64"/>
      <c r="B130" s="59"/>
      <c r="C130" s="59"/>
      <c r="D130" s="59"/>
      <c r="E130" s="59"/>
      <c r="F130" s="59"/>
      <c r="I130" s="59"/>
      <c r="J130" s="59"/>
      <c r="K130" s="9"/>
      <c r="L130" s="9"/>
      <c r="U130" s="64"/>
      <c r="V130" s="59"/>
      <c r="W130" s="59"/>
      <c r="X130" s="59"/>
      <c r="Y130" s="59"/>
      <c r="Z130" s="59"/>
    </row>
    <row r="131" spans="1:28" ht="23.25" customHeight="1" x14ac:dyDescent="0.3">
      <c r="A131" s="64"/>
      <c r="B131" s="59"/>
      <c r="C131" s="59"/>
      <c r="D131" s="59"/>
      <c r="E131" s="59"/>
      <c r="F131" s="59"/>
      <c r="I131" s="59"/>
      <c r="J131" s="59"/>
      <c r="K131" s="9"/>
      <c r="L131" s="9"/>
      <c r="U131" s="64"/>
      <c r="V131" s="59"/>
      <c r="W131" s="59"/>
      <c r="X131" s="59"/>
      <c r="Y131" s="59"/>
      <c r="Z131" s="59"/>
    </row>
    <row r="132" spans="1:28" ht="23.25" customHeight="1" x14ac:dyDescent="0.3">
      <c r="A132" s="64"/>
      <c r="B132" s="59"/>
      <c r="C132" s="59"/>
      <c r="D132" s="59"/>
      <c r="E132" s="59"/>
      <c r="F132" s="59"/>
      <c r="I132" s="59"/>
      <c r="J132" s="59"/>
      <c r="K132" s="9"/>
      <c r="L132" s="9"/>
      <c r="U132" s="64"/>
      <c r="V132" s="59"/>
      <c r="W132" s="59"/>
      <c r="X132" s="59"/>
      <c r="Y132" s="59"/>
      <c r="Z132" s="59"/>
    </row>
    <row r="133" spans="1:28" ht="23.25" customHeight="1" x14ac:dyDescent="0.3">
      <c r="A133" s="64"/>
      <c r="B133" s="59"/>
      <c r="C133" s="59"/>
      <c r="D133" s="59"/>
      <c r="E133" s="59"/>
      <c r="F133" s="59"/>
      <c r="I133" s="59"/>
      <c r="J133" s="59"/>
      <c r="K133" s="9"/>
      <c r="L133" s="9"/>
      <c r="U133" s="64"/>
      <c r="V133" s="59"/>
      <c r="W133" s="59"/>
      <c r="X133" s="59"/>
      <c r="Y133" s="59"/>
      <c r="Z133" s="59"/>
    </row>
    <row r="134" spans="1:28" ht="23.25" customHeight="1" x14ac:dyDescent="0.3">
      <c r="A134" s="64"/>
      <c r="B134" s="59"/>
      <c r="C134" s="59"/>
      <c r="D134" s="59"/>
      <c r="E134" s="59"/>
      <c r="F134" s="59"/>
      <c r="I134" s="59"/>
      <c r="J134" s="59"/>
      <c r="K134" s="9"/>
      <c r="L134" s="9"/>
      <c r="U134" s="64"/>
      <c r="V134" s="59"/>
      <c r="W134" s="59"/>
      <c r="X134" s="59"/>
      <c r="Y134" s="59"/>
      <c r="Z134" s="59"/>
    </row>
    <row r="135" spans="1:28" ht="23.25" customHeight="1" x14ac:dyDescent="0.3">
      <c r="A135" s="64"/>
      <c r="B135" s="59"/>
      <c r="C135" s="59"/>
      <c r="D135" s="59"/>
      <c r="E135" s="59"/>
      <c r="F135" s="59"/>
      <c r="I135" s="59"/>
      <c r="J135" s="59"/>
      <c r="K135" s="9"/>
      <c r="L135" s="9"/>
      <c r="U135" s="64"/>
      <c r="V135" s="59"/>
      <c r="W135" s="59"/>
      <c r="X135" s="59"/>
      <c r="Y135" s="59"/>
      <c r="Z135" s="59"/>
    </row>
    <row r="136" spans="1:28" ht="23.25" customHeight="1" x14ac:dyDescent="0.3">
      <c r="A136" s="64"/>
      <c r="B136" s="59"/>
      <c r="C136" s="59"/>
      <c r="D136" s="59"/>
      <c r="E136" s="59"/>
      <c r="F136" s="59"/>
      <c r="I136" s="59"/>
      <c r="J136" s="59"/>
      <c r="K136" s="9"/>
      <c r="L136" s="9"/>
      <c r="U136" s="64"/>
      <c r="V136" s="59"/>
      <c r="W136" s="59"/>
      <c r="X136" s="59"/>
      <c r="Y136" s="59"/>
      <c r="Z136" s="59"/>
    </row>
    <row r="137" spans="1:28" ht="23.25" hidden="1" customHeight="1" x14ac:dyDescent="0.3">
      <c r="A137" s="64"/>
      <c r="B137" s="59"/>
      <c r="C137" s="59"/>
      <c r="D137" s="59"/>
      <c r="E137" s="59"/>
      <c r="F137" s="59"/>
      <c r="I137" s="59"/>
      <c r="J137" s="59"/>
      <c r="K137" s="9"/>
      <c r="L137" s="9"/>
      <c r="U137" s="64"/>
      <c r="V137" s="59"/>
      <c r="W137" s="59"/>
      <c r="X137" s="59"/>
      <c r="Y137" s="59"/>
      <c r="Z137" s="59"/>
    </row>
    <row r="138" spans="1:28" ht="23.25" customHeight="1" x14ac:dyDescent="0.3">
      <c r="A138" s="6"/>
    </row>
    <row r="139" spans="1:28" ht="23.25" customHeight="1" thickBot="1" x14ac:dyDescent="0.35">
      <c r="A139" s="141" t="s">
        <v>102</v>
      </c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</row>
    <row r="140" spans="1:28" ht="8.25" customHeight="1" thickTop="1" x14ac:dyDescent="0.3">
      <c r="A140" s="6"/>
      <c r="N140" s="65"/>
    </row>
    <row r="141" spans="1:28" ht="103.5" customHeight="1" x14ac:dyDescent="0.3">
      <c r="A141" s="66" t="s">
        <v>0</v>
      </c>
      <c r="B141" s="67" t="s">
        <v>1</v>
      </c>
      <c r="C141" s="106" t="s">
        <v>103</v>
      </c>
      <c r="D141" s="106"/>
      <c r="E141" s="106" t="s">
        <v>104</v>
      </c>
      <c r="F141" s="106"/>
      <c r="G141" s="106" t="s">
        <v>105</v>
      </c>
      <c r="H141" s="106"/>
      <c r="I141" s="106" t="s">
        <v>106</v>
      </c>
      <c r="J141" s="106"/>
      <c r="K141" s="106" t="s">
        <v>107</v>
      </c>
      <c r="L141" s="106"/>
      <c r="M141" s="106" t="s">
        <v>108</v>
      </c>
      <c r="N141" s="146"/>
      <c r="O141" s="68"/>
      <c r="W141" s="7"/>
      <c r="X141" s="7"/>
      <c r="Y141" s="7"/>
      <c r="Z141" s="7"/>
      <c r="AA141" s="7"/>
      <c r="AB141" s="14"/>
    </row>
    <row r="142" spans="1:28" ht="23.25" customHeight="1" x14ac:dyDescent="0.3">
      <c r="A142" s="51" t="s">
        <v>5</v>
      </c>
      <c r="B142" s="54">
        <f t="shared" ref="B142:B153" si="7">+SUM(C142:N142)</f>
        <v>2377</v>
      </c>
      <c r="C142" s="148">
        <v>728</v>
      </c>
      <c r="D142" s="148"/>
      <c r="E142" s="148">
        <v>491</v>
      </c>
      <c r="F142" s="148"/>
      <c r="G142" s="148">
        <v>704</v>
      </c>
      <c r="H142" s="148"/>
      <c r="I142" s="148">
        <v>17</v>
      </c>
      <c r="J142" s="148"/>
      <c r="K142" s="148">
        <v>191</v>
      </c>
      <c r="L142" s="148"/>
      <c r="M142" s="148">
        <v>246</v>
      </c>
      <c r="N142" s="148"/>
      <c r="W142" s="7"/>
      <c r="X142" s="7"/>
      <c r="Y142" s="7"/>
      <c r="Z142" s="7"/>
      <c r="AA142" s="7"/>
      <c r="AB142" s="14"/>
    </row>
    <row r="143" spans="1:28" ht="23.25" customHeight="1" x14ac:dyDescent="0.3">
      <c r="A143" s="53" t="s">
        <v>6</v>
      </c>
      <c r="B143" s="54">
        <f t="shared" si="7"/>
        <v>0</v>
      </c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W143" s="7"/>
      <c r="X143" s="7"/>
      <c r="Y143" s="7"/>
      <c r="Z143" s="7"/>
      <c r="AA143" s="7"/>
      <c r="AB143" s="14"/>
    </row>
    <row r="144" spans="1:28" ht="23.25" customHeight="1" x14ac:dyDescent="0.3">
      <c r="A144" s="53" t="s">
        <v>7</v>
      </c>
      <c r="B144" s="54">
        <f t="shared" si="7"/>
        <v>0</v>
      </c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W144" s="7"/>
      <c r="X144" s="7"/>
      <c r="Y144" s="7"/>
      <c r="Z144" s="7"/>
      <c r="AA144" s="7"/>
      <c r="AB144" s="14"/>
    </row>
    <row r="145" spans="1:28" ht="23.25" customHeight="1" x14ac:dyDescent="0.3">
      <c r="A145" s="53" t="s">
        <v>8</v>
      </c>
      <c r="B145" s="54">
        <f t="shared" si="7"/>
        <v>0</v>
      </c>
      <c r="C145" s="148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W145" s="7"/>
      <c r="X145" s="7"/>
      <c r="Y145" s="7"/>
      <c r="Z145" s="7"/>
      <c r="AA145" s="7"/>
      <c r="AB145" s="14"/>
    </row>
    <row r="146" spans="1:28" ht="23.25" customHeight="1" x14ac:dyDescent="0.3">
      <c r="A146" s="53" t="s">
        <v>9</v>
      </c>
      <c r="B146" s="54">
        <f t="shared" si="7"/>
        <v>0</v>
      </c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W146" s="7"/>
      <c r="X146" s="7"/>
      <c r="Y146" s="7"/>
      <c r="Z146" s="7"/>
      <c r="AA146" s="7"/>
      <c r="AB146" s="14"/>
    </row>
    <row r="147" spans="1:28" ht="23.25" customHeight="1" x14ac:dyDescent="0.3">
      <c r="A147" s="53" t="s">
        <v>10</v>
      </c>
      <c r="B147" s="54">
        <f t="shared" si="7"/>
        <v>0</v>
      </c>
      <c r="C147" s="148"/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W147" s="7"/>
      <c r="X147" s="7"/>
      <c r="Y147" s="7"/>
      <c r="Z147" s="7"/>
      <c r="AA147" s="7"/>
      <c r="AB147" s="14"/>
    </row>
    <row r="148" spans="1:28" ht="23.25" customHeight="1" x14ac:dyDescent="0.3">
      <c r="A148" s="53" t="s">
        <v>11</v>
      </c>
      <c r="B148" s="54">
        <f t="shared" si="7"/>
        <v>0</v>
      </c>
      <c r="C148" s="148"/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W148" s="7"/>
      <c r="X148" s="7"/>
      <c r="Y148" s="7"/>
      <c r="Z148" s="7"/>
      <c r="AA148" s="7"/>
      <c r="AB148" s="14"/>
    </row>
    <row r="149" spans="1:28" ht="23.25" customHeight="1" x14ac:dyDescent="0.3">
      <c r="A149" s="53" t="s">
        <v>12</v>
      </c>
      <c r="B149" s="54">
        <f t="shared" si="7"/>
        <v>0</v>
      </c>
      <c r="C149" s="148"/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W149" s="7"/>
      <c r="X149" s="7"/>
      <c r="Y149" s="7"/>
      <c r="Z149" s="7"/>
      <c r="AA149" s="7"/>
      <c r="AB149" s="14"/>
    </row>
    <row r="150" spans="1:28" ht="23.25" customHeight="1" x14ac:dyDescent="0.3">
      <c r="A150" s="53" t="s">
        <v>13</v>
      </c>
      <c r="B150" s="54">
        <f t="shared" si="7"/>
        <v>0</v>
      </c>
      <c r="C150" s="148"/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W150" s="69"/>
      <c r="AA150" s="69"/>
      <c r="AB150" s="14"/>
    </row>
    <row r="151" spans="1:28" ht="23.25" customHeight="1" x14ac:dyDescent="0.3">
      <c r="A151" s="53" t="s">
        <v>14</v>
      </c>
      <c r="B151" s="54">
        <f t="shared" si="7"/>
        <v>0</v>
      </c>
      <c r="C151" s="148"/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  <c r="W151" s="69"/>
      <c r="AA151" s="69"/>
      <c r="AB151" s="14"/>
    </row>
    <row r="152" spans="1:28" ht="23.25" customHeight="1" x14ac:dyDescent="0.3">
      <c r="A152" s="53" t="s">
        <v>15</v>
      </c>
      <c r="B152" s="54">
        <f t="shared" si="7"/>
        <v>0</v>
      </c>
      <c r="C152" s="148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W152" s="69"/>
      <c r="AA152" s="5"/>
      <c r="AB152" s="14"/>
    </row>
    <row r="153" spans="1:28" ht="23.25" customHeight="1" x14ac:dyDescent="0.3">
      <c r="A153" s="55" t="s">
        <v>16</v>
      </c>
      <c r="B153" s="54">
        <f t="shared" si="7"/>
        <v>0</v>
      </c>
      <c r="C153" s="148"/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W153" s="69"/>
      <c r="AA153" s="5"/>
      <c r="AB153" s="14"/>
    </row>
    <row r="154" spans="1:28" ht="23.25" customHeight="1" x14ac:dyDescent="0.3">
      <c r="A154" s="57" t="s">
        <v>1</v>
      </c>
      <c r="B154" s="58">
        <f>+SUM(B142:B153)</f>
        <v>2377</v>
      </c>
      <c r="C154" s="142">
        <f>+SUM(C142:C153)</f>
        <v>728</v>
      </c>
      <c r="D154" s="142"/>
      <c r="E154" s="142">
        <f>+SUM(E142:E153)</f>
        <v>491</v>
      </c>
      <c r="F154" s="142"/>
      <c r="G154" s="142">
        <f>+SUM(G142:G153)</f>
        <v>704</v>
      </c>
      <c r="H154" s="142"/>
      <c r="I154" s="142">
        <f>+SUM(I142:I153)</f>
        <v>17</v>
      </c>
      <c r="J154" s="142"/>
      <c r="K154" s="142">
        <f>+SUM(K142:K153)</f>
        <v>191</v>
      </c>
      <c r="L154" s="142"/>
      <c r="M154" s="142">
        <f>+SUM(M142:M153)</f>
        <v>246</v>
      </c>
      <c r="N154" s="143"/>
      <c r="W154" s="5"/>
      <c r="AA154" s="5"/>
    </row>
    <row r="155" spans="1:28" ht="23.25" customHeight="1" x14ac:dyDescent="0.3">
      <c r="A155" s="70" t="s">
        <v>21</v>
      </c>
      <c r="B155" s="71">
        <v>1</v>
      </c>
      <c r="C155" s="149">
        <f>+C154/$B$154</f>
        <v>0.30626840555321833</v>
      </c>
      <c r="D155" s="149"/>
      <c r="E155" s="149">
        <f>+E154/$B$154</f>
        <v>0.20656289440471182</v>
      </c>
      <c r="F155" s="149"/>
      <c r="G155" s="149">
        <f>+G154/$B$154</f>
        <v>0.29617164493058479</v>
      </c>
      <c r="H155" s="149"/>
      <c r="I155" s="149">
        <f>+I154/$B$154</f>
        <v>7.1518721076987797E-3</v>
      </c>
      <c r="J155" s="149"/>
      <c r="K155" s="149">
        <f>+K154/$B$154</f>
        <v>8.0353386621792172E-2</v>
      </c>
      <c r="L155" s="149"/>
      <c r="M155" s="149">
        <f>+M154/$B$154</f>
        <v>0.10349179638199411</v>
      </c>
      <c r="N155" s="150"/>
      <c r="W155" s="5"/>
      <c r="AA155" s="72"/>
    </row>
    <row r="156" spans="1:28" ht="12.75" customHeight="1" x14ac:dyDescent="0.3">
      <c r="A156" s="64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W156" s="5"/>
      <c r="AA156" s="72"/>
    </row>
    <row r="157" spans="1:28" ht="12.75" customHeight="1" x14ac:dyDescent="0.3">
      <c r="K157" s="59"/>
      <c r="L157" s="59"/>
      <c r="M157" s="59"/>
      <c r="N157" s="59"/>
      <c r="O157" s="59"/>
      <c r="P157" s="59"/>
      <c r="W157" s="5"/>
      <c r="AA157" s="72"/>
    </row>
    <row r="158" spans="1:28" x14ac:dyDescent="0.3">
      <c r="W158" s="72"/>
    </row>
    <row r="159" spans="1:28" x14ac:dyDescent="0.3">
      <c r="W159" s="72"/>
    </row>
    <row r="160" spans="1:28" x14ac:dyDescent="0.3">
      <c r="W160" s="72"/>
    </row>
    <row r="161" spans="3:23" x14ac:dyDescent="0.3">
      <c r="W161" s="72"/>
    </row>
    <row r="162" spans="3:23" x14ac:dyDescent="0.3">
      <c r="W162" s="72"/>
    </row>
    <row r="170" spans="3:23" x14ac:dyDescent="0.3">
      <c r="C170" s="69" t="s">
        <v>103</v>
      </c>
      <c r="D170" s="73">
        <f>C154</f>
        <v>728</v>
      </c>
    </row>
    <row r="171" spans="3:23" x14ac:dyDescent="0.3">
      <c r="C171" s="69" t="s">
        <v>104</v>
      </c>
      <c r="D171" s="73">
        <f>E154</f>
        <v>491</v>
      </c>
    </row>
    <row r="172" spans="3:23" x14ac:dyDescent="0.3">
      <c r="C172" s="74" t="s">
        <v>105</v>
      </c>
      <c r="D172" s="73">
        <f>G154</f>
        <v>704</v>
      </c>
    </row>
    <row r="173" spans="3:23" x14ac:dyDescent="0.3">
      <c r="C173" s="72" t="s">
        <v>106</v>
      </c>
      <c r="D173" s="75">
        <f>I154</f>
        <v>17</v>
      </c>
    </row>
    <row r="174" spans="3:23" x14ac:dyDescent="0.3">
      <c r="C174" s="72" t="s">
        <v>107</v>
      </c>
      <c r="D174" s="75">
        <f>K154</f>
        <v>191</v>
      </c>
    </row>
    <row r="175" spans="3:23" x14ac:dyDescent="0.3">
      <c r="C175" s="72" t="s">
        <v>108</v>
      </c>
      <c r="D175" s="75">
        <f>M154</f>
        <v>246</v>
      </c>
    </row>
    <row r="186" spans="1:1" x14ac:dyDescent="0.3">
      <c r="A186" s="76" t="s">
        <v>109</v>
      </c>
    </row>
    <row r="187" spans="1:1" x14ac:dyDescent="0.3">
      <c r="A187" s="76" t="s">
        <v>110</v>
      </c>
    </row>
  </sheetData>
  <mergeCells count="215"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C118:E118"/>
    <mergeCell ref="F118:H118"/>
    <mergeCell ref="I118:K118"/>
    <mergeCell ref="O118:P118"/>
    <mergeCell ref="Q118:R118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16:E116"/>
    <mergeCell ref="F116:H116"/>
    <mergeCell ref="I116:K116"/>
    <mergeCell ref="O116:P116"/>
    <mergeCell ref="Q116:R116"/>
    <mergeCell ref="C117:E117"/>
    <mergeCell ref="F117:H117"/>
    <mergeCell ref="I117:K117"/>
    <mergeCell ref="O117:P117"/>
    <mergeCell ref="Q117:R117"/>
    <mergeCell ref="C114:E114"/>
    <mergeCell ref="F114:H114"/>
    <mergeCell ref="I114:K114"/>
    <mergeCell ref="O114:P114"/>
    <mergeCell ref="Q114:R114"/>
    <mergeCell ref="C115:E115"/>
    <mergeCell ref="F115:H115"/>
    <mergeCell ref="I115:K115"/>
    <mergeCell ref="O115:P115"/>
    <mergeCell ref="Q115:R115"/>
    <mergeCell ref="C112:E112"/>
    <mergeCell ref="F112:H112"/>
    <mergeCell ref="I112:K112"/>
    <mergeCell ref="O112:P112"/>
    <mergeCell ref="Q112:R112"/>
    <mergeCell ref="C113:E113"/>
    <mergeCell ref="F113:H113"/>
    <mergeCell ref="I113:K113"/>
    <mergeCell ref="O113:P113"/>
    <mergeCell ref="Q113:R113"/>
    <mergeCell ref="C110:E110"/>
    <mergeCell ref="F110:H110"/>
    <mergeCell ref="I110:K110"/>
    <mergeCell ref="O110:P110"/>
    <mergeCell ref="Q110:R110"/>
    <mergeCell ref="C111:E111"/>
    <mergeCell ref="F111:H111"/>
    <mergeCell ref="I111:K111"/>
    <mergeCell ref="O111:P111"/>
    <mergeCell ref="Q111:R111"/>
    <mergeCell ref="Q106:R107"/>
    <mergeCell ref="C108:E108"/>
    <mergeCell ref="F108:H108"/>
    <mergeCell ref="I108:K108"/>
    <mergeCell ref="O108:P108"/>
    <mergeCell ref="Q108:R108"/>
    <mergeCell ref="C109:E109"/>
    <mergeCell ref="F109:H109"/>
    <mergeCell ref="I109:K109"/>
    <mergeCell ref="O109:P109"/>
    <mergeCell ref="Q109:R109"/>
    <mergeCell ref="A104:K104"/>
    <mergeCell ref="A106:A107"/>
    <mergeCell ref="B106:B107"/>
    <mergeCell ref="C106:E107"/>
    <mergeCell ref="F106:H107"/>
    <mergeCell ref="I106:K107"/>
    <mergeCell ref="M106:M107"/>
    <mergeCell ref="N106:N107"/>
    <mergeCell ref="O106:P107"/>
    <mergeCell ref="D96:E96"/>
    <mergeCell ref="F96:G96"/>
    <mergeCell ref="D91:E91"/>
    <mergeCell ref="F91:G91"/>
    <mergeCell ref="D92:E92"/>
    <mergeCell ref="F92:G92"/>
    <mergeCell ref="D93:E93"/>
    <mergeCell ref="F93:G93"/>
    <mergeCell ref="A97:C97"/>
    <mergeCell ref="D97:E97"/>
    <mergeCell ref="F97:G97"/>
    <mergeCell ref="D89:E89"/>
    <mergeCell ref="F89:G89"/>
    <mergeCell ref="D90:E90"/>
    <mergeCell ref="F90:G90"/>
    <mergeCell ref="N15:N16"/>
    <mergeCell ref="O15:O16"/>
    <mergeCell ref="D94:E94"/>
    <mergeCell ref="F94:G94"/>
    <mergeCell ref="D95:E95"/>
    <mergeCell ref="F95:G95"/>
    <mergeCell ref="A79:C79"/>
    <mergeCell ref="A85:G85"/>
    <mergeCell ref="H15:H16"/>
    <mergeCell ref="I15:I16"/>
    <mergeCell ref="J15:J16"/>
    <mergeCell ref="K15:K16"/>
    <mergeCell ref="L15:L16"/>
    <mergeCell ref="M15:M16"/>
    <mergeCell ref="A87:C88"/>
    <mergeCell ref="D87:E88"/>
    <mergeCell ref="F87:G88"/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  <mergeCell ref="P15:P16"/>
    <mergeCell ref="Q15:Q16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2020-02-14T23:13:28Z</dcterms:modified>
</cp:coreProperties>
</file>