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ER-Acciones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'ER-Acciones'!$A$5:$A$104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'ER-Acciones'!$A$1:$AB$104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P16" i="13" l="1"/>
  <c r="P17" i="13"/>
  <c r="P18" i="13"/>
  <c r="P19" i="13"/>
  <c r="P20" i="13"/>
  <c r="Z20" i="13"/>
  <c r="P21" i="13"/>
  <c r="P22" i="13"/>
  <c r="P23" i="13"/>
  <c r="Z23" i="13"/>
  <c r="P24" i="13"/>
  <c r="X24" i="13"/>
  <c r="Z18" i="13" s="1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66" i="13"/>
  <c r="B66" i="13" s="1"/>
  <c r="E66" i="13"/>
  <c r="G66" i="13"/>
  <c r="V66" i="13"/>
  <c r="C67" i="13"/>
  <c r="C78" i="13" s="1"/>
  <c r="E67" i="13"/>
  <c r="G67" i="13"/>
  <c r="V67" i="13"/>
  <c r="C68" i="13"/>
  <c r="E68" i="13"/>
  <c r="G68" i="13"/>
  <c r="V68" i="13"/>
  <c r="C69" i="13"/>
  <c r="B69" i="13" s="1"/>
  <c r="E69" i="13"/>
  <c r="G69" i="13"/>
  <c r="V69" i="13"/>
  <c r="C70" i="13"/>
  <c r="E70" i="13"/>
  <c r="G70" i="13"/>
  <c r="V70" i="13"/>
  <c r="C71" i="13"/>
  <c r="B71" i="13" s="1"/>
  <c r="E71" i="13"/>
  <c r="G71" i="13"/>
  <c r="V71" i="13"/>
  <c r="C72" i="13"/>
  <c r="E72" i="13"/>
  <c r="G72" i="13"/>
  <c r="V72" i="13"/>
  <c r="C73" i="13"/>
  <c r="B73" i="13" s="1"/>
  <c r="E73" i="13"/>
  <c r="G73" i="13"/>
  <c r="V73" i="13"/>
  <c r="C74" i="13"/>
  <c r="B74" i="13" s="1"/>
  <c r="E74" i="13"/>
  <c r="G74" i="13"/>
  <c r="V74" i="13"/>
  <c r="B75" i="13"/>
  <c r="C75" i="13"/>
  <c r="E75" i="13"/>
  <c r="G75" i="13"/>
  <c r="V75" i="13"/>
  <c r="C76" i="13"/>
  <c r="E76" i="13"/>
  <c r="G76" i="13"/>
  <c r="V76" i="13"/>
  <c r="C77" i="13"/>
  <c r="B77" i="13" s="1"/>
  <c r="E77" i="13"/>
  <c r="G77" i="13"/>
  <c r="V77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B67" i="13" l="1"/>
  <c r="Q27" i="13"/>
  <c r="Q21" i="13"/>
  <c r="Q22" i="13"/>
  <c r="E78" i="13"/>
  <c r="B98" i="13"/>
  <c r="I99" i="13" s="1"/>
  <c r="B72" i="13"/>
  <c r="B70" i="13"/>
  <c r="V78" i="13"/>
  <c r="Y79" i="13" s="1"/>
  <c r="Q55" i="13"/>
  <c r="Q47" i="13"/>
  <c r="P58" i="13"/>
  <c r="Q39" i="13" s="1"/>
  <c r="B76" i="13"/>
  <c r="G78" i="13"/>
  <c r="C99" i="13"/>
  <c r="Q33" i="13"/>
  <c r="Q20" i="13"/>
  <c r="Q32" i="13"/>
  <c r="Q44" i="13"/>
  <c r="Q40" i="13"/>
  <c r="Q56" i="13"/>
  <c r="Q19" i="13"/>
  <c r="Q23" i="13"/>
  <c r="Q26" i="13"/>
  <c r="Q34" i="13"/>
  <c r="Q42" i="13"/>
  <c r="Q46" i="13"/>
  <c r="M99" i="13"/>
  <c r="E99" i="13"/>
  <c r="G99" i="13"/>
  <c r="K99" i="13"/>
  <c r="Q53" i="13"/>
  <c r="Q45" i="13"/>
  <c r="Q16" i="13"/>
  <c r="Z17" i="13"/>
  <c r="B68" i="13"/>
  <c r="B78" i="13" s="1"/>
  <c r="Z22" i="13"/>
  <c r="Z19" i="13"/>
  <c r="Z16" i="13"/>
  <c r="Z21" i="13"/>
  <c r="W79" i="13" l="1"/>
  <c r="Q30" i="13"/>
  <c r="Q48" i="13"/>
  <c r="Q25" i="13"/>
  <c r="Q35" i="13"/>
  <c r="Q43" i="13"/>
  <c r="Q50" i="13"/>
  <c r="Q36" i="13"/>
  <c r="Q41" i="13"/>
  <c r="Q24" i="13"/>
  <c r="Q51" i="13"/>
  <c r="Q29" i="13"/>
  <c r="Q17" i="13"/>
  <c r="Q38" i="13"/>
  <c r="Q28" i="13"/>
  <c r="Q49" i="13"/>
  <c r="Q31" i="13"/>
  <c r="Q37" i="13"/>
  <c r="Q18" i="13"/>
  <c r="Q54" i="13"/>
  <c r="Q52" i="13"/>
  <c r="Q57" i="13"/>
  <c r="C79" i="13"/>
  <c r="E79" i="13"/>
  <c r="G79" i="13"/>
</calcChain>
</file>

<file path=xl/sharedStrings.xml><?xml version="1.0" encoding="utf-8"?>
<sst xmlns="http://schemas.openxmlformats.org/spreadsheetml/2006/main" count="159" uniqueCount="103">
  <si>
    <t xml:space="preserve">Mes </t>
  </si>
  <si>
    <t>Total</t>
  </si>
  <si>
    <t>%</t>
  </si>
  <si>
    <t>Mujer</t>
  </si>
  <si>
    <t>Hombre</t>
  </si>
  <si>
    <t>Grupo de Edad</t>
  </si>
  <si>
    <t>PROGRAMA NACIONAL CONTRA LA VIOLENCIA FAMILIAR Y SEXUAL</t>
  </si>
  <si>
    <t>Adolescentes</t>
  </si>
  <si>
    <t>Elaboración: Unidad de Generación de Información y Gestión del Conocimiento - PNCVFS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</si>
  <si>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</si>
  <si>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</si>
  <si>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</si>
  <si>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</si>
  <si>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</si>
  <si>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</si>
  <si>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</si>
  <si>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</si>
  <si>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</si>
  <si>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</si>
  <si>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</si>
  <si>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</si>
  <si>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Sin información</t>
  </si>
  <si>
    <t>Setiembre</t>
  </si>
  <si>
    <t>Periodo:  Enero - Febrero 2019 (Preliminar)</t>
  </si>
  <si>
    <t>-</t>
  </si>
  <si>
    <t>Infancia</t>
  </si>
  <si>
    <t>Niñez</t>
  </si>
  <si>
    <t>Jóvenes</t>
  </si>
  <si>
    <t>Adultos</t>
  </si>
  <si>
    <t>N°</t>
  </si>
  <si>
    <t xml:space="preserve">% </t>
  </si>
  <si>
    <t>% Acción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</si>
  <si>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</si>
  <si>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</si>
  <si>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</si>
  <si>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</si>
  <si>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</si>
  <si>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</si>
  <si>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</si>
  <si>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</si>
  <si>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</si>
  <si>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</si>
  <si>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</si>
  <si>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</si>
  <si>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</si>
  <si>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</si>
  <si>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Social, para al mes de febrero aún no iniciarón su recorrido.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</si>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</sst>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</cellStyleXfs>
  <cellXfs count="132">
    <xf numFmtId="0" fontId="0" fillId="0" borderId="0" xfId="0"/>
    <xf numFmtId="0" fontId="4" fillId="5" borderId="0" xfId="0" applyFont="1" applyFill="1"/>
    <xf numFmtId="0" fontId="4" fillId="5" borderId="0" xfId="0" applyFont="1" applyFill="1" applyAlignment="1">
      <alignment horizontal="centerContinuous" vertical="center" wrapText="1"/>
    </xf>
    <xf numFmtId="3" fontId="4" fillId="5" borderId="0" xfId="0" applyNumberFormat="1" applyFont="1" applyFill="1"/>
    <xf numFmtId="0" fontId="13" fillId="5" borderId="0" xfId="0" applyFont="1" applyFill="1"/>
    <xf numFmtId="0" fontId="18" fillId="9" borderId="0" xfId="0" applyFont="1" applyFill="1"/>
    <xf numFmtId="9" fontId="18" fillId="5" borderId="0" xfId="12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0" fillId="5" borderId="0" xfId="0" applyFont="1" applyFill="1"/>
    <xf numFmtId="0" fontId="15" fillId="5" borderId="0" xfId="0" applyFont="1" applyFill="1" applyAlignment="1">
      <alignment horizontal="centerContinuous" vertical="center"/>
    </xf>
    <xf numFmtId="0" fontId="20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26" fillId="5" borderId="0" xfId="0" applyFont="1" applyFill="1" applyAlignment="1">
      <alignment horizontal="centerContinuous" vertical="center"/>
    </xf>
    <xf numFmtId="0" fontId="4" fillId="8" borderId="0" xfId="0" applyFont="1" applyFill="1"/>
    <xf numFmtId="0" fontId="4" fillId="5" borderId="0" xfId="0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9" fontId="8" fillId="4" borderId="0" xfId="3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9" fontId="8" fillId="10" borderId="11" xfId="3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4" fillId="2" borderId="0" xfId="0" applyFont="1" applyFill="1"/>
    <xf numFmtId="3" fontId="9" fillId="8" borderId="15" xfId="0" applyNumberFormat="1" applyFont="1" applyFill="1" applyBorder="1" applyAlignment="1">
      <alignment horizontal="right" vertical="center" wrapText="1"/>
    </xf>
    <xf numFmtId="3" fontId="9" fillId="8" borderId="13" xfId="0" applyNumberFormat="1" applyFont="1" applyFill="1" applyBorder="1" applyAlignment="1">
      <alignment horizontal="right" vertical="center" wrapText="1"/>
    </xf>
    <xf numFmtId="3" fontId="8" fillId="8" borderId="14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indent="1"/>
    </xf>
    <xf numFmtId="0" fontId="9" fillId="8" borderId="15" xfId="0" applyFont="1" applyFill="1" applyBorder="1" applyAlignment="1">
      <alignment horizontal="left" vertical="center" indent="1"/>
    </xf>
    <xf numFmtId="0" fontId="9" fillId="8" borderId="16" xfId="0" applyFont="1" applyFill="1" applyBorder="1" applyAlignment="1">
      <alignment horizontal="left" vertical="center" indent="1"/>
    </xf>
    <xf numFmtId="0" fontId="4" fillId="5" borderId="6" xfId="0" applyFont="1" applyFill="1" applyBorder="1"/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4" fillId="5" borderId="21" xfId="0" applyFont="1" applyFill="1" applyBorder="1"/>
    <xf numFmtId="3" fontId="8" fillId="8" borderId="11" xfId="0" applyNumberFormat="1" applyFont="1" applyFill="1" applyBorder="1" applyAlignment="1">
      <alignment horizontal="center" vertical="center"/>
    </xf>
    <xf numFmtId="3" fontId="8" fillId="8" borderId="23" xfId="0" applyNumberFormat="1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4" fillId="5" borderId="26" xfId="0" applyFont="1" applyFill="1" applyBorder="1"/>
    <xf numFmtId="9" fontId="7" fillId="9" borderId="0" xfId="3" applyFont="1" applyFill="1" applyAlignment="1">
      <alignment horizontal="center" vertical="center"/>
    </xf>
    <xf numFmtId="3" fontId="8" fillId="5" borderId="0" xfId="0" quotePrefix="1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9" fontId="7" fillId="6" borderId="27" xfId="3" applyFont="1" applyFill="1" applyBorder="1" applyAlignment="1">
      <alignment horizontal="center" vertical="center"/>
    </xf>
    <xf numFmtId="3" fontId="7" fillId="6" borderId="28" xfId="0" applyNumberFormat="1" applyFont="1" applyFill="1" applyBorder="1" applyAlignment="1">
      <alignment horizontal="center" vertical="center"/>
    </xf>
    <xf numFmtId="3" fontId="7" fillId="6" borderId="29" xfId="0" applyNumberFormat="1" applyFont="1" applyFill="1" applyBorder="1" applyAlignment="1">
      <alignment horizontal="center" vertical="center"/>
    </xf>
    <xf numFmtId="3" fontId="7" fillId="6" borderId="30" xfId="0" applyNumberFormat="1" applyFont="1" applyFill="1" applyBorder="1" applyAlignment="1">
      <alignment horizontal="center" vertical="center"/>
    </xf>
    <xf numFmtId="3" fontId="7" fillId="6" borderId="31" xfId="0" applyNumberFormat="1" applyFont="1" applyFill="1" applyBorder="1" applyAlignment="1">
      <alignment horizontal="center" vertical="center"/>
    </xf>
    <xf numFmtId="9" fontId="7" fillId="9" borderId="33" xfId="3" applyFont="1" applyFill="1" applyBorder="1" applyAlignment="1">
      <alignment horizontal="center" vertical="center"/>
    </xf>
    <xf numFmtId="3" fontId="8" fillId="5" borderId="34" xfId="0" quotePrefix="1" applyNumberFormat="1" applyFont="1" applyFill="1" applyBorder="1" applyAlignment="1">
      <alignment horizontal="center" vertical="center"/>
    </xf>
    <xf numFmtId="3" fontId="8" fillId="5" borderId="35" xfId="0" quotePrefix="1" applyNumberFormat="1" applyFont="1" applyFill="1" applyBorder="1" applyAlignment="1">
      <alignment horizontal="center" vertical="center"/>
    </xf>
    <xf numFmtId="3" fontId="8" fillId="5" borderId="36" xfId="0" quotePrefix="1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9" fontId="8" fillId="2" borderId="0" xfId="3" applyFont="1" applyFill="1"/>
    <xf numFmtId="0" fontId="15" fillId="5" borderId="0" xfId="0" applyFont="1" applyFill="1" applyAlignment="1">
      <alignment vertical="center" wrapText="1"/>
    </xf>
    <xf numFmtId="9" fontId="8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11" fillId="8" borderId="0" xfId="0" applyNumberFormat="1" applyFont="1" applyFill="1" applyAlignment="1">
      <alignment vertical="center"/>
    </xf>
    <xf numFmtId="3" fontId="11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3" fontId="9" fillId="8" borderId="0" xfId="0" applyNumberFormat="1" applyFont="1" applyFill="1" applyAlignment="1">
      <alignment vertical="center" wrapText="1"/>
    </xf>
    <xf numFmtId="0" fontId="15" fillId="5" borderId="0" xfId="0" applyFont="1" applyFill="1" applyAlignment="1">
      <alignment horizontal="centerContinuous" vertical="center" wrapText="1"/>
    </xf>
    <xf numFmtId="3" fontId="8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3" fontId="7" fillId="6" borderId="11" xfId="0" applyNumberFormat="1" applyFont="1" applyFill="1" applyBorder="1" applyAlignment="1">
      <alignment horizontal="centerContinuous" vertical="center"/>
    </xf>
    <xf numFmtId="0" fontId="7" fillId="6" borderId="11" xfId="0" applyFont="1" applyFill="1" applyBorder="1" applyAlignment="1">
      <alignment horizontal="centerContinuous" vertical="center"/>
    </xf>
    <xf numFmtId="0" fontId="16" fillId="6" borderId="11" xfId="0" applyFont="1" applyFill="1" applyBorder="1" applyAlignment="1">
      <alignment horizontal="centerContinuous" vertical="center"/>
    </xf>
    <xf numFmtId="0" fontId="7" fillId="6" borderId="12" xfId="0" applyFont="1" applyFill="1" applyBorder="1" applyAlignment="1">
      <alignment horizontal="centerContinuous" vertical="center"/>
    </xf>
    <xf numFmtId="3" fontId="9" fillId="8" borderId="15" xfId="0" applyNumberFormat="1" applyFont="1" applyFill="1" applyBorder="1" applyAlignment="1">
      <alignment horizontal="centerContinuous" vertical="center"/>
    </xf>
    <xf numFmtId="3" fontId="9" fillId="8" borderId="13" xfId="0" applyNumberFormat="1" applyFont="1" applyFill="1" applyBorder="1" applyAlignment="1">
      <alignment horizontal="centerContinuous" vertical="center"/>
    </xf>
    <xf numFmtId="0" fontId="6" fillId="8" borderId="38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vertical="center"/>
    </xf>
    <xf numFmtId="0" fontId="16" fillId="8" borderId="38" xfId="0" applyFont="1" applyFill="1" applyBorder="1" applyAlignment="1">
      <alignment horizontal="left" vertical="center" indent="2"/>
    </xf>
    <xf numFmtId="3" fontId="9" fillId="8" borderId="16" xfId="0" applyNumberFormat="1" applyFont="1" applyFill="1" applyBorder="1" applyAlignment="1">
      <alignment horizontal="centerContinuous" vertical="center"/>
    </xf>
    <xf numFmtId="3" fontId="9" fillId="8" borderId="24" xfId="0" applyNumberFormat="1" applyFont="1" applyFill="1" applyBorder="1" applyAlignment="1">
      <alignment horizontal="centerContinuous" vertical="center"/>
    </xf>
    <xf numFmtId="0" fontId="12" fillId="8" borderId="0" xfId="0" applyFont="1" applyFill="1" applyAlignment="1">
      <alignment vertical="center" wrapText="1"/>
    </xf>
    <xf numFmtId="0" fontId="14" fillId="8" borderId="0" xfId="0" applyFont="1" applyFill="1" applyAlignment="1">
      <alignment horizontal="center" vertical="center"/>
    </xf>
    <xf numFmtId="0" fontId="5" fillId="11" borderId="5" xfId="0" applyFont="1" applyFill="1" applyBorder="1" applyAlignment="1">
      <alignment horizontal="centerContinuous" vertical="center" wrapText="1"/>
    </xf>
    <xf numFmtId="0" fontId="21" fillId="11" borderId="5" xfId="0" applyFont="1" applyFill="1" applyBorder="1" applyAlignment="1">
      <alignment horizontal="centerContinuous" vertical="center" wrapText="1"/>
    </xf>
    <xf numFmtId="0" fontId="5" fillId="11" borderId="2" xfId="0" applyFont="1" applyFill="1" applyBorder="1" applyAlignment="1">
      <alignment horizontal="centerContinuous" vertical="center" wrapText="1"/>
    </xf>
    <xf numFmtId="0" fontId="20" fillId="5" borderId="0" xfId="0" applyFont="1" applyFill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3" fontId="9" fillId="8" borderId="14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9" fontId="8" fillId="8" borderId="23" xfId="12" applyFont="1" applyFill="1" applyBorder="1" applyAlignment="1">
      <alignment horizontal="center" vertical="center"/>
    </xf>
    <xf numFmtId="9" fontId="8" fillId="8" borderId="24" xfId="12" applyFont="1" applyFill="1" applyBorder="1" applyAlignment="1">
      <alignment horizontal="center" vertical="center"/>
    </xf>
    <xf numFmtId="9" fontId="8" fillId="8" borderId="14" xfId="12" applyFont="1" applyFill="1" applyBorder="1" applyAlignment="1">
      <alignment horizontal="center" vertical="center"/>
    </xf>
    <xf numFmtId="9" fontId="8" fillId="8" borderId="13" xfId="12" applyFont="1" applyFill="1" applyBorder="1" applyAlignment="1">
      <alignment horizontal="center" vertical="center"/>
    </xf>
    <xf numFmtId="9" fontId="7" fillId="6" borderId="11" xfId="12" applyFont="1" applyFill="1" applyBorder="1" applyAlignment="1">
      <alignment horizontal="center" vertical="center"/>
    </xf>
    <xf numFmtId="9" fontId="7" fillId="6" borderId="10" xfId="12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3" fontId="9" fillId="8" borderId="14" xfId="0" applyNumberFormat="1" applyFont="1" applyFill="1" applyBorder="1" applyAlignment="1">
      <alignment horizontal="center" vertical="center"/>
    </xf>
    <xf numFmtId="3" fontId="9" fillId="8" borderId="23" xfId="0" applyNumberFormat="1" applyFont="1" applyFill="1" applyBorder="1" applyAlignment="1">
      <alignment horizontal="center" vertical="center"/>
    </xf>
    <xf numFmtId="3" fontId="9" fillId="8" borderId="24" xfId="0" applyNumberFormat="1" applyFont="1" applyFill="1" applyBorder="1" applyAlignment="1">
      <alignment horizontal="center" vertical="center"/>
    </xf>
    <xf numFmtId="3" fontId="9" fillId="8" borderId="13" xfId="0" applyNumberFormat="1" applyFont="1" applyFill="1" applyBorder="1" applyAlignment="1">
      <alignment horizontal="center" vertical="center" wrapText="1"/>
    </xf>
    <xf numFmtId="3" fontId="9" fillId="8" borderId="11" xfId="0" applyNumberFormat="1" applyFont="1" applyFill="1" applyBorder="1" applyAlignment="1">
      <alignment horizontal="center" vertical="center"/>
    </xf>
    <xf numFmtId="9" fontId="8" fillId="10" borderId="11" xfId="3" applyFont="1" applyFill="1" applyBorder="1" applyAlignment="1">
      <alignment horizontal="center" vertical="center"/>
    </xf>
    <xf numFmtId="9" fontId="8" fillId="10" borderId="10" xfId="3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2526</c:v>
                </c:pt>
                <c:pt idx="1">
                  <c:v>3389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3-46A3-A4C7-AB775465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5-48A9-BECD-D1795C02515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5-48A9-BECD-D1795C02515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5-48A9-BECD-D1795C02515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5-48A9-BECD-D1795C02515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5-48A9-BECD-D1795C02515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5-48A9-BECD-D1795C0251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2340</c:v>
                </c:pt>
                <c:pt idx="1">
                  <c:v>1685</c:v>
                </c:pt>
                <c:pt idx="2">
                  <c:v>654</c:v>
                </c:pt>
                <c:pt idx="3">
                  <c:v>172</c:v>
                </c:pt>
                <c:pt idx="4">
                  <c:v>651</c:v>
                </c:pt>
                <c:pt idx="5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55-48A9-BECD-D1795C02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BF-4E6D-B0C5-C71B368D46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BF-4E6D-B0C5-C71B368D46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BF-4E6D-B0C5-C71B368D46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BF-4E6D-B0C5-C71B368D46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F-4E6D-B0C5-C71B368D46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BF-4E6D-B0C5-C71B368D46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BF-4E6D-B0C5-C71B368D46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BF-4E6D-B0C5-C71B368D4693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27</c:v>
                </c:pt>
                <c:pt idx="1">
                  <c:v>224</c:v>
                </c:pt>
                <c:pt idx="2">
                  <c:v>97</c:v>
                </c:pt>
                <c:pt idx="3">
                  <c:v>68</c:v>
                </c:pt>
                <c:pt idx="4">
                  <c:v>1277</c:v>
                </c:pt>
                <c:pt idx="5">
                  <c:v>3667</c:v>
                </c:pt>
                <c:pt idx="6">
                  <c:v>550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F-4E6D-B0C5-C71B368D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59BA48E-B249-4ACB-9183-0B103E386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5A8A575-A021-48B9-BC21-ABB6A0C2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843C8FC-C4E0-4EDA-B83B-788DC0C9A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D8136A2E-4810-49D2-BB66-49FD7A46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BD104"/>
  <sheetViews>
    <sheetView tabSelected="1" view="pageBreakPreview" zoomScale="70" zoomScaleNormal="80" zoomScaleSheetLayoutView="70" workbookViewId="0">
      <selection activeCell="M2" sqref="M2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29" width="13.28515625" style="1" bestFit="1" customWidth="1"/>
    <col min="30" max="32" width="8" style="15" customWidth="1"/>
    <col min="33" max="33" width="28.42578125" style="15" customWidth="1"/>
    <col min="34" max="36" width="8" style="15" customWidth="1"/>
    <col min="37" max="42" width="3.7109375" style="1" customWidth="1"/>
    <col min="43" max="43" width="11.42578125" style="1"/>
    <col min="44" max="55" width="7.140625" style="1" customWidth="1"/>
    <col min="56" max="16384" width="11.42578125" style="1"/>
  </cols>
  <sheetData>
    <row r="5" spans="1:56" s="9" customFormat="1" ht="26.25" customHeight="1" x14ac:dyDescent="0.35">
      <c r="A5" s="13" t="s">
        <v>6</v>
      </c>
      <c r="B5" s="11"/>
      <c r="C5" s="11"/>
      <c r="D5" s="11"/>
      <c r="E5" s="11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D5" s="80"/>
      <c r="AE5" s="80"/>
      <c r="AF5" s="80"/>
      <c r="AG5" s="80"/>
      <c r="AH5" s="80"/>
      <c r="AI5" s="80"/>
      <c r="AJ5" s="80"/>
    </row>
    <row r="6" spans="1:56" ht="7.5" customHeight="1" x14ac:dyDescent="0.3"/>
    <row r="7" spans="1:56" ht="7.5" customHeight="1" x14ac:dyDescent="0.3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56" ht="27.75" customHeight="1" x14ac:dyDescent="0.3">
      <c r="A8" s="95" t="s">
        <v>102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56" ht="23.25" customHeight="1" x14ac:dyDescent="0.3">
      <c r="A9" s="97" t="s">
        <v>23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56" ht="7.5" customHeight="1" x14ac:dyDescent="0.3">
      <c r="A10" s="79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8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56" ht="20.25" customHeight="1" x14ac:dyDescent="0.3"/>
    <row r="12" spans="1:56" ht="23.25" customHeight="1" thickBot="1" x14ac:dyDescent="0.35">
      <c r="A12" s="106" t="s">
        <v>101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76"/>
      <c r="S12" s="76"/>
      <c r="T12" s="14"/>
      <c r="U12" s="105" t="s">
        <v>100</v>
      </c>
      <c r="V12" s="105"/>
      <c r="W12" s="105"/>
      <c r="X12" s="105"/>
      <c r="Y12" s="105"/>
      <c r="Z12" s="105"/>
      <c r="AA12" s="105"/>
    </row>
    <row r="13" spans="1:56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4"/>
      <c r="S13" s="14"/>
      <c r="T13" s="14"/>
      <c r="U13" s="38"/>
    </row>
    <row r="14" spans="1:56" ht="22.5" customHeight="1" x14ac:dyDescent="0.3">
      <c r="A14" s="99" t="s">
        <v>29</v>
      </c>
      <c r="B14" s="101" t="s">
        <v>99</v>
      </c>
      <c r="C14" s="102"/>
      <c r="D14" s="84" t="s">
        <v>9</v>
      </c>
      <c r="E14" s="84" t="s">
        <v>10</v>
      </c>
      <c r="F14" s="84" t="s">
        <v>11</v>
      </c>
      <c r="G14" s="84" t="s">
        <v>12</v>
      </c>
      <c r="H14" s="84" t="s">
        <v>13</v>
      </c>
      <c r="I14" s="84" t="s">
        <v>14</v>
      </c>
      <c r="J14" s="84" t="s">
        <v>15</v>
      </c>
      <c r="K14" s="84" t="s">
        <v>16</v>
      </c>
      <c r="L14" s="84" t="s">
        <v>17</v>
      </c>
      <c r="M14" s="84" t="s">
        <v>18</v>
      </c>
      <c r="N14" s="84" t="s">
        <v>19</v>
      </c>
      <c r="O14" s="107" t="s">
        <v>20</v>
      </c>
      <c r="P14" s="108" t="s">
        <v>1</v>
      </c>
      <c r="Q14" s="110" t="s">
        <v>2</v>
      </c>
      <c r="S14" s="75"/>
      <c r="T14" s="75"/>
      <c r="U14" s="99" t="s">
        <v>5</v>
      </c>
      <c r="V14" s="84"/>
      <c r="W14" s="84"/>
      <c r="X14" s="84" t="s">
        <v>98</v>
      </c>
      <c r="Y14" s="84"/>
      <c r="Z14" s="84" t="s">
        <v>2</v>
      </c>
      <c r="AA14" s="113"/>
      <c r="AB14" s="75"/>
    </row>
    <row r="15" spans="1:56" ht="23.25" customHeight="1" x14ac:dyDescent="0.3">
      <c r="A15" s="100"/>
      <c r="B15" s="103"/>
      <c r="C15" s="104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109"/>
      <c r="Q15" s="111"/>
      <c r="S15" s="75"/>
      <c r="T15" s="75"/>
      <c r="U15" s="112"/>
      <c r="V15" s="81"/>
      <c r="W15" s="81"/>
      <c r="X15" s="81"/>
      <c r="Y15" s="81"/>
      <c r="Z15" s="81"/>
      <c r="AA15" s="114"/>
      <c r="AB15" s="75"/>
    </row>
    <row r="16" spans="1:56" ht="23.25" customHeight="1" x14ac:dyDescent="0.3">
      <c r="A16" s="51">
        <v>1</v>
      </c>
      <c r="B16" s="85" t="s">
        <v>97</v>
      </c>
      <c r="C16" s="86"/>
      <c r="D16" s="50">
        <v>290</v>
      </c>
      <c r="E16" s="50">
        <v>235</v>
      </c>
      <c r="F16" s="50"/>
      <c r="G16" s="50"/>
      <c r="H16" s="50"/>
      <c r="I16" s="50"/>
      <c r="J16" s="50"/>
      <c r="K16" s="50"/>
      <c r="L16" s="50"/>
      <c r="M16" s="50"/>
      <c r="N16" s="50"/>
      <c r="O16" s="49"/>
      <c r="P16" s="48">
        <f t="shared" ref="P16:P57" si="0">SUM(D16:O16)</f>
        <v>525</v>
      </c>
      <c r="Q16" s="47">
        <f t="shared" ref="Q16:Q57" si="1">+P16/$P$58</f>
        <v>8.8757396449704137E-2</v>
      </c>
      <c r="S16" s="63"/>
      <c r="T16" s="62"/>
      <c r="U16" s="72" t="s">
        <v>25</v>
      </c>
      <c r="V16" s="71"/>
      <c r="W16" s="70" t="s">
        <v>96</v>
      </c>
      <c r="X16" s="74">
        <v>27</v>
      </c>
      <c r="Y16" s="73"/>
      <c r="Z16" s="87">
        <f t="shared" ref="Z16:Z23" si="2">+X16/$X$24</f>
        <v>4.5646661031276412E-3</v>
      </c>
      <c r="AA16" s="88"/>
      <c r="AB16" s="60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5" ht="23.25" customHeight="1" x14ac:dyDescent="0.3">
      <c r="A17" s="51">
        <v>2</v>
      </c>
      <c r="B17" s="85" t="s">
        <v>95</v>
      </c>
      <c r="C17" s="86"/>
      <c r="D17" s="50">
        <v>110</v>
      </c>
      <c r="E17" s="50">
        <v>86</v>
      </c>
      <c r="F17" s="50"/>
      <c r="G17" s="50"/>
      <c r="H17" s="50"/>
      <c r="I17" s="50"/>
      <c r="J17" s="50"/>
      <c r="K17" s="50"/>
      <c r="L17" s="50"/>
      <c r="M17" s="50"/>
      <c r="N17" s="50"/>
      <c r="O17" s="49"/>
      <c r="P17" s="48">
        <f t="shared" si="0"/>
        <v>196</v>
      </c>
      <c r="Q17" s="47">
        <f t="shared" si="1"/>
        <v>3.3136094674556214E-2</v>
      </c>
      <c r="S17" s="63"/>
      <c r="T17" s="62"/>
      <c r="U17" s="72" t="s">
        <v>26</v>
      </c>
      <c r="V17" s="71"/>
      <c r="W17" s="70" t="s">
        <v>94</v>
      </c>
      <c r="X17" s="69">
        <v>224</v>
      </c>
      <c r="Y17" s="68"/>
      <c r="Z17" s="89">
        <f t="shared" si="2"/>
        <v>3.7869822485207101E-2</v>
      </c>
      <c r="AA17" s="90"/>
      <c r="AB17" s="60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ht="23.25" customHeight="1" x14ac:dyDescent="0.3">
      <c r="A18" s="51">
        <v>3</v>
      </c>
      <c r="B18" s="85" t="s">
        <v>93</v>
      </c>
      <c r="C18" s="86"/>
      <c r="D18" s="50">
        <v>44</v>
      </c>
      <c r="E18" s="50">
        <v>65</v>
      </c>
      <c r="F18" s="50"/>
      <c r="G18" s="50"/>
      <c r="H18" s="50"/>
      <c r="I18" s="50"/>
      <c r="J18" s="50"/>
      <c r="K18" s="50"/>
      <c r="L18" s="50"/>
      <c r="M18" s="50"/>
      <c r="N18" s="50"/>
      <c r="O18" s="49"/>
      <c r="P18" s="48">
        <f t="shared" si="0"/>
        <v>109</v>
      </c>
      <c r="Q18" s="47">
        <f t="shared" si="1"/>
        <v>1.8427726120033811E-2</v>
      </c>
      <c r="S18" s="63"/>
      <c r="T18" s="62"/>
      <c r="U18" s="72" t="s">
        <v>7</v>
      </c>
      <c r="V18" s="71"/>
      <c r="W18" s="70" t="s">
        <v>92</v>
      </c>
      <c r="X18" s="69">
        <v>97</v>
      </c>
      <c r="Y18" s="68"/>
      <c r="Z18" s="89">
        <f t="shared" si="2"/>
        <v>1.6398985629754861E-2</v>
      </c>
      <c r="AA18" s="90"/>
      <c r="AB18" s="60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ht="23.25" customHeight="1" x14ac:dyDescent="0.3">
      <c r="A19" s="51">
        <v>4</v>
      </c>
      <c r="B19" s="85" t="s">
        <v>91</v>
      </c>
      <c r="C19" s="86"/>
      <c r="D19" s="50">
        <v>51</v>
      </c>
      <c r="E19" s="50">
        <v>38</v>
      </c>
      <c r="F19" s="50"/>
      <c r="G19" s="50"/>
      <c r="H19" s="50"/>
      <c r="I19" s="50"/>
      <c r="J19" s="50"/>
      <c r="K19" s="50"/>
      <c r="L19" s="50"/>
      <c r="M19" s="50"/>
      <c r="N19" s="50"/>
      <c r="O19" s="49"/>
      <c r="P19" s="48">
        <f t="shared" si="0"/>
        <v>89</v>
      </c>
      <c r="Q19" s="47">
        <f t="shared" si="1"/>
        <v>1.5046491969568893E-2</v>
      </c>
      <c r="S19" s="63"/>
      <c r="T19" s="62"/>
      <c r="U19" s="72" t="s">
        <v>90</v>
      </c>
      <c r="V19" s="71"/>
      <c r="W19" s="70" t="s">
        <v>89</v>
      </c>
      <c r="X19" s="69">
        <v>68</v>
      </c>
      <c r="Y19" s="68"/>
      <c r="Z19" s="89">
        <f t="shared" si="2"/>
        <v>1.1496196111580727E-2</v>
      </c>
      <c r="AA19" s="90"/>
      <c r="AB19" s="60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ht="23.25" customHeight="1" x14ac:dyDescent="0.3">
      <c r="A20" s="51">
        <v>5</v>
      </c>
      <c r="B20" s="85" t="s">
        <v>88</v>
      </c>
      <c r="C20" s="86"/>
      <c r="D20" s="50">
        <v>9</v>
      </c>
      <c r="E20" s="50">
        <v>14</v>
      </c>
      <c r="F20" s="50"/>
      <c r="G20" s="50"/>
      <c r="H20" s="50"/>
      <c r="I20" s="50"/>
      <c r="J20" s="50"/>
      <c r="K20" s="50"/>
      <c r="L20" s="50"/>
      <c r="M20" s="50"/>
      <c r="N20" s="50"/>
      <c r="O20" s="49"/>
      <c r="P20" s="48">
        <f t="shared" si="0"/>
        <v>23</v>
      </c>
      <c r="Q20" s="47">
        <f t="shared" si="1"/>
        <v>3.8884192730346575E-3</v>
      </c>
      <c r="S20" s="63"/>
      <c r="T20" s="62"/>
      <c r="U20" s="72" t="s">
        <v>27</v>
      </c>
      <c r="V20" s="71"/>
      <c r="W20" s="70" t="s">
        <v>87</v>
      </c>
      <c r="X20" s="69">
        <v>1277</v>
      </c>
      <c r="Y20" s="68"/>
      <c r="Z20" s="89">
        <f t="shared" si="2"/>
        <v>0.21589180050718512</v>
      </c>
      <c r="AA20" s="90"/>
      <c r="AB20" s="60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ht="23.25" customHeight="1" x14ac:dyDescent="0.3">
      <c r="A21" s="51">
        <v>6</v>
      </c>
      <c r="B21" s="85" t="s">
        <v>86</v>
      </c>
      <c r="C21" s="86"/>
      <c r="D21" s="50">
        <v>264</v>
      </c>
      <c r="E21" s="50">
        <v>227</v>
      </c>
      <c r="F21" s="50"/>
      <c r="G21" s="50"/>
      <c r="H21" s="50"/>
      <c r="I21" s="50"/>
      <c r="J21" s="50"/>
      <c r="K21" s="50"/>
      <c r="L21" s="50"/>
      <c r="M21" s="50"/>
      <c r="N21" s="50"/>
      <c r="O21" s="49"/>
      <c r="P21" s="48">
        <f t="shared" si="0"/>
        <v>491</v>
      </c>
      <c r="Q21" s="47">
        <f t="shared" si="1"/>
        <v>8.3009298393913772E-2</v>
      </c>
      <c r="S21" s="63"/>
      <c r="T21" s="62"/>
      <c r="U21" s="72" t="s">
        <v>28</v>
      </c>
      <c r="V21" s="71"/>
      <c r="W21" s="70" t="s">
        <v>85</v>
      </c>
      <c r="X21" s="69">
        <v>3667</v>
      </c>
      <c r="Y21" s="68"/>
      <c r="Z21" s="89">
        <f t="shared" si="2"/>
        <v>0.61994928148774298</v>
      </c>
      <c r="AA21" s="90"/>
      <c r="AB21" s="60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ht="23.25" customHeight="1" x14ac:dyDescent="0.3">
      <c r="A22" s="51">
        <v>7</v>
      </c>
      <c r="B22" s="85" t="s">
        <v>84</v>
      </c>
      <c r="C22" s="86"/>
      <c r="D22" s="50">
        <v>82</v>
      </c>
      <c r="E22" s="50">
        <v>122</v>
      </c>
      <c r="F22" s="50"/>
      <c r="G22" s="50"/>
      <c r="H22" s="50"/>
      <c r="I22" s="50"/>
      <c r="J22" s="50"/>
      <c r="K22" s="50"/>
      <c r="L22" s="50"/>
      <c r="M22" s="50"/>
      <c r="N22" s="50"/>
      <c r="O22" s="49"/>
      <c r="P22" s="48">
        <f t="shared" si="0"/>
        <v>204</v>
      </c>
      <c r="Q22" s="47">
        <f t="shared" si="1"/>
        <v>3.4488588334742179E-2</v>
      </c>
      <c r="S22" s="63"/>
      <c r="T22" s="62"/>
      <c r="U22" s="72" t="s">
        <v>83</v>
      </c>
      <c r="V22" s="71"/>
      <c r="W22" s="70" t="s">
        <v>82</v>
      </c>
      <c r="X22" s="69">
        <v>550</v>
      </c>
      <c r="Y22" s="68"/>
      <c r="Z22" s="89">
        <f t="shared" si="2"/>
        <v>9.2983939137785285E-2</v>
      </c>
      <c r="AA22" s="90"/>
      <c r="AB22" s="60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ht="23.25" customHeight="1" x14ac:dyDescent="0.3">
      <c r="A23" s="51">
        <v>8</v>
      </c>
      <c r="B23" s="85" t="s">
        <v>81</v>
      </c>
      <c r="C23" s="86"/>
      <c r="D23" s="50">
        <v>33</v>
      </c>
      <c r="E23" s="50">
        <v>25</v>
      </c>
      <c r="F23" s="50"/>
      <c r="G23" s="50"/>
      <c r="H23" s="50"/>
      <c r="I23" s="50"/>
      <c r="J23" s="50"/>
      <c r="K23" s="50"/>
      <c r="L23" s="50"/>
      <c r="M23" s="50"/>
      <c r="N23" s="50"/>
      <c r="O23" s="49"/>
      <c r="P23" s="48">
        <f t="shared" si="0"/>
        <v>58</v>
      </c>
      <c r="Q23" s="47">
        <f t="shared" si="1"/>
        <v>9.8055790363482664E-3</v>
      </c>
      <c r="S23" s="63"/>
      <c r="T23" s="62"/>
      <c r="U23" s="72" t="s">
        <v>21</v>
      </c>
      <c r="V23" s="71"/>
      <c r="W23" s="70"/>
      <c r="X23" s="69">
        <v>5</v>
      </c>
      <c r="Y23" s="68"/>
      <c r="Z23" s="89">
        <f t="shared" si="2"/>
        <v>8.4530853761622987E-4</v>
      </c>
      <c r="AA23" s="90"/>
      <c r="AB23" s="60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ht="23.25" customHeight="1" x14ac:dyDescent="0.3">
      <c r="A24" s="51">
        <v>9</v>
      </c>
      <c r="B24" s="85" t="s">
        <v>80</v>
      </c>
      <c r="C24" s="86"/>
      <c r="D24" s="50">
        <v>47</v>
      </c>
      <c r="E24" s="50">
        <v>33</v>
      </c>
      <c r="F24" s="50"/>
      <c r="G24" s="50"/>
      <c r="H24" s="50"/>
      <c r="I24" s="50"/>
      <c r="J24" s="50"/>
      <c r="K24" s="50"/>
      <c r="L24" s="50"/>
      <c r="M24" s="50"/>
      <c r="N24" s="50"/>
      <c r="O24" s="49"/>
      <c r="P24" s="48">
        <f t="shared" si="0"/>
        <v>80</v>
      </c>
      <c r="Q24" s="47">
        <f t="shared" si="1"/>
        <v>1.3524936601859678E-2</v>
      </c>
      <c r="S24" s="63"/>
      <c r="T24" s="62"/>
      <c r="U24" s="67" t="s">
        <v>1</v>
      </c>
      <c r="V24" s="66"/>
      <c r="W24" s="65"/>
      <c r="X24" s="64">
        <f>+SUM(X16:X23)</f>
        <v>5915</v>
      </c>
      <c r="Y24" s="64"/>
      <c r="Z24" s="91">
        <v>1</v>
      </c>
      <c r="AA24" s="92"/>
      <c r="AB24" s="60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ht="23.25" customHeight="1" x14ac:dyDescent="0.3">
      <c r="A25" s="51">
        <v>10</v>
      </c>
      <c r="B25" s="85" t="s">
        <v>79</v>
      </c>
      <c r="C25" s="86"/>
      <c r="D25" s="50">
        <v>69</v>
      </c>
      <c r="E25" s="50">
        <v>52</v>
      </c>
      <c r="F25" s="50"/>
      <c r="G25" s="50"/>
      <c r="H25" s="50"/>
      <c r="I25" s="50"/>
      <c r="J25" s="50"/>
      <c r="K25" s="50"/>
      <c r="L25" s="50"/>
      <c r="M25" s="50"/>
      <c r="N25" s="50"/>
      <c r="O25" s="49"/>
      <c r="P25" s="48">
        <f t="shared" si="0"/>
        <v>121</v>
      </c>
      <c r="Q25" s="47">
        <f t="shared" si="1"/>
        <v>2.0456466610312765E-2</v>
      </c>
      <c r="S25" s="63"/>
      <c r="T25" s="62"/>
      <c r="AB25" s="60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ht="23.25" customHeight="1" x14ac:dyDescent="0.3">
      <c r="A26" s="51">
        <v>11</v>
      </c>
      <c r="B26" s="85" t="s">
        <v>78</v>
      </c>
      <c r="C26" s="86"/>
      <c r="D26" s="50">
        <v>13</v>
      </c>
      <c r="E26" s="50">
        <v>24</v>
      </c>
      <c r="F26" s="50"/>
      <c r="G26" s="50"/>
      <c r="H26" s="50"/>
      <c r="I26" s="50"/>
      <c r="J26" s="50"/>
      <c r="K26" s="50"/>
      <c r="L26" s="50"/>
      <c r="M26" s="50"/>
      <c r="N26" s="50"/>
      <c r="O26" s="49"/>
      <c r="P26" s="48">
        <f t="shared" si="0"/>
        <v>37</v>
      </c>
      <c r="Q26" s="47">
        <f t="shared" si="1"/>
        <v>6.2552831783601014E-3</v>
      </c>
      <c r="S26" s="63"/>
      <c r="T26" s="62"/>
      <c r="AB26" s="60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23.25" customHeight="1" x14ac:dyDescent="0.3">
      <c r="A27" s="51">
        <v>12</v>
      </c>
      <c r="B27" s="85" t="s">
        <v>77</v>
      </c>
      <c r="C27" s="86"/>
      <c r="D27" s="50">
        <v>65</v>
      </c>
      <c r="E27" s="50">
        <v>244</v>
      </c>
      <c r="F27" s="50"/>
      <c r="G27" s="50"/>
      <c r="H27" s="50"/>
      <c r="I27" s="50"/>
      <c r="J27" s="50"/>
      <c r="K27" s="50"/>
      <c r="L27" s="50"/>
      <c r="M27" s="50"/>
      <c r="N27" s="50"/>
      <c r="O27" s="49"/>
      <c r="P27" s="48">
        <f t="shared" si="0"/>
        <v>309</v>
      </c>
      <c r="Q27" s="47">
        <f t="shared" si="1"/>
        <v>5.2240067624683008E-2</v>
      </c>
      <c r="S27" s="63"/>
      <c r="T27" s="62"/>
      <c r="V27" s="2"/>
      <c r="W27" s="2"/>
      <c r="X27" s="2"/>
      <c r="Y27" s="2"/>
      <c r="Z27" s="2"/>
      <c r="AA27" s="2"/>
      <c r="AB27" s="60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ht="23.25" customHeight="1" x14ac:dyDescent="0.3">
      <c r="A28" s="51">
        <v>13</v>
      </c>
      <c r="B28" s="85" t="s">
        <v>76</v>
      </c>
      <c r="C28" s="86"/>
      <c r="D28" s="50">
        <v>74</v>
      </c>
      <c r="E28" s="50">
        <v>46</v>
      </c>
      <c r="F28" s="50"/>
      <c r="G28" s="50"/>
      <c r="H28" s="50"/>
      <c r="I28" s="50"/>
      <c r="J28" s="50"/>
      <c r="K28" s="50"/>
      <c r="L28" s="50"/>
      <c r="M28" s="50"/>
      <c r="N28" s="50"/>
      <c r="O28" s="49"/>
      <c r="P28" s="48">
        <f t="shared" si="0"/>
        <v>120</v>
      </c>
      <c r="Q28" s="47">
        <f t="shared" si="1"/>
        <v>2.0287404902789519E-2</v>
      </c>
      <c r="S28" s="63"/>
      <c r="T28" s="62"/>
      <c r="V28" s="61"/>
      <c r="W28" s="61"/>
      <c r="X28" s="61"/>
      <c r="Y28" s="61"/>
      <c r="Z28" s="2"/>
      <c r="AA28" s="2"/>
      <c r="AB28" s="60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ht="23.25" customHeight="1" x14ac:dyDescent="0.3">
      <c r="A29" s="51">
        <v>14</v>
      </c>
      <c r="B29" s="85" t="s">
        <v>75</v>
      </c>
      <c r="C29" s="86"/>
      <c r="D29" s="50">
        <v>75</v>
      </c>
      <c r="E29" s="50">
        <v>57</v>
      </c>
      <c r="F29" s="50"/>
      <c r="G29" s="50"/>
      <c r="H29" s="50"/>
      <c r="I29" s="50"/>
      <c r="J29" s="50"/>
      <c r="K29" s="50"/>
      <c r="L29" s="50"/>
      <c r="M29" s="50"/>
      <c r="N29" s="50"/>
      <c r="O29" s="49"/>
      <c r="P29" s="48">
        <f t="shared" si="0"/>
        <v>132</v>
      </c>
      <c r="Q29" s="47">
        <f t="shared" si="1"/>
        <v>2.2316145393068469E-2</v>
      </c>
      <c r="S29" s="59"/>
      <c r="T29" s="58"/>
      <c r="U29" s="54"/>
      <c r="V29" s="54"/>
      <c r="W29" s="54"/>
      <c r="X29" s="54"/>
      <c r="Y29" s="54"/>
      <c r="AB29" s="57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ht="23.25" customHeight="1" x14ac:dyDescent="0.3">
      <c r="A30" s="51">
        <v>15</v>
      </c>
      <c r="B30" s="85" t="s">
        <v>74</v>
      </c>
      <c r="C30" s="86"/>
      <c r="D30" s="50">
        <v>92</v>
      </c>
      <c r="E30" s="50">
        <v>54</v>
      </c>
      <c r="F30" s="50"/>
      <c r="G30" s="50"/>
      <c r="H30" s="50"/>
      <c r="I30" s="50"/>
      <c r="J30" s="50"/>
      <c r="K30" s="50"/>
      <c r="L30" s="50"/>
      <c r="M30" s="50"/>
      <c r="N30" s="50"/>
      <c r="O30" s="49"/>
      <c r="P30" s="48">
        <f t="shared" si="0"/>
        <v>146</v>
      </c>
      <c r="Q30" s="47">
        <f t="shared" si="1"/>
        <v>2.4683009298393913E-2</v>
      </c>
      <c r="S30" s="56"/>
      <c r="T30" s="55"/>
      <c r="U30" s="54"/>
      <c r="V30" s="54"/>
      <c r="W30" s="54"/>
      <c r="X30" s="54"/>
      <c r="Y30" s="54"/>
      <c r="AB30" s="5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ht="23.25" customHeight="1" x14ac:dyDescent="0.3">
      <c r="A31" s="51">
        <v>16</v>
      </c>
      <c r="B31" s="85" t="s">
        <v>73</v>
      </c>
      <c r="C31" s="86"/>
      <c r="D31" s="50">
        <v>9</v>
      </c>
      <c r="E31" s="50">
        <v>68</v>
      </c>
      <c r="F31" s="50"/>
      <c r="G31" s="50"/>
      <c r="H31" s="50"/>
      <c r="I31" s="50"/>
      <c r="J31" s="50"/>
      <c r="K31" s="50"/>
      <c r="L31" s="50"/>
      <c r="M31" s="50"/>
      <c r="N31" s="50"/>
      <c r="O31" s="49"/>
      <c r="P31" s="48">
        <f t="shared" si="0"/>
        <v>77</v>
      </c>
      <c r="Q31" s="47">
        <f t="shared" si="1"/>
        <v>1.301775147928994E-2</v>
      </c>
      <c r="S31" s="14"/>
      <c r="T31" s="14"/>
      <c r="AB31" s="14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ht="23.25" customHeight="1" x14ac:dyDescent="0.3">
      <c r="A32" s="51">
        <v>17</v>
      </c>
      <c r="B32" s="85" t="s">
        <v>72</v>
      </c>
      <c r="C32" s="86"/>
      <c r="D32" s="50">
        <v>29</v>
      </c>
      <c r="E32" s="50">
        <v>205</v>
      </c>
      <c r="F32" s="50"/>
      <c r="G32" s="50"/>
      <c r="H32" s="50"/>
      <c r="I32" s="50"/>
      <c r="J32" s="50"/>
      <c r="K32" s="50"/>
      <c r="L32" s="50"/>
      <c r="M32" s="50"/>
      <c r="N32" s="50"/>
      <c r="O32" s="49"/>
      <c r="P32" s="48">
        <f t="shared" si="0"/>
        <v>234</v>
      </c>
      <c r="Q32" s="47">
        <f t="shared" si="1"/>
        <v>3.9560439560439559E-2</v>
      </c>
      <c r="S32" s="14"/>
      <c r="T32" s="14"/>
      <c r="AB32" s="14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ht="23.25" customHeight="1" x14ac:dyDescent="0.3">
      <c r="A33" s="51">
        <v>18</v>
      </c>
      <c r="B33" s="85" t="s">
        <v>71</v>
      </c>
      <c r="C33" s="86"/>
      <c r="D33" s="50">
        <v>21</v>
      </c>
      <c r="E33" s="50">
        <v>45</v>
      </c>
      <c r="F33" s="50"/>
      <c r="G33" s="50"/>
      <c r="H33" s="50"/>
      <c r="I33" s="50"/>
      <c r="J33" s="50"/>
      <c r="K33" s="50"/>
      <c r="L33" s="50"/>
      <c r="M33" s="50"/>
      <c r="N33" s="50"/>
      <c r="O33" s="49"/>
      <c r="P33" s="48">
        <f t="shared" si="0"/>
        <v>66</v>
      </c>
      <c r="Q33" s="47">
        <f t="shared" si="1"/>
        <v>1.1158072696534235E-2</v>
      </c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ht="23.25" customHeight="1" x14ac:dyDescent="0.3">
      <c r="A34" s="51">
        <v>19</v>
      </c>
      <c r="B34" s="85" t="s">
        <v>70</v>
      </c>
      <c r="C34" s="86"/>
      <c r="D34" s="50">
        <v>138</v>
      </c>
      <c r="E34" s="50">
        <v>139</v>
      </c>
      <c r="F34" s="50"/>
      <c r="G34" s="50"/>
      <c r="H34" s="50"/>
      <c r="I34" s="50"/>
      <c r="J34" s="50"/>
      <c r="K34" s="50"/>
      <c r="L34" s="50"/>
      <c r="M34" s="50"/>
      <c r="N34" s="50"/>
      <c r="O34" s="49"/>
      <c r="P34" s="48">
        <f t="shared" si="0"/>
        <v>277</v>
      </c>
      <c r="Q34" s="47">
        <f t="shared" si="1"/>
        <v>4.6830092983939135E-2</v>
      </c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ht="23.25" customHeight="1" x14ac:dyDescent="0.3">
      <c r="A35" s="51">
        <v>20</v>
      </c>
      <c r="B35" s="85" t="s">
        <v>69</v>
      </c>
      <c r="C35" s="86"/>
      <c r="D35" s="50">
        <v>47</v>
      </c>
      <c r="E35" s="50">
        <v>85</v>
      </c>
      <c r="F35" s="50"/>
      <c r="G35" s="50"/>
      <c r="H35" s="50"/>
      <c r="I35" s="50"/>
      <c r="J35" s="50"/>
      <c r="K35" s="50"/>
      <c r="L35" s="50"/>
      <c r="M35" s="50"/>
      <c r="N35" s="50"/>
      <c r="O35" s="49"/>
      <c r="P35" s="48">
        <f t="shared" si="0"/>
        <v>132</v>
      </c>
      <c r="Q35" s="47">
        <f t="shared" si="1"/>
        <v>2.2316145393068469E-2</v>
      </c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ht="23.25" customHeight="1" x14ac:dyDescent="0.3">
      <c r="A36" s="51">
        <v>21</v>
      </c>
      <c r="B36" s="85" t="s">
        <v>68</v>
      </c>
      <c r="C36" s="86"/>
      <c r="D36" s="50">
        <v>0</v>
      </c>
      <c r="E36" s="50">
        <v>77</v>
      </c>
      <c r="F36" s="50"/>
      <c r="G36" s="50"/>
      <c r="H36" s="50"/>
      <c r="I36" s="50"/>
      <c r="J36" s="50"/>
      <c r="K36" s="50"/>
      <c r="L36" s="50"/>
      <c r="M36" s="50"/>
      <c r="N36" s="50"/>
      <c r="O36" s="49"/>
      <c r="P36" s="48">
        <f t="shared" si="0"/>
        <v>77</v>
      </c>
      <c r="Q36" s="47">
        <f t="shared" si="1"/>
        <v>1.301775147928994E-2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ht="23.25" customHeight="1" x14ac:dyDescent="0.3">
      <c r="A37" s="51">
        <v>22</v>
      </c>
      <c r="B37" s="85" t="s">
        <v>67</v>
      </c>
      <c r="C37" s="86"/>
      <c r="D37" s="50">
        <v>49</v>
      </c>
      <c r="E37" s="50">
        <v>106</v>
      </c>
      <c r="F37" s="50"/>
      <c r="G37" s="50"/>
      <c r="H37" s="50"/>
      <c r="I37" s="50"/>
      <c r="J37" s="50"/>
      <c r="K37" s="50"/>
      <c r="L37" s="50"/>
      <c r="M37" s="50"/>
      <c r="N37" s="50"/>
      <c r="O37" s="49"/>
      <c r="P37" s="48">
        <f t="shared" si="0"/>
        <v>155</v>
      </c>
      <c r="Q37" s="47">
        <f t="shared" si="1"/>
        <v>2.6204564666103127E-2</v>
      </c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23.25" customHeight="1" x14ac:dyDescent="0.3">
      <c r="A38" s="51">
        <v>23</v>
      </c>
      <c r="B38" s="85" t="s">
        <v>66</v>
      </c>
      <c r="C38" s="86"/>
      <c r="D38" s="52" t="s">
        <v>24</v>
      </c>
      <c r="E38" s="52" t="s">
        <v>24</v>
      </c>
      <c r="F38" s="50"/>
      <c r="G38" s="50"/>
      <c r="H38" s="50"/>
      <c r="I38" s="50"/>
      <c r="J38" s="50"/>
      <c r="K38" s="50"/>
      <c r="L38" s="50"/>
      <c r="M38" s="50"/>
      <c r="N38" s="50"/>
      <c r="O38" s="49"/>
      <c r="P38" s="48">
        <f t="shared" si="0"/>
        <v>0</v>
      </c>
      <c r="Q38" s="47">
        <f t="shared" si="1"/>
        <v>0</v>
      </c>
      <c r="AE38" s="1"/>
      <c r="AF38" s="1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23.25" customHeight="1" x14ac:dyDescent="0.3">
      <c r="A39" s="51">
        <v>24</v>
      </c>
      <c r="B39" s="85" t="s">
        <v>65</v>
      </c>
      <c r="C39" s="86"/>
      <c r="D39" s="50">
        <v>86</v>
      </c>
      <c r="E39" s="50">
        <v>99</v>
      </c>
      <c r="F39" s="50"/>
      <c r="G39" s="50"/>
      <c r="H39" s="50"/>
      <c r="I39" s="50"/>
      <c r="J39" s="50"/>
      <c r="K39" s="50"/>
      <c r="L39" s="50"/>
      <c r="M39" s="50"/>
      <c r="N39" s="50"/>
      <c r="O39" s="49"/>
      <c r="P39" s="48">
        <f t="shared" si="0"/>
        <v>185</v>
      </c>
      <c r="Q39" s="47">
        <f t="shared" si="1"/>
        <v>3.127641589180051E-2</v>
      </c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23.25" customHeight="1" x14ac:dyDescent="0.3">
      <c r="A40" s="51">
        <v>25</v>
      </c>
      <c r="B40" s="85" t="s">
        <v>64</v>
      </c>
      <c r="C40" s="86"/>
      <c r="D40" s="50">
        <v>18</v>
      </c>
      <c r="E40" s="50">
        <v>102</v>
      </c>
      <c r="F40" s="50"/>
      <c r="G40" s="50"/>
      <c r="H40" s="50"/>
      <c r="I40" s="50"/>
      <c r="J40" s="50"/>
      <c r="K40" s="50"/>
      <c r="L40" s="50"/>
      <c r="M40" s="50"/>
      <c r="N40" s="50"/>
      <c r="O40" s="49"/>
      <c r="P40" s="48">
        <f t="shared" si="0"/>
        <v>120</v>
      </c>
      <c r="Q40" s="47">
        <f t="shared" si="1"/>
        <v>2.0287404902789519E-2</v>
      </c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ht="23.25" customHeight="1" x14ac:dyDescent="0.3">
      <c r="A41" s="51">
        <v>26</v>
      </c>
      <c r="B41" s="85" t="s">
        <v>63</v>
      </c>
      <c r="C41" s="86"/>
      <c r="D41" s="50">
        <v>15</v>
      </c>
      <c r="E41" s="50">
        <v>54</v>
      </c>
      <c r="F41" s="50"/>
      <c r="G41" s="50"/>
      <c r="H41" s="50"/>
      <c r="I41" s="50"/>
      <c r="J41" s="50"/>
      <c r="K41" s="50"/>
      <c r="L41" s="50"/>
      <c r="M41" s="50"/>
      <c r="N41" s="50"/>
      <c r="O41" s="49"/>
      <c r="P41" s="48">
        <f t="shared" si="0"/>
        <v>69</v>
      </c>
      <c r="Q41" s="47">
        <f t="shared" si="1"/>
        <v>1.1665257819103972E-2</v>
      </c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ht="23.25" customHeight="1" x14ac:dyDescent="0.3">
      <c r="A42" s="51">
        <v>27</v>
      </c>
      <c r="B42" s="85" t="s">
        <v>62</v>
      </c>
      <c r="C42" s="86"/>
      <c r="D42" s="50">
        <v>61</v>
      </c>
      <c r="E42" s="50">
        <v>141</v>
      </c>
      <c r="F42" s="50"/>
      <c r="G42" s="50"/>
      <c r="H42" s="50"/>
      <c r="I42" s="50"/>
      <c r="J42" s="50"/>
      <c r="K42" s="50"/>
      <c r="L42" s="50"/>
      <c r="M42" s="50"/>
      <c r="N42" s="50"/>
      <c r="O42" s="49"/>
      <c r="P42" s="48">
        <f t="shared" si="0"/>
        <v>202</v>
      </c>
      <c r="Q42" s="47">
        <f t="shared" si="1"/>
        <v>3.4150464919695686E-2</v>
      </c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23.25" customHeight="1" x14ac:dyDescent="0.3">
      <c r="A43" s="51">
        <v>28</v>
      </c>
      <c r="B43" s="85" t="s">
        <v>61</v>
      </c>
      <c r="C43" s="86"/>
      <c r="D43" s="52" t="s">
        <v>24</v>
      </c>
      <c r="E43" s="52" t="s">
        <v>24</v>
      </c>
      <c r="F43" s="50"/>
      <c r="G43" s="50"/>
      <c r="H43" s="50"/>
      <c r="I43" s="50"/>
      <c r="J43" s="50"/>
      <c r="K43" s="50"/>
      <c r="L43" s="50"/>
      <c r="M43" s="50"/>
      <c r="N43" s="50"/>
      <c r="O43" s="49"/>
      <c r="P43" s="48">
        <f t="shared" si="0"/>
        <v>0</v>
      </c>
      <c r="Q43" s="47">
        <f t="shared" si="1"/>
        <v>0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23.25" customHeight="1" x14ac:dyDescent="0.3">
      <c r="A44" s="51">
        <v>29</v>
      </c>
      <c r="B44" s="85" t="s">
        <v>60</v>
      </c>
      <c r="C44" s="86"/>
      <c r="D44" s="52" t="s">
        <v>24</v>
      </c>
      <c r="E44" s="52" t="s">
        <v>24</v>
      </c>
      <c r="F44" s="50"/>
      <c r="G44" s="50"/>
      <c r="H44" s="50"/>
      <c r="I44" s="50"/>
      <c r="J44" s="50"/>
      <c r="K44" s="50"/>
      <c r="L44" s="50"/>
      <c r="M44" s="50"/>
      <c r="N44" s="50"/>
      <c r="O44" s="49"/>
      <c r="P44" s="48">
        <f t="shared" si="0"/>
        <v>0</v>
      </c>
      <c r="Q44" s="47">
        <f t="shared" si="1"/>
        <v>0</v>
      </c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23.25" customHeight="1" x14ac:dyDescent="0.3">
      <c r="A45" s="51">
        <v>30</v>
      </c>
      <c r="B45" s="85" t="s">
        <v>59</v>
      </c>
      <c r="C45" s="86"/>
      <c r="D45" s="52" t="s">
        <v>24</v>
      </c>
      <c r="E45" s="52" t="s">
        <v>24</v>
      </c>
      <c r="F45" s="50"/>
      <c r="G45" s="50"/>
      <c r="H45" s="50"/>
      <c r="I45" s="50"/>
      <c r="J45" s="50"/>
      <c r="K45" s="50"/>
      <c r="L45" s="50"/>
      <c r="M45" s="50"/>
      <c r="N45" s="50"/>
      <c r="O45" s="49"/>
      <c r="P45" s="48">
        <f t="shared" si="0"/>
        <v>0</v>
      </c>
      <c r="Q45" s="47">
        <f t="shared" si="1"/>
        <v>0</v>
      </c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23.25" customHeight="1" x14ac:dyDescent="0.3">
      <c r="A46" s="51">
        <v>31</v>
      </c>
      <c r="B46" s="85" t="s">
        <v>58</v>
      </c>
      <c r="C46" s="86"/>
      <c r="D46" s="52" t="s">
        <v>24</v>
      </c>
      <c r="E46" s="52" t="s">
        <v>24</v>
      </c>
      <c r="F46" s="50"/>
      <c r="G46" s="50"/>
      <c r="H46" s="50"/>
      <c r="I46" s="50"/>
      <c r="J46" s="50"/>
      <c r="K46" s="50"/>
      <c r="L46" s="50"/>
      <c r="M46" s="50"/>
      <c r="N46" s="50"/>
      <c r="O46" s="49"/>
      <c r="P46" s="48">
        <f t="shared" si="0"/>
        <v>0</v>
      </c>
      <c r="Q46" s="47">
        <f t="shared" si="1"/>
        <v>0</v>
      </c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23.25" customHeight="1" x14ac:dyDescent="0.3">
      <c r="A47" s="51">
        <v>32</v>
      </c>
      <c r="B47" s="85" t="s">
        <v>57</v>
      </c>
      <c r="C47" s="86"/>
      <c r="D47" s="50">
        <v>13</v>
      </c>
      <c r="E47" s="50">
        <v>21</v>
      </c>
      <c r="F47" s="50"/>
      <c r="G47" s="50"/>
      <c r="H47" s="50"/>
      <c r="I47" s="50"/>
      <c r="J47" s="50"/>
      <c r="K47" s="50"/>
      <c r="L47" s="50"/>
      <c r="M47" s="50"/>
      <c r="N47" s="50"/>
      <c r="O47" s="49"/>
      <c r="P47" s="48">
        <f t="shared" si="0"/>
        <v>34</v>
      </c>
      <c r="Q47" s="47">
        <f t="shared" si="1"/>
        <v>5.7480980557903637E-3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23.25" customHeight="1" x14ac:dyDescent="0.3">
      <c r="A48" s="51">
        <v>33</v>
      </c>
      <c r="B48" s="85" t="s">
        <v>56</v>
      </c>
      <c r="C48" s="86"/>
      <c r="D48" s="50">
        <v>111</v>
      </c>
      <c r="E48" s="50">
        <v>124</v>
      </c>
      <c r="F48" s="50"/>
      <c r="G48" s="50"/>
      <c r="H48" s="50"/>
      <c r="I48" s="50"/>
      <c r="J48" s="50"/>
      <c r="K48" s="50"/>
      <c r="L48" s="50"/>
      <c r="M48" s="50"/>
      <c r="N48" s="50"/>
      <c r="O48" s="49"/>
      <c r="P48" s="48">
        <f t="shared" si="0"/>
        <v>235</v>
      </c>
      <c r="Q48" s="47">
        <f t="shared" si="1"/>
        <v>3.9729501267962805E-2</v>
      </c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23.25" customHeight="1" x14ac:dyDescent="0.3">
      <c r="A49" s="51">
        <v>34</v>
      </c>
      <c r="B49" s="85" t="s">
        <v>55</v>
      </c>
      <c r="C49" s="86"/>
      <c r="D49" s="50">
        <v>31</v>
      </c>
      <c r="E49" s="50">
        <v>59</v>
      </c>
      <c r="F49" s="50"/>
      <c r="G49" s="50"/>
      <c r="H49" s="50"/>
      <c r="I49" s="50"/>
      <c r="J49" s="50"/>
      <c r="K49" s="50"/>
      <c r="L49" s="50"/>
      <c r="M49" s="50"/>
      <c r="N49" s="50"/>
      <c r="O49" s="49"/>
      <c r="P49" s="48">
        <f t="shared" si="0"/>
        <v>90</v>
      </c>
      <c r="Q49" s="47">
        <f t="shared" si="1"/>
        <v>1.5215553677092139E-2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23.25" customHeight="1" x14ac:dyDescent="0.3">
      <c r="A50" s="51">
        <v>35</v>
      </c>
      <c r="B50" s="85" t="s">
        <v>54</v>
      </c>
      <c r="C50" s="86"/>
      <c r="D50" s="50">
        <v>24</v>
      </c>
      <c r="E50" s="50">
        <v>52</v>
      </c>
      <c r="F50" s="50"/>
      <c r="G50" s="50"/>
      <c r="H50" s="50"/>
      <c r="I50" s="50"/>
      <c r="J50" s="50"/>
      <c r="K50" s="50"/>
      <c r="L50" s="50"/>
      <c r="M50" s="50"/>
      <c r="N50" s="50"/>
      <c r="O50" s="49"/>
      <c r="P50" s="48">
        <f t="shared" si="0"/>
        <v>76</v>
      </c>
      <c r="Q50" s="47">
        <f t="shared" si="1"/>
        <v>1.2848689771766696E-2</v>
      </c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23.25" customHeight="1" x14ac:dyDescent="0.3">
      <c r="A51" s="51">
        <v>36</v>
      </c>
      <c r="B51" s="85" t="s">
        <v>53</v>
      </c>
      <c r="C51" s="86"/>
      <c r="D51" s="50">
        <v>94</v>
      </c>
      <c r="E51" s="50">
        <v>41</v>
      </c>
      <c r="F51" s="50"/>
      <c r="G51" s="50"/>
      <c r="H51" s="50"/>
      <c r="I51" s="50"/>
      <c r="J51" s="50"/>
      <c r="K51" s="50"/>
      <c r="L51" s="50"/>
      <c r="M51" s="50"/>
      <c r="N51" s="50"/>
      <c r="O51" s="49"/>
      <c r="P51" s="48">
        <f t="shared" si="0"/>
        <v>135</v>
      </c>
      <c r="Q51" s="47">
        <f t="shared" si="1"/>
        <v>2.2823330515638209E-2</v>
      </c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ht="23.25" customHeight="1" x14ac:dyDescent="0.3">
      <c r="A52" s="51">
        <v>37</v>
      </c>
      <c r="B52" s="85" t="s">
        <v>52</v>
      </c>
      <c r="C52" s="86"/>
      <c r="D52" s="50">
        <v>56</v>
      </c>
      <c r="E52" s="50">
        <v>185</v>
      </c>
      <c r="F52" s="50"/>
      <c r="G52" s="50"/>
      <c r="H52" s="50"/>
      <c r="I52" s="50"/>
      <c r="J52" s="50"/>
      <c r="K52" s="50"/>
      <c r="L52" s="50"/>
      <c r="M52" s="50"/>
      <c r="N52" s="50"/>
      <c r="O52" s="49"/>
      <c r="P52" s="48">
        <f t="shared" si="0"/>
        <v>241</v>
      </c>
      <c r="Q52" s="47">
        <f t="shared" si="1"/>
        <v>4.0743871513102284E-2</v>
      </c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ht="23.25" customHeight="1" x14ac:dyDescent="0.3">
      <c r="A53" s="51">
        <v>38</v>
      </c>
      <c r="B53" s="85" t="s">
        <v>51</v>
      </c>
      <c r="C53" s="86"/>
      <c r="D53" s="50">
        <v>5</v>
      </c>
      <c r="E53" s="50">
        <v>108</v>
      </c>
      <c r="F53" s="50"/>
      <c r="G53" s="50"/>
      <c r="H53" s="50"/>
      <c r="I53" s="50"/>
      <c r="J53" s="50"/>
      <c r="K53" s="50"/>
      <c r="L53" s="50"/>
      <c r="M53" s="50"/>
      <c r="N53" s="50"/>
      <c r="O53" s="49"/>
      <c r="P53" s="48">
        <f t="shared" si="0"/>
        <v>113</v>
      </c>
      <c r="Q53" s="47">
        <f t="shared" si="1"/>
        <v>1.9103972950126797E-2</v>
      </c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ht="21" customHeight="1" x14ac:dyDescent="0.3">
      <c r="A54" s="51">
        <v>39</v>
      </c>
      <c r="B54" s="85" t="s">
        <v>50</v>
      </c>
      <c r="C54" s="86"/>
      <c r="D54" s="50">
        <v>105</v>
      </c>
      <c r="E54" s="50">
        <v>83</v>
      </c>
      <c r="F54" s="50"/>
      <c r="G54" s="50"/>
      <c r="H54" s="50"/>
      <c r="I54" s="50"/>
      <c r="J54" s="50"/>
      <c r="K54" s="50"/>
      <c r="L54" s="50"/>
      <c r="M54" s="50"/>
      <c r="N54" s="50"/>
      <c r="O54" s="49"/>
      <c r="P54" s="48">
        <f t="shared" si="0"/>
        <v>188</v>
      </c>
      <c r="Q54" s="47">
        <f t="shared" si="1"/>
        <v>3.1783601014370243E-2</v>
      </c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ht="21" customHeight="1" x14ac:dyDescent="0.3">
      <c r="A55" s="51">
        <v>40</v>
      </c>
      <c r="B55" s="85" t="s">
        <v>49</v>
      </c>
      <c r="C55" s="86"/>
      <c r="D55" s="50">
        <v>161</v>
      </c>
      <c r="E55" s="50">
        <v>109</v>
      </c>
      <c r="F55" s="50"/>
      <c r="G55" s="50"/>
      <c r="H55" s="50"/>
      <c r="I55" s="50"/>
      <c r="J55" s="50"/>
      <c r="K55" s="50"/>
      <c r="L55" s="50"/>
      <c r="M55" s="50"/>
      <c r="N55" s="50"/>
      <c r="O55" s="49"/>
      <c r="P55" s="48">
        <f t="shared" si="0"/>
        <v>270</v>
      </c>
      <c r="Q55" s="47">
        <f t="shared" si="1"/>
        <v>4.5646661031276417E-2</v>
      </c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ht="21" customHeight="1" x14ac:dyDescent="0.3">
      <c r="A56" s="51">
        <v>41</v>
      </c>
      <c r="B56" s="85" t="s">
        <v>48</v>
      </c>
      <c r="C56" s="86"/>
      <c r="D56" s="50">
        <v>21</v>
      </c>
      <c r="E56" s="50">
        <v>32</v>
      </c>
      <c r="F56" s="50"/>
      <c r="G56" s="50"/>
      <c r="H56" s="50"/>
      <c r="I56" s="50"/>
      <c r="J56" s="50"/>
      <c r="K56" s="50"/>
      <c r="L56" s="50"/>
      <c r="M56" s="50"/>
      <c r="N56" s="50"/>
      <c r="O56" s="49"/>
      <c r="P56" s="48">
        <f t="shared" si="0"/>
        <v>53</v>
      </c>
      <c r="Q56" s="47">
        <f t="shared" si="1"/>
        <v>8.9602704987320377E-3</v>
      </c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ht="21" customHeight="1" x14ac:dyDescent="0.3">
      <c r="A57" s="51">
        <v>42</v>
      </c>
      <c r="B57" s="85" t="s">
        <v>47</v>
      </c>
      <c r="C57" s="86"/>
      <c r="D57" s="50">
        <v>114</v>
      </c>
      <c r="E57" s="50">
        <v>132</v>
      </c>
      <c r="F57" s="50"/>
      <c r="G57" s="50"/>
      <c r="H57" s="50"/>
      <c r="I57" s="50"/>
      <c r="J57" s="50"/>
      <c r="K57" s="50"/>
      <c r="L57" s="50"/>
      <c r="M57" s="50"/>
      <c r="N57" s="50"/>
      <c r="O57" s="49"/>
      <c r="P57" s="48">
        <f t="shared" si="0"/>
        <v>246</v>
      </c>
      <c r="Q57" s="47">
        <f t="shared" si="1"/>
        <v>4.1589180050718509E-2</v>
      </c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ht="21" customHeight="1" x14ac:dyDescent="0.3">
      <c r="A58" s="115" t="s">
        <v>1</v>
      </c>
      <c r="B58" s="116"/>
      <c r="C58" s="116"/>
      <c r="D58" s="46">
        <f t="shared" ref="D58:P58" si="3">+SUM(D16:D57)</f>
        <v>2526</v>
      </c>
      <c r="E58" s="45">
        <f t="shared" si="3"/>
        <v>3389</v>
      </c>
      <c r="F58" s="45">
        <f t="shared" si="3"/>
        <v>0</v>
      </c>
      <c r="G58" s="45">
        <f t="shared" si="3"/>
        <v>0</v>
      </c>
      <c r="H58" s="45">
        <f t="shared" si="3"/>
        <v>0</v>
      </c>
      <c r="I58" s="45">
        <f t="shared" si="3"/>
        <v>0</v>
      </c>
      <c r="J58" s="45">
        <f t="shared" si="3"/>
        <v>0</v>
      </c>
      <c r="K58" s="45">
        <f t="shared" si="3"/>
        <v>0</v>
      </c>
      <c r="L58" s="45">
        <f t="shared" si="3"/>
        <v>0</v>
      </c>
      <c r="M58" s="45">
        <f t="shared" si="3"/>
        <v>0</v>
      </c>
      <c r="N58" s="45">
        <f t="shared" si="3"/>
        <v>0</v>
      </c>
      <c r="O58" s="44">
        <f t="shared" si="3"/>
        <v>0</v>
      </c>
      <c r="P58" s="43">
        <f t="shared" si="3"/>
        <v>5915</v>
      </c>
      <c r="Q58" s="42">
        <v>1</v>
      </c>
    </row>
    <row r="59" spans="1:55" ht="21" customHeight="1" x14ac:dyDescent="0.3">
      <c r="A59" s="41" t="s">
        <v>46</v>
      </c>
      <c r="B59" s="41"/>
      <c r="C59" s="41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39"/>
    </row>
    <row r="60" spans="1:55" ht="21" customHeight="1" x14ac:dyDescent="0.3">
      <c r="A60" s="41"/>
      <c r="B60" s="41"/>
      <c r="C60" s="41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39"/>
      <c r="AD60" s="1"/>
      <c r="AE60" s="1"/>
      <c r="AF60" s="1"/>
      <c r="AG60" s="1"/>
      <c r="AH60" s="1"/>
      <c r="AI60" s="1"/>
      <c r="AJ60" s="1"/>
    </row>
    <row r="61" spans="1:55" ht="21" customHeight="1" x14ac:dyDescent="0.3">
      <c r="L61" s="10"/>
      <c r="M61" s="10"/>
      <c r="V61" s="10"/>
      <c r="W61" s="10"/>
      <c r="X61" s="10"/>
      <c r="Y61" s="10"/>
      <c r="Z61" s="10"/>
      <c r="AD61" s="1"/>
      <c r="AE61" s="1"/>
      <c r="AF61" s="1"/>
      <c r="AG61" s="1"/>
      <c r="AH61" s="1"/>
      <c r="AI61" s="1"/>
      <c r="AJ61" s="1"/>
    </row>
    <row r="62" spans="1:55" ht="27" customHeight="1" thickBot="1" x14ac:dyDescent="0.35">
      <c r="A62" s="119" t="s">
        <v>45</v>
      </c>
      <c r="B62" s="119"/>
      <c r="C62" s="119"/>
      <c r="D62" s="119"/>
      <c r="E62" s="119"/>
      <c r="F62" s="119"/>
      <c r="G62" s="119"/>
      <c r="H62" s="119"/>
      <c r="U62" s="106" t="s">
        <v>44</v>
      </c>
      <c r="V62" s="106"/>
      <c r="W62" s="106"/>
      <c r="X62" s="106"/>
      <c r="Y62" s="106"/>
      <c r="Z62" s="106"/>
      <c r="AD62" s="1"/>
      <c r="AE62" s="1"/>
      <c r="AF62" s="1"/>
      <c r="AG62" s="1"/>
      <c r="AH62" s="1"/>
      <c r="AI62" s="1"/>
      <c r="AJ62" s="1"/>
    </row>
    <row r="63" spans="1:55" ht="11.25" customHeight="1" thickBot="1" x14ac:dyDescent="0.35">
      <c r="A63" s="38"/>
      <c r="B63" s="38"/>
      <c r="C63" s="38"/>
      <c r="D63" s="38"/>
      <c r="E63" s="38"/>
      <c r="F63" s="38"/>
      <c r="G63" s="38"/>
      <c r="H63" s="38"/>
      <c r="U63" s="106"/>
      <c r="V63" s="106"/>
      <c r="W63" s="106"/>
      <c r="X63" s="106"/>
      <c r="Y63" s="106"/>
      <c r="Z63" s="106"/>
      <c r="AD63" s="1"/>
      <c r="AE63" s="1"/>
      <c r="AF63" s="1"/>
      <c r="AG63" s="1"/>
      <c r="AH63" s="1"/>
      <c r="AI63" s="1"/>
      <c r="AJ63" s="1"/>
    </row>
    <row r="64" spans="1:55" ht="27" customHeight="1" x14ac:dyDescent="0.3">
      <c r="A64" s="117" t="s">
        <v>0</v>
      </c>
      <c r="B64" s="117" t="s">
        <v>1</v>
      </c>
      <c r="C64" s="117" t="s">
        <v>43</v>
      </c>
      <c r="D64" s="117"/>
      <c r="E64" s="117" t="s">
        <v>42</v>
      </c>
      <c r="F64" s="117"/>
      <c r="G64" s="117" t="s">
        <v>41</v>
      </c>
      <c r="H64" s="117"/>
      <c r="K64" s="10"/>
      <c r="L64" s="10"/>
      <c r="M64" s="10"/>
      <c r="U64" s="38"/>
      <c r="V64" s="38"/>
      <c r="W64" s="38"/>
      <c r="X64" s="38"/>
      <c r="Y64" s="38"/>
      <c r="Z64" s="38"/>
      <c r="AD64" s="1"/>
      <c r="AE64" s="1"/>
      <c r="AF64" s="1"/>
      <c r="AG64" s="1"/>
      <c r="AH64" s="1"/>
      <c r="AI64" s="1"/>
      <c r="AJ64" s="1"/>
    </row>
    <row r="65" spans="1:26" s="1" customFormat="1" ht="57.75" customHeight="1" x14ac:dyDescent="0.3">
      <c r="A65" s="118"/>
      <c r="B65" s="118"/>
      <c r="C65" s="118"/>
      <c r="D65" s="118"/>
      <c r="E65" s="118"/>
      <c r="F65" s="118"/>
      <c r="G65" s="118"/>
      <c r="H65" s="118"/>
      <c r="K65" s="10"/>
      <c r="L65" s="10"/>
      <c r="M65" s="10"/>
      <c r="U65" s="37" t="s">
        <v>0</v>
      </c>
      <c r="V65" s="37" t="s">
        <v>1</v>
      </c>
      <c r="W65" s="117" t="s">
        <v>3</v>
      </c>
      <c r="X65" s="117"/>
      <c r="Y65" s="117" t="s">
        <v>4</v>
      </c>
      <c r="Z65" s="117"/>
    </row>
    <row r="66" spans="1:26" s="1" customFormat="1" ht="23.25" customHeight="1" x14ac:dyDescent="0.3">
      <c r="A66" s="30" t="s">
        <v>9</v>
      </c>
      <c r="B66" s="36">
        <f t="shared" ref="B66:B77" si="4">+SUM(C66:J66)</f>
        <v>2526</v>
      </c>
      <c r="C66" s="120">
        <f t="shared" ref="C66:C77" si="5">C86</f>
        <v>1201</v>
      </c>
      <c r="D66" s="120"/>
      <c r="E66" s="120">
        <f t="shared" ref="E66:E77" si="6">E86+G86+I86</f>
        <v>816</v>
      </c>
      <c r="F66" s="120"/>
      <c r="G66" s="120">
        <f t="shared" ref="G66:G77" si="7">K86+M86</f>
        <v>509</v>
      </c>
      <c r="H66" s="120"/>
      <c r="K66" s="10"/>
      <c r="L66" s="10"/>
      <c r="M66" s="10"/>
      <c r="U66" s="30" t="s">
        <v>9</v>
      </c>
      <c r="V66" s="36">
        <f t="shared" ref="V66:V77" si="8">+W66+Y66</f>
        <v>2526</v>
      </c>
      <c r="W66" s="121">
        <v>1227</v>
      </c>
      <c r="X66" s="121"/>
      <c r="Y66" s="121">
        <v>1299</v>
      </c>
      <c r="Z66" s="122"/>
    </row>
    <row r="67" spans="1:26" s="1" customFormat="1" ht="23.25" customHeight="1" x14ac:dyDescent="0.3">
      <c r="A67" s="29" t="s">
        <v>10</v>
      </c>
      <c r="B67" s="27">
        <f t="shared" si="4"/>
        <v>3389</v>
      </c>
      <c r="C67" s="120">
        <f t="shared" si="5"/>
        <v>1139</v>
      </c>
      <c r="D67" s="120"/>
      <c r="E67" s="120">
        <f t="shared" si="6"/>
        <v>1695</v>
      </c>
      <c r="F67" s="120"/>
      <c r="G67" s="120">
        <f t="shared" si="7"/>
        <v>555</v>
      </c>
      <c r="H67" s="120"/>
      <c r="K67" s="10"/>
      <c r="L67" s="10"/>
      <c r="M67" s="10"/>
      <c r="U67" s="29" t="s">
        <v>10</v>
      </c>
      <c r="V67" s="27">
        <f t="shared" si="8"/>
        <v>3389</v>
      </c>
      <c r="W67" s="121">
        <v>1803</v>
      </c>
      <c r="X67" s="121"/>
      <c r="Y67" s="83">
        <v>1586</v>
      </c>
      <c r="Z67" s="123"/>
    </row>
    <row r="68" spans="1:26" s="1" customFormat="1" ht="23.25" customHeight="1" x14ac:dyDescent="0.3">
      <c r="A68" s="29" t="s">
        <v>11</v>
      </c>
      <c r="B68" s="27">
        <f t="shared" si="4"/>
        <v>0</v>
      </c>
      <c r="C68" s="120">
        <f t="shared" si="5"/>
        <v>0</v>
      </c>
      <c r="D68" s="120"/>
      <c r="E68" s="120">
        <f t="shared" si="6"/>
        <v>0</v>
      </c>
      <c r="F68" s="120"/>
      <c r="G68" s="120">
        <f t="shared" si="7"/>
        <v>0</v>
      </c>
      <c r="H68" s="120"/>
      <c r="K68" s="10"/>
      <c r="L68" s="10"/>
      <c r="M68" s="10"/>
      <c r="U68" s="29" t="s">
        <v>11</v>
      </c>
      <c r="V68" s="27">
        <f t="shared" si="8"/>
        <v>0</v>
      </c>
      <c r="W68" s="26">
        <v>0</v>
      </c>
      <c r="X68" s="25"/>
      <c r="Y68" s="83">
        <v>0</v>
      </c>
      <c r="Z68" s="123"/>
    </row>
    <row r="69" spans="1:26" s="1" customFormat="1" ht="23.25" customHeight="1" x14ac:dyDescent="0.3">
      <c r="A69" s="29" t="s">
        <v>12</v>
      </c>
      <c r="B69" s="27">
        <f t="shared" si="4"/>
        <v>0</v>
      </c>
      <c r="C69" s="120">
        <f t="shared" si="5"/>
        <v>0</v>
      </c>
      <c r="D69" s="120"/>
      <c r="E69" s="120">
        <f t="shared" si="6"/>
        <v>0</v>
      </c>
      <c r="F69" s="120"/>
      <c r="G69" s="120">
        <f t="shared" si="7"/>
        <v>0</v>
      </c>
      <c r="H69" s="120"/>
      <c r="K69" s="10"/>
      <c r="L69" s="10"/>
      <c r="M69" s="10"/>
      <c r="U69" s="29" t="s">
        <v>12</v>
      </c>
      <c r="V69" s="27">
        <f t="shared" si="8"/>
        <v>0</v>
      </c>
      <c r="W69" s="26">
        <v>0</v>
      </c>
      <c r="X69" s="25"/>
      <c r="Y69" s="83">
        <v>0</v>
      </c>
      <c r="Z69" s="123"/>
    </row>
    <row r="70" spans="1:26" s="1" customFormat="1" ht="23.25" customHeight="1" x14ac:dyDescent="0.3">
      <c r="A70" s="29" t="s">
        <v>13</v>
      </c>
      <c r="B70" s="27">
        <f t="shared" si="4"/>
        <v>0</v>
      </c>
      <c r="C70" s="120">
        <f t="shared" si="5"/>
        <v>0</v>
      </c>
      <c r="D70" s="120"/>
      <c r="E70" s="120">
        <f t="shared" si="6"/>
        <v>0</v>
      </c>
      <c r="F70" s="120"/>
      <c r="G70" s="120">
        <f t="shared" si="7"/>
        <v>0</v>
      </c>
      <c r="H70" s="120"/>
      <c r="K70" s="10"/>
      <c r="L70" s="10"/>
      <c r="M70" s="10"/>
      <c r="U70" s="29" t="s">
        <v>13</v>
      </c>
      <c r="V70" s="27">
        <f t="shared" si="8"/>
        <v>0</v>
      </c>
      <c r="W70" s="26">
        <v>0</v>
      </c>
      <c r="X70" s="25"/>
      <c r="Y70" s="83">
        <v>0</v>
      </c>
      <c r="Z70" s="123"/>
    </row>
    <row r="71" spans="1:26" s="1" customFormat="1" ht="23.25" customHeight="1" x14ac:dyDescent="0.3">
      <c r="A71" s="29" t="s">
        <v>14</v>
      </c>
      <c r="B71" s="27">
        <f t="shared" si="4"/>
        <v>0</v>
      </c>
      <c r="C71" s="120">
        <f t="shared" si="5"/>
        <v>0</v>
      </c>
      <c r="D71" s="120"/>
      <c r="E71" s="120">
        <f t="shared" si="6"/>
        <v>0</v>
      </c>
      <c r="F71" s="120"/>
      <c r="G71" s="120">
        <f t="shared" si="7"/>
        <v>0</v>
      </c>
      <c r="H71" s="120"/>
      <c r="K71" s="10"/>
      <c r="L71" s="10"/>
      <c r="M71" s="10"/>
      <c r="U71" s="29" t="s">
        <v>14</v>
      </c>
      <c r="V71" s="27">
        <f t="shared" si="8"/>
        <v>0</v>
      </c>
      <c r="W71" s="26">
        <v>0</v>
      </c>
      <c r="X71" s="25"/>
      <c r="Y71" s="83">
        <v>0</v>
      </c>
      <c r="Z71" s="123"/>
    </row>
    <row r="72" spans="1:26" s="1" customFormat="1" ht="23.25" customHeight="1" x14ac:dyDescent="0.3">
      <c r="A72" s="29" t="s">
        <v>15</v>
      </c>
      <c r="B72" s="27">
        <f t="shared" si="4"/>
        <v>0</v>
      </c>
      <c r="C72" s="120">
        <f t="shared" si="5"/>
        <v>0</v>
      </c>
      <c r="D72" s="120"/>
      <c r="E72" s="120">
        <f t="shared" si="6"/>
        <v>0</v>
      </c>
      <c r="F72" s="120"/>
      <c r="G72" s="120">
        <f t="shared" si="7"/>
        <v>0</v>
      </c>
      <c r="H72" s="120"/>
      <c r="K72" s="10"/>
      <c r="L72" s="10"/>
      <c r="M72" s="10"/>
      <c r="U72" s="29" t="s">
        <v>15</v>
      </c>
      <c r="V72" s="27">
        <f t="shared" si="8"/>
        <v>0</v>
      </c>
      <c r="W72" s="26">
        <v>0</v>
      </c>
      <c r="X72" s="25"/>
      <c r="Y72" s="83">
        <v>0</v>
      </c>
      <c r="Z72" s="123"/>
    </row>
    <row r="73" spans="1:26" s="1" customFormat="1" ht="23.25" customHeight="1" x14ac:dyDescent="0.3">
      <c r="A73" s="29" t="s">
        <v>16</v>
      </c>
      <c r="B73" s="27">
        <f t="shared" si="4"/>
        <v>0</v>
      </c>
      <c r="C73" s="120">
        <f t="shared" si="5"/>
        <v>0</v>
      </c>
      <c r="D73" s="120"/>
      <c r="E73" s="120">
        <f t="shared" si="6"/>
        <v>0</v>
      </c>
      <c r="F73" s="120"/>
      <c r="G73" s="120">
        <f t="shared" si="7"/>
        <v>0</v>
      </c>
      <c r="H73" s="120"/>
      <c r="K73" s="10"/>
      <c r="L73" s="10"/>
      <c r="M73" s="10"/>
      <c r="U73" s="29" t="s">
        <v>16</v>
      </c>
      <c r="V73" s="27">
        <f t="shared" si="8"/>
        <v>0</v>
      </c>
      <c r="W73" s="26">
        <v>0</v>
      </c>
      <c r="X73" s="25"/>
      <c r="Y73" s="83">
        <v>0</v>
      </c>
      <c r="Z73" s="123"/>
    </row>
    <row r="74" spans="1:26" s="1" customFormat="1" ht="23.25" customHeight="1" x14ac:dyDescent="0.3">
      <c r="A74" s="29" t="s">
        <v>22</v>
      </c>
      <c r="B74" s="27">
        <f t="shared" si="4"/>
        <v>0</v>
      </c>
      <c r="C74" s="120">
        <f t="shared" si="5"/>
        <v>0</v>
      </c>
      <c r="D74" s="120"/>
      <c r="E74" s="120">
        <f t="shared" si="6"/>
        <v>0</v>
      </c>
      <c r="F74" s="120"/>
      <c r="G74" s="120">
        <f t="shared" si="7"/>
        <v>0</v>
      </c>
      <c r="H74" s="120"/>
      <c r="K74" s="10"/>
      <c r="L74" s="10"/>
      <c r="M74" s="10"/>
      <c r="U74" s="29" t="s">
        <v>22</v>
      </c>
      <c r="V74" s="27">
        <f t="shared" si="8"/>
        <v>0</v>
      </c>
      <c r="W74" s="26">
        <v>0</v>
      </c>
      <c r="X74" s="25"/>
      <c r="Y74" s="83">
        <v>0</v>
      </c>
      <c r="Z74" s="123"/>
    </row>
    <row r="75" spans="1:26" s="1" customFormat="1" ht="23.25" customHeight="1" x14ac:dyDescent="0.3">
      <c r="A75" s="29" t="s">
        <v>18</v>
      </c>
      <c r="B75" s="27">
        <f t="shared" si="4"/>
        <v>0</v>
      </c>
      <c r="C75" s="120">
        <f t="shared" si="5"/>
        <v>0</v>
      </c>
      <c r="D75" s="120"/>
      <c r="E75" s="120">
        <f t="shared" si="6"/>
        <v>0</v>
      </c>
      <c r="F75" s="120"/>
      <c r="G75" s="120">
        <f t="shared" si="7"/>
        <v>0</v>
      </c>
      <c r="H75" s="120"/>
      <c r="K75" s="10"/>
      <c r="L75" s="10"/>
      <c r="M75" s="10"/>
      <c r="U75" s="29" t="s">
        <v>18</v>
      </c>
      <c r="V75" s="27">
        <f t="shared" si="8"/>
        <v>0</v>
      </c>
      <c r="W75" s="26">
        <v>0</v>
      </c>
      <c r="X75" s="25"/>
      <c r="Y75" s="83">
        <v>0</v>
      </c>
      <c r="Z75" s="123"/>
    </row>
    <row r="76" spans="1:26" s="1" customFormat="1" ht="23.25" customHeight="1" x14ac:dyDescent="0.3">
      <c r="A76" s="29" t="s">
        <v>19</v>
      </c>
      <c r="B76" s="27">
        <f t="shared" si="4"/>
        <v>0</v>
      </c>
      <c r="C76" s="120">
        <f t="shared" si="5"/>
        <v>0</v>
      </c>
      <c r="D76" s="120"/>
      <c r="E76" s="120">
        <f t="shared" si="6"/>
        <v>0</v>
      </c>
      <c r="F76" s="120"/>
      <c r="G76" s="120">
        <f t="shared" si="7"/>
        <v>0</v>
      </c>
      <c r="H76" s="120"/>
      <c r="K76" s="10"/>
      <c r="L76" s="10"/>
      <c r="M76" s="10"/>
      <c r="U76" s="29" t="s">
        <v>19</v>
      </c>
      <c r="V76" s="27">
        <f t="shared" si="8"/>
        <v>0</v>
      </c>
      <c r="W76" s="26">
        <v>0</v>
      </c>
      <c r="X76" s="25"/>
      <c r="Y76" s="83">
        <v>0</v>
      </c>
      <c r="Z76" s="123"/>
    </row>
    <row r="77" spans="1:26" s="1" customFormat="1" ht="23.25" customHeight="1" x14ac:dyDescent="0.3">
      <c r="A77" s="28" t="s">
        <v>20</v>
      </c>
      <c r="B77" s="35">
        <f t="shared" si="4"/>
        <v>0</v>
      </c>
      <c r="C77" s="124">
        <f t="shared" si="5"/>
        <v>0</v>
      </c>
      <c r="D77" s="124"/>
      <c r="E77" s="124">
        <f t="shared" si="6"/>
        <v>0</v>
      </c>
      <c r="F77" s="124"/>
      <c r="G77" s="124">
        <f t="shared" si="7"/>
        <v>0</v>
      </c>
      <c r="H77" s="124"/>
      <c r="K77" s="10"/>
      <c r="L77" s="10"/>
      <c r="M77" s="10"/>
      <c r="U77" s="28" t="s">
        <v>20</v>
      </c>
      <c r="V77" s="35">
        <f t="shared" si="8"/>
        <v>0</v>
      </c>
      <c r="W77" s="26">
        <v>0</v>
      </c>
      <c r="X77" s="25"/>
      <c r="Y77" s="83">
        <v>0</v>
      </c>
      <c r="Z77" s="123"/>
    </row>
    <row r="78" spans="1:26" s="1" customFormat="1" ht="23.25" customHeight="1" x14ac:dyDescent="0.3">
      <c r="A78" s="23" t="s">
        <v>1</v>
      </c>
      <c r="B78" s="22">
        <f>+SUM(B66:B77)</f>
        <v>5915</v>
      </c>
      <c r="C78" s="127">
        <f>+SUM(C66:C77)</f>
        <v>2340</v>
      </c>
      <c r="D78" s="127"/>
      <c r="E78" s="127">
        <f>+SUM(E66:E77)</f>
        <v>2511</v>
      </c>
      <c r="F78" s="127"/>
      <c r="G78" s="127">
        <f>+SUM(G66:G77)</f>
        <v>1064</v>
      </c>
      <c r="H78" s="127"/>
      <c r="K78" s="10"/>
      <c r="L78" s="10"/>
      <c r="M78" s="10"/>
      <c r="U78" s="23" t="s">
        <v>1</v>
      </c>
      <c r="V78" s="22">
        <f>+SUM(V66:V77)</f>
        <v>5915</v>
      </c>
      <c r="W78" s="127">
        <f>+SUM(W66:W77)</f>
        <v>3030</v>
      </c>
      <c r="X78" s="127"/>
      <c r="Y78" s="127">
        <f>+SUM(Y66:Y77)</f>
        <v>2885</v>
      </c>
      <c r="Z78" s="128"/>
    </row>
    <row r="79" spans="1:26" s="1" customFormat="1" ht="15.75" customHeight="1" x14ac:dyDescent="0.3">
      <c r="A79" s="21" t="s">
        <v>30</v>
      </c>
      <c r="B79" s="20">
        <v>1</v>
      </c>
      <c r="C79" s="125">
        <f>+C78/B78</f>
        <v>0.39560439560439559</v>
      </c>
      <c r="D79" s="125"/>
      <c r="E79" s="125">
        <f>+E78/B78</f>
        <v>0.42451394759087069</v>
      </c>
      <c r="F79" s="125"/>
      <c r="G79" s="125">
        <f>+G78/B78</f>
        <v>0.17988165680473372</v>
      </c>
      <c r="H79" s="125"/>
      <c r="K79" s="10"/>
      <c r="L79" s="10"/>
      <c r="M79" s="10"/>
      <c r="U79" s="21" t="s">
        <v>31</v>
      </c>
      <c r="V79" s="20">
        <v>1</v>
      </c>
      <c r="W79" s="125">
        <f>+W78/V78</f>
        <v>0.51225697379543533</v>
      </c>
      <c r="X79" s="125"/>
      <c r="Y79" s="125">
        <f>+Y78/V78</f>
        <v>0.48774302620456467</v>
      </c>
      <c r="Z79" s="126"/>
    </row>
    <row r="80" spans="1:26" s="1" customFormat="1" ht="23.25" customHeight="1" x14ac:dyDescent="0.3">
      <c r="A80" s="19"/>
      <c r="B80" s="17"/>
      <c r="C80" s="17"/>
      <c r="D80" s="17"/>
      <c r="E80" s="17"/>
      <c r="F80" s="17"/>
      <c r="G80" s="17"/>
      <c r="H80" s="17"/>
      <c r="I80" s="17"/>
      <c r="J80" s="17"/>
      <c r="K80" s="10"/>
      <c r="L80" s="10"/>
      <c r="M80" s="10"/>
      <c r="U80" s="19"/>
      <c r="V80" s="17"/>
      <c r="W80" s="17"/>
      <c r="X80" s="17"/>
      <c r="Y80" s="17"/>
      <c r="Z80" s="17"/>
    </row>
    <row r="81" spans="1:36" ht="23.25" customHeight="1" x14ac:dyDescent="0.3">
      <c r="A81" s="19"/>
      <c r="B81" s="17"/>
      <c r="C81" s="17"/>
      <c r="D81" s="17"/>
      <c r="E81" s="17"/>
      <c r="F81" s="17"/>
      <c r="G81" s="17"/>
      <c r="H81" s="17"/>
      <c r="I81" s="17"/>
      <c r="J81" s="17"/>
      <c r="K81" s="10"/>
      <c r="L81" s="10"/>
      <c r="M81" s="10"/>
      <c r="U81" s="19"/>
      <c r="V81" s="17"/>
      <c r="W81" s="17"/>
      <c r="X81" s="17"/>
      <c r="Y81" s="17"/>
      <c r="Z81" s="17"/>
      <c r="AD81" s="1"/>
      <c r="AE81" s="1"/>
      <c r="AF81" s="1"/>
      <c r="AG81" s="1"/>
      <c r="AH81" s="1"/>
      <c r="AI81" s="1"/>
      <c r="AJ81" s="1"/>
    </row>
    <row r="82" spans="1:36" ht="23.25" customHeight="1" x14ac:dyDescent="0.3">
      <c r="A82" s="4"/>
      <c r="AD82" s="1"/>
      <c r="AE82" s="1"/>
      <c r="AF82" s="1"/>
      <c r="AG82" s="1"/>
      <c r="AH82" s="1"/>
      <c r="AI82" s="1"/>
      <c r="AJ82" s="1"/>
    </row>
    <row r="83" spans="1:36" ht="23.25" customHeight="1" thickBot="1" x14ac:dyDescent="0.35">
      <c r="A83" s="131" t="s">
        <v>40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AD83" s="1"/>
      <c r="AE83" s="1"/>
      <c r="AF83" s="1"/>
      <c r="AG83" s="1"/>
      <c r="AH83" s="1"/>
      <c r="AI83" s="1"/>
      <c r="AJ83" s="1"/>
    </row>
    <row r="84" spans="1:36" ht="23.25" customHeight="1" thickTop="1" x14ac:dyDescent="0.3">
      <c r="A84" s="4"/>
      <c r="N84" s="34"/>
    </row>
    <row r="85" spans="1:36" ht="94.5" customHeight="1" x14ac:dyDescent="0.3">
      <c r="A85" s="33" t="s">
        <v>0</v>
      </c>
      <c r="B85" s="32" t="s">
        <v>1</v>
      </c>
      <c r="C85" s="129" t="s">
        <v>39</v>
      </c>
      <c r="D85" s="130"/>
      <c r="E85" s="129" t="s">
        <v>38</v>
      </c>
      <c r="F85" s="130"/>
      <c r="G85" s="129" t="s">
        <v>37</v>
      </c>
      <c r="H85" s="130"/>
      <c r="I85" s="129" t="s">
        <v>36</v>
      </c>
      <c r="J85" s="130"/>
      <c r="K85" s="129" t="s">
        <v>35</v>
      </c>
      <c r="L85" s="130"/>
      <c r="M85" s="129" t="s">
        <v>34</v>
      </c>
      <c r="N85" s="130"/>
      <c r="O85" s="31"/>
      <c r="W85" s="8"/>
      <c r="X85" s="8"/>
      <c r="Y85" s="8"/>
      <c r="Z85" s="8"/>
      <c r="AA85" s="8"/>
      <c r="AB85" s="24"/>
    </row>
    <row r="86" spans="1:36" ht="23.25" customHeight="1" x14ac:dyDescent="0.3">
      <c r="A86" s="30" t="s">
        <v>9</v>
      </c>
      <c r="B86" s="27">
        <f t="shared" ref="B86:B97" si="9">+SUM(C86:P86)</f>
        <v>2526</v>
      </c>
      <c r="C86" s="83">
        <v>1201</v>
      </c>
      <c r="D86" s="83"/>
      <c r="E86" s="83">
        <v>442</v>
      </c>
      <c r="F86" s="83"/>
      <c r="G86" s="83">
        <v>293</v>
      </c>
      <c r="H86" s="83"/>
      <c r="I86" s="83">
        <v>81</v>
      </c>
      <c r="J86" s="83"/>
      <c r="K86" s="83">
        <v>308</v>
      </c>
      <c r="L86" s="83"/>
      <c r="M86" s="83">
        <v>201</v>
      </c>
      <c r="N86" s="123"/>
      <c r="W86" s="8"/>
      <c r="X86" s="8"/>
      <c r="Y86" s="8"/>
      <c r="Z86" s="8"/>
      <c r="AA86" s="8"/>
      <c r="AB86" s="24"/>
    </row>
    <row r="87" spans="1:36" ht="23.25" customHeight="1" x14ac:dyDescent="0.3">
      <c r="A87" s="29" t="s">
        <v>10</v>
      </c>
      <c r="B87" s="27">
        <f t="shared" si="9"/>
        <v>3389</v>
      </c>
      <c r="C87" s="83">
        <v>1139</v>
      </c>
      <c r="D87" s="83"/>
      <c r="E87" s="83">
        <v>1243</v>
      </c>
      <c r="F87" s="83"/>
      <c r="G87" s="83">
        <v>361</v>
      </c>
      <c r="H87" s="83"/>
      <c r="I87" s="83">
        <v>91</v>
      </c>
      <c r="J87" s="83"/>
      <c r="K87" s="83">
        <v>343</v>
      </c>
      <c r="L87" s="83"/>
      <c r="M87" s="83">
        <v>212</v>
      </c>
      <c r="N87" s="83"/>
      <c r="W87" s="8"/>
      <c r="X87" s="8"/>
      <c r="Y87" s="8"/>
      <c r="Z87" s="8"/>
      <c r="AA87" s="8"/>
      <c r="AB87" s="24"/>
    </row>
    <row r="88" spans="1:36" ht="23.25" customHeight="1" x14ac:dyDescent="0.3">
      <c r="A88" s="29" t="s">
        <v>11</v>
      </c>
      <c r="B88" s="27">
        <f t="shared" si="9"/>
        <v>0</v>
      </c>
      <c r="C88" s="83">
        <v>0</v>
      </c>
      <c r="D88" s="83"/>
      <c r="E88" s="83">
        <v>0</v>
      </c>
      <c r="F88" s="83"/>
      <c r="G88" s="83">
        <v>0</v>
      </c>
      <c r="H88" s="83"/>
      <c r="I88" s="83">
        <v>0</v>
      </c>
      <c r="J88" s="83"/>
      <c r="K88" s="83">
        <v>0</v>
      </c>
      <c r="L88" s="83"/>
      <c r="M88" s="83">
        <v>0</v>
      </c>
      <c r="N88" s="83"/>
      <c r="W88" s="8"/>
      <c r="X88" s="8"/>
      <c r="Y88" s="8"/>
      <c r="Z88" s="8"/>
      <c r="AA88" s="8"/>
      <c r="AB88" s="24"/>
    </row>
    <row r="89" spans="1:36" ht="23.25" customHeight="1" x14ac:dyDescent="0.3">
      <c r="A89" s="29" t="s">
        <v>12</v>
      </c>
      <c r="B89" s="27">
        <f t="shared" si="9"/>
        <v>0</v>
      </c>
      <c r="C89" s="83">
        <v>0</v>
      </c>
      <c r="D89" s="83"/>
      <c r="E89" s="83">
        <v>0</v>
      </c>
      <c r="F89" s="83"/>
      <c r="G89" s="83">
        <v>0</v>
      </c>
      <c r="H89" s="83"/>
      <c r="I89" s="83">
        <v>0</v>
      </c>
      <c r="J89" s="83"/>
      <c r="K89" s="83">
        <v>0</v>
      </c>
      <c r="L89" s="83"/>
      <c r="M89" s="83">
        <v>0</v>
      </c>
      <c r="N89" s="83"/>
      <c r="W89" s="8"/>
      <c r="X89" s="8"/>
      <c r="Y89" s="8"/>
      <c r="Z89" s="8"/>
      <c r="AA89" s="8"/>
      <c r="AB89" s="24"/>
    </row>
    <row r="90" spans="1:36" ht="23.25" customHeight="1" x14ac:dyDescent="0.3">
      <c r="A90" s="29" t="s">
        <v>13</v>
      </c>
      <c r="B90" s="27">
        <f t="shared" si="9"/>
        <v>0</v>
      </c>
      <c r="C90" s="83">
        <v>0</v>
      </c>
      <c r="D90" s="83"/>
      <c r="E90" s="83">
        <v>0</v>
      </c>
      <c r="F90" s="83"/>
      <c r="G90" s="83">
        <v>0</v>
      </c>
      <c r="H90" s="83"/>
      <c r="I90" s="83">
        <v>0</v>
      </c>
      <c r="J90" s="83"/>
      <c r="K90" s="83">
        <v>0</v>
      </c>
      <c r="L90" s="83"/>
      <c r="M90" s="83">
        <v>0</v>
      </c>
      <c r="N90" s="83"/>
      <c r="W90" s="8"/>
      <c r="X90" s="8"/>
      <c r="Y90" s="8"/>
      <c r="Z90" s="8"/>
      <c r="AA90" s="8"/>
      <c r="AB90" s="24"/>
    </row>
    <row r="91" spans="1:36" ht="23.25" customHeight="1" x14ac:dyDescent="0.3">
      <c r="A91" s="29" t="s">
        <v>14</v>
      </c>
      <c r="B91" s="27">
        <f t="shared" si="9"/>
        <v>0</v>
      </c>
      <c r="C91" s="83">
        <v>0</v>
      </c>
      <c r="D91" s="83"/>
      <c r="E91" s="83">
        <v>0</v>
      </c>
      <c r="F91" s="83"/>
      <c r="G91" s="83">
        <v>0</v>
      </c>
      <c r="H91" s="83"/>
      <c r="I91" s="83">
        <v>0</v>
      </c>
      <c r="J91" s="83"/>
      <c r="K91" s="83">
        <v>0</v>
      </c>
      <c r="L91" s="83"/>
      <c r="M91" s="83">
        <v>0</v>
      </c>
      <c r="N91" s="83"/>
      <c r="W91" s="8"/>
      <c r="X91" s="8"/>
      <c r="Y91" s="8"/>
      <c r="Z91" s="8"/>
      <c r="AA91" s="8"/>
      <c r="AB91" s="24"/>
    </row>
    <row r="92" spans="1:36" ht="23.25" customHeight="1" x14ac:dyDescent="0.3">
      <c r="A92" s="29" t="s">
        <v>15</v>
      </c>
      <c r="B92" s="27">
        <f t="shared" si="9"/>
        <v>0</v>
      </c>
      <c r="C92" s="83">
        <v>0</v>
      </c>
      <c r="D92" s="83"/>
      <c r="E92" s="83">
        <v>0</v>
      </c>
      <c r="F92" s="83"/>
      <c r="G92" s="83">
        <v>0</v>
      </c>
      <c r="H92" s="83"/>
      <c r="I92" s="83">
        <v>0</v>
      </c>
      <c r="J92" s="83"/>
      <c r="K92" s="83">
        <v>0</v>
      </c>
      <c r="L92" s="83"/>
      <c r="M92" s="83">
        <v>0</v>
      </c>
      <c r="N92" s="83"/>
      <c r="W92" s="8"/>
      <c r="X92" s="8"/>
      <c r="Y92" s="8"/>
      <c r="Z92" s="8"/>
      <c r="AA92" s="8"/>
      <c r="AB92" s="24"/>
    </row>
    <row r="93" spans="1:36" ht="23.25" customHeight="1" x14ac:dyDescent="0.3">
      <c r="A93" s="29" t="s">
        <v>16</v>
      </c>
      <c r="B93" s="27">
        <f t="shared" si="9"/>
        <v>0</v>
      </c>
      <c r="C93" s="83">
        <v>0</v>
      </c>
      <c r="D93" s="83"/>
      <c r="E93" s="83">
        <v>0</v>
      </c>
      <c r="F93" s="83"/>
      <c r="G93" s="83">
        <v>0</v>
      </c>
      <c r="H93" s="83"/>
      <c r="I93" s="83">
        <v>0</v>
      </c>
      <c r="J93" s="83"/>
      <c r="K93" s="83">
        <v>0</v>
      </c>
      <c r="L93" s="83"/>
      <c r="M93" s="83">
        <v>0</v>
      </c>
      <c r="N93" s="83"/>
      <c r="W93" s="8"/>
      <c r="X93" s="8"/>
      <c r="Y93" s="8"/>
      <c r="Z93" s="8"/>
      <c r="AA93" s="8"/>
      <c r="AB93" s="24"/>
    </row>
    <row r="94" spans="1:36" ht="23.25" customHeight="1" x14ac:dyDescent="0.3">
      <c r="A94" s="29" t="s">
        <v>22</v>
      </c>
      <c r="B94" s="27">
        <f t="shared" si="9"/>
        <v>0</v>
      </c>
      <c r="C94" s="83">
        <v>0</v>
      </c>
      <c r="D94" s="83"/>
      <c r="E94" s="83">
        <v>0</v>
      </c>
      <c r="F94" s="83"/>
      <c r="G94" s="83">
        <v>0</v>
      </c>
      <c r="H94" s="83"/>
      <c r="I94" s="83">
        <v>0</v>
      </c>
      <c r="J94" s="83"/>
      <c r="K94" s="83">
        <v>0</v>
      </c>
      <c r="L94" s="83"/>
      <c r="M94" s="83">
        <v>0</v>
      </c>
      <c r="N94" s="83"/>
      <c r="W94" s="8"/>
      <c r="X94" s="8"/>
      <c r="Y94" s="8"/>
      <c r="Z94" s="8"/>
      <c r="AA94" s="8"/>
      <c r="AB94" s="24"/>
    </row>
    <row r="95" spans="1:36" ht="23.25" customHeight="1" x14ac:dyDescent="0.3">
      <c r="A95" s="29" t="s">
        <v>18</v>
      </c>
      <c r="B95" s="27">
        <f t="shared" si="9"/>
        <v>0</v>
      </c>
      <c r="C95" s="83">
        <v>0</v>
      </c>
      <c r="D95" s="83"/>
      <c r="E95" s="83">
        <v>0</v>
      </c>
      <c r="F95" s="83"/>
      <c r="G95" s="83">
        <v>0</v>
      </c>
      <c r="H95" s="83"/>
      <c r="I95" s="83">
        <v>0</v>
      </c>
      <c r="J95" s="83"/>
      <c r="K95" s="83">
        <v>0</v>
      </c>
      <c r="L95" s="83"/>
      <c r="M95" s="83">
        <v>0</v>
      </c>
      <c r="N95" s="83"/>
      <c r="W95" s="8"/>
      <c r="X95" s="8"/>
      <c r="Y95" s="8"/>
      <c r="Z95" s="8"/>
      <c r="AA95" s="8"/>
      <c r="AB95" s="24"/>
    </row>
    <row r="96" spans="1:36" ht="23.25" customHeight="1" x14ac:dyDescent="0.3">
      <c r="A96" s="29" t="s">
        <v>19</v>
      </c>
      <c r="B96" s="27">
        <f t="shared" si="9"/>
        <v>0</v>
      </c>
      <c r="C96" s="83">
        <v>0</v>
      </c>
      <c r="D96" s="83"/>
      <c r="E96" s="83">
        <v>0</v>
      </c>
      <c r="F96" s="83"/>
      <c r="G96" s="83">
        <v>0</v>
      </c>
      <c r="H96" s="83"/>
      <c r="I96" s="83">
        <v>0</v>
      </c>
      <c r="J96" s="83"/>
      <c r="K96" s="83">
        <v>0</v>
      </c>
      <c r="L96" s="83"/>
      <c r="M96" s="83">
        <v>0</v>
      </c>
      <c r="N96" s="83"/>
      <c r="W96" s="8"/>
      <c r="X96" s="8"/>
      <c r="Y96" s="8"/>
      <c r="Z96" s="8"/>
      <c r="AA96" s="8"/>
      <c r="AB96" s="24"/>
    </row>
    <row r="97" spans="1:28" ht="23.25" customHeight="1" x14ac:dyDescent="0.3">
      <c r="A97" s="28" t="s">
        <v>20</v>
      </c>
      <c r="B97" s="27">
        <f t="shared" si="9"/>
        <v>0</v>
      </c>
      <c r="C97" s="26">
        <v>0</v>
      </c>
      <c r="D97" s="25"/>
      <c r="E97" s="26">
        <v>0</v>
      </c>
      <c r="F97" s="25"/>
      <c r="G97" s="26">
        <v>0</v>
      </c>
      <c r="H97" s="25"/>
      <c r="I97" s="26">
        <v>0</v>
      </c>
      <c r="J97" s="25"/>
      <c r="K97" s="26">
        <v>0</v>
      </c>
      <c r="L97" s="25"/>
      <c r="M97" s="83">
        <v>0</v>
      </c>
      <c r="N97" s="123"/>
      <c r="W97" s="8"/>
      <c r="X97" s="8"/>
      <c r="Y97" s="8"/>
      <c r="Z97" s="8"/>
      <c r="AA97" s="8"/>
      <c r="AB97" s="24"/>
    </row>
    <row r="98" spans="1:28" ht="23.25" customHeight="1" x14ac:dyDescent="0.3">
      <c r="A98" s="23" t="s">
        <v>1</v>
      </c>
      <c r="B98" s="22">
        <f>+SUM(B86:B97)</f>
        <v>5915</v>
      </c>
      <c r="C98" s="127">
        <f>+SUM(C86:C97)</f>
        <v>2340</v>
      </c>
      <c r="D98" s="127"/>
      <c r="E98" s="127">
        <f>+SUM(E86:E97)</f>
        <v>1685</v>
      </c>
      <c r="F98" s="127"/>
      <c r="G98" s="127">
        <f>+SUM(G86:G97)</f>
        <v>654</v>
      </c>
      <c r="H98" s="127"/>
      <c r="I98" s="127">
        <f>+SUM(I86:I97)</f>
        <v>172</v>
      </c>
      <c r="J98" s="127"/>
      <c r="K98" s="127">
        <f>+SUM(K86:K97)</f>
        <v>651</v>
      </c>
      <c r="L98" s="127"/>
      <c r="M98" s="127">
        <f>+SUM(M86:M97)</f>
        <v>413</v>
      </c>
      <c r="N98" s="128"/>
      <c r="W98" s="7"/>
      <c r="X98" s="7"/>
      <c r="Y98" s="7"/>
      <c r="Z98" s="7"/>
      <c r="AA98" s="7"/>
    </row>
    <row r="99" spans="1:28" ht="23.25" customHeight="1" x14ac:dyDescent="0.3">
      <c r="A99" s="21" t="s">
        <v>30</v>
      </c>
      <c r="B99" s="20">
        <v>1</v>
      </c>
      <c r="C99" s="125">
        <f>+C98/$B$98</f>
        <v>0.39560439560439559</v>
      </c>
      <c r="D99" s="125"/>
      <c r="E99" s="125">
        <f>+E98/$B$98</f>
        <v>0.28486897717666948</v>
      </c>
      <c r="F99" s="125"/>
      <c r="G99" s="125">
        <f>+G98/$B$98</f>
        <v>0.11056635672020287</v>
      </c>
      <c r="H99" s="125"/>
      <c r="I99" s="125">
        <f>+I98/$B$98</f>
        <v>2.907861369399831E-2</v>
      </c>
      <c r="J99" s="125"/>
      <c r="K99" s="125">
        <f>+K98/$B$98</f>
        <v>0.11005917159763313</v>
      </c>
      <c r="L99" s="125"/>
      <c r="M99" s="125">
        <f>+M98/$B$98</f>
        <v>6.982248520710059E-2</v>
      </c>
      <c r="N99" s="126"/>
      <c r="W99" s="7"/>
      <c r="X99" s="7"/>
      <c r="Y99" s="7"/>
      <c r="Z99" s="7"/>
      <c r="AA99" s="7"/>
    </row>
    <row r="100" spans="1:28" ht="12.75" customHeight="1" x14ac:dyDescent="0.3">
      <c r="A100" s="19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W100" s="7"/>
      <c r="X100" s="7"/>
      <c r="Y100" s="7"/>
      <c r="Z100" s="7"/>
      <c r="AA100" s="7"/>
    </row>
    <row r="101" spans="1:28" ht="12.75" customHeight="1" x14ac:dyDescent="0.3">
      <c r="K101" s="17"/>
      <c r="L101" s="17"/>
      <c r="M101" s="17"/>
      <c r="N101" s="17"/>
      <c r="O101" s="17"/>
      <c r="P101" s="17"/>
      <c r="W101" s="7"/>
      <c r="X101" s="7"/>
      <c r="Y101" s="7"/>
      <c r="Z101" s="7"/>
      <c r="AA101" s="7"/>
    </row>
    <row r="102" spans="1:28" ht="23.25" customHeight="1" x14ac:dyDescent="0.3">
      <c r="A102" s="18" t="s">
        <v>33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W102" s="7"/>
      <c r="X102" s="7"/>
      <c r="Y102" s="7"/>
      <c r="Z102" s="7"/>
      <c r="AA102" s="7"/>
    </row>
    <row r="103" spans="1:28" ht="20.25" customHeight="1" x14ac:dyDescent="0.3">
      <c r="A103" s="16" t="s">
        <v>32</v>
      </c>
      <c r="B103" s="6"/>
      <c r="C103" s="6"/>
      <c r="D103" s="6"/>
      <c r="E103" s="6"/>
      <c r="F103" s="6"/>
      <c r="G103" s="6"/>
      <c r="H103" s="5"/>
    </row>
    <row r="104" spans="1:28" ht="20.25" customHeight="1" x14ac:dyDescent="0.3">
      <c r="A104" s="16" t="s">
        <v>8</v>
      </c>
      <c r="B104" s="6"/>
      <c r="C104" s="6"/>
      <c r="D104" s="6"/>
      <c r="E104" s="6"/>
      <c r="F104" s="6"/>
      <c r="G104" s="6"/>
      <c r="H104" s="5"/>
    </row>
  </sheetData>
  <mergeCells count="231"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M94:N94"/>
    <mergeCell ref="M93:N93"/>
    <mergeCell ref="M92:N92"/>
    <mergeCell ref="M91:N91"/>
    <mergeCell ref="M90:N90"/>
    <mergeCell ref="M89:N89"/>
    <mergeCell ref="I98:J98"/>
    <mergeCell ref="K98:L98"/>
    <mergeCell ref="M98:N98"/>
    <mergeCell ref="M97:N97"/>
    <mergeCell ref="M96:N96"/>
    <mergeCell ref="M95:N95"/>
    <mergeCell ref="C85:D85"/>
    <mergeCell ref="E85:F85"/>
    <mergeCell ref="G85:H85"/>
    <mergeCell ref="I85:J85"/>
    <mergeCell ref="K85:L85"/>
    <mergeCell ref="M85:N85"/>
    <mergeCell ref="M88:N88"/>
    <mergeCell ref="M87:N87"/>
    <mergeCell ref="C86:D86"/>
    <mergeCell ref="E86:F86"/>
    <mergeCell ref="G86:H86"/>
    <mergeCell ref="I86:J86"/>
    <mergeCell ref="K86:L86"/>
    <mergeCell ref="M86:N86"/>
    <mergeCell ref="C88:D88"/>
    <mergeCell ref="E88:F88"/>
    <mergeCell ref="C87:D87"/>
    <mergeCell ref="E87:F87"/>
    <mergeCell ref="G87:H87"/>
    <mergeCell ref="I87:J87"/>
    <mergeCell ref="K87:L8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Y78:Z78"/>
    <mergeCell ref="C75:D75"/>
    <mergeCell ref="E75:F75"/>
    <mergeCell ref="G75:H75"/>
    <mergeCell ref="Y75:Z75"/>
    <mergeCell ref="C74:D74"/>
    <mergeCell ref="E74:F74"/>
    <mergeCell ref="G74:H74"/>
    <mergeCell ref="Y74:Z74"/>
    <mergeCell ref="C77:D77"/>
    <mergeCell ref="E77:F77"/>
    <mergeCell ref="G77:H77"/>
    <mergeCell ref="Y77:Z77"/>
    <mergeCell ref="C76:D76"/>
    <mergeCell ref="E76:F76"/>
    <mergeCell ref="G76:H76"/>
    <mergeCell ref="Y76:Z76"/>
    <mergeCell ref="C71:D71"/>
    <mergeCell ref="E71:F71"/>
    <mergeCell ref="G71:H71"/>
    <mergeCell ref="Y71:Z71"/>
    <mergeCell ref="C70:D70"/>
    <mergeCell ref="E70:F70"/>
    <mergeCell ref="G70:H70"/>
    <mergeCell ref="Y70:Z70"/>
    <mergeCell ref="C73:D73"/>
    <mergeCell ref="E73:F73"/>
    <mergeCell ref="G73:H73"/>
    <mergeCell ref="Y73:Z73"/>
    <mergeCell ref="C72:D72"/>
    <mergeCell ref="E72:F72"/>
    <mergeCell ref="G72:H72"/>
    <mergeCell ref="Y72:Z72"/>
    <mergeCell ref="C67:D67"/>
    <mergeCell ref="E67:F67"/>
    <mergeCell ref="G67:H67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Y68:Z68"/>
    <mergeCell ref="A64:A65"/>
    <mergeCell ref="B64:B65"/>
    <mergeCell ref="C64:D65"/>
    <mergeCell ref="A62:H62"/>
    <mergeCell ref="E64:F65"/>
    <mergeCell ref="G64:H65"/>
    <mergeCell ref="W65:X65"/>
    <mergeCell ref="Y65:Z65"/>
    <mergeCell ref="C66:D66"/>
    <mergeCell ref="E66:F66"/>
    <mergeCell ref="G66:H66"/>
    <mergeCell ref="W66:X66"/>
    <mergeCell ref="Y66:Z66"/>
    <mergeCell ref="B32:C32"/>
    <mergeCell ref="B46:C46"/>
    <mergeCell ref="B47:C47"/>
    <mergeCell ref="B48:C48"/>
    <mergeCell ref="U62:Z63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C58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M14:M15"/>
    <mergeCell ref="N14:N15"/>
    <mergeCell ref="U12:AA12"/>
    <mergeCell ref="A12:Q12"/>
    <mergeCell ref="O14:O15"/>
    <mergeCell ref="P14:P15"/>
    <mergeCell ref="Q14:Q15"/>
    <mergeCell ref="U14:W15"/>
    <mergeCell ref="X14:Y15"/>
    <mergeCell ref="Z14:AA15"/>
    <mergeCell ref="I14:I15"/>
    <mergeCell ref="J14:J15"/>
    <mergeCell ref="Z16:AA16"/>
    <mergeCell ref="B17:C17"/>
    <mergeCell ref="Z17:AA17"/>
    <mergeCell ref="B18:C18"/>
    <mergeCell ref="Z18:AA18"/>
    <mergeCell ref="B19:C19"/>
    <mergeCell ref="G88:H88"/>
    <mergeCell ref="I88:J88"/>
    <mergeCell ref="K88:L88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Z24:AA24"/>
    <mergeCell ref="B25:C25"/>
    <mergeCell ref="B26:C26"/>
    <mergeCell ref="B27:C27"/>
    <mergeCell ref="B28:C28"/>
    <mergeCell ref="B29:C29"/>
    <mergeCell ref="C89:D89"/>
    <mergeCell ref="E89:F89"/>
    <mergeCell ref="G89:H89"/>
    <mergeCell ref="I89:J89"/>
    <mergeCell ref="K89:L89"/>
    <mergeCell ref="K14:K15"/>
    <mergeCell ref="L14:L15"/>
    <mergeCell ref="B24:C2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16:C16"/>
    <mergeCell ref="B30:C30"/>
    <mergeCell ref="B31:C31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2019-03-14T20:57:19Z</dcterms:modified>
</cp:coreProperties>
</file>