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11370" windowHeight="108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<sst xmlns="http://schemas.openxmlformats.org/spreadsheetml/2006/main" count="171" uniqueCount="90">
  <si>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</si>
  <si>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</si>
  <si>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</si>
  <si>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</si>
  <si>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</si>
  <si>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</si>
  <si>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</si>
  <si>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</si>
  <si>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</si>
  <si>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</si>
  <si>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</si>
  <si>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</si>
  <si>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</si>
  <si>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</si>
  <si>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</si>
  <si>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</si>
  <si>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</si>
  <si>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</si>
  <si>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</si>
  <si>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</si>
  <si>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</si>
  <si>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</si>
  <si>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</si>
  <si>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</si>
  <si>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</si>
  <si>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</si>
  <si>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</si>
  <si>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</si>
  <si>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</si>
  <si>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</si>
  <si>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</si>
  <si>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</si>
  <si>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</si>
  <si>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</si>
  <si>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</si>
  <si>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</si>
  <si>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</si>
  <si>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</si>
  <si>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</si>
  <si>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</si>
  <si>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</si>
  <si>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</si>
  <si>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</si>
  <si>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</si>
  <si>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</si>
  <si>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</si>
  <si>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</si>
  <si>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</si>
  <si>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</si>
  <si>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</si>
  <si>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</si>
  <si>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</si>
  <si>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</si>
  <si>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</si>
  <si>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</si>
  <si>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</si>
  <si>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</si>
  <si>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</si>
  <si>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</si>
  <si>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</si>
  <si>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</si>
  <si>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</si>
  <si>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</si>
  <si>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</si>
  <si>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</si>
  <si>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</si>
  <si>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</si>
  <si>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</si>
  <si>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</si>
  <si>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</si>
  <si>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</si>
  <si>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</si>
  <si>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</si>
  <si>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</si>
  <si>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</si>
  <si>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</si>
  <si>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</si>
  <si>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</si>
  <si>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</si>
  <si>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</si>
  <si>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</si>
  <si>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</si>
  <si>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</si>
  <si>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</si>
  <si>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</si>
  <si>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</si>
  <si>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</si>
  <si>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</si>
  <si>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</si>
  <si>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Julio,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</si>
</sst>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419</c:v>
                </c:pt>
                <c:pt idx="1">
                  <c:v>42931</c:v>
                </c:pt>
                <c:pt idx="2">
                  <c:v>34682</c:v>
                </c:pt>
                <c:pt idx="3">
                  <c:v>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13</xdr:row>
      <xdr:rowOff>3257</xdr:rowOff>
    </xdr:from>
    <xdr:to>
      <xdr:col>7</xdr:col>
      <xdr:colOff>655530</xdr:colOff>
      <xdr:row>15</xdr:row>
      <xdr:rowOff>10580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60172" y="2289257"/>
          <a:ext cx="2238933" cy="521673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15</xdr:row>
      <xdr:rowOff>95252</xdr:rowOff>
    </xdr:from>
    <xdr:to>
      <xdr:col>7</xdr:col>
      <xdr:colOff>670718</xdr:colOff>
      <xdr:row>18</xdr:row>
      <xdr:rowOff>141557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8059" y="2895602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19</xdr:row>
      <xdr:rowOff>41007</xdr:rowOff>
    </xdr:from>
    <xdr:to>
      <xdr:col>7</xdr:col>
      <xdr:colOff>705115</xdr:colOff>
      <xdr:row>27</xdr:row>
      <xdr:rowOff>180975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12132" y="3603357"/>
          <a:ext cx="2236558" cy="711468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G2" sqref="G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2514</v>
      </c>
      <c r="D16" s="40">
        <v>9392</v>
      </c>
      <c r="E16" s="40">
        <v>669</v>
      </c>
      <c r="I16" s="38" t="s">
        <v>17</v>
      </c>
      <c r="J16" s="39">
        <f>SUM(K16:O16)</f>
        <v>12575</v>
      </c>
      <c r="K16" s="40">
        <v>9881</v>
      </c>
      <c r="L16" s="40">
        <v>954</v>
      </c>
      <c r="M16" s="40">
        <v>1336</v>
      </c>
      <c r="N16" s="40">
        <v>376</v>
      </c>
      <c r="O16" s="40">
        <v>28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8681</v>
      </c>
      <c r="L17" s="44">
        <v>935</v>
      </c>
      <c r="M17" s="44">
        <v>1166</v>
      </c>
      <c r="N17" s="44">
        <v>330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I18" s="42" t="s">
        <v>19</v>
      </c>
      <c r="J18" s="43">
        <f t="shared" si="1"/>
        <v>12433</v>
      </c>
      <c r="K18" s="44">
        <v>9562</v>
      </c>
      <c r="L18" s="44">
        <v>1012</v>
      </c>
      <c r="M18" s="44">
        <v>1449</v>
      </c>
      <c r="N18" s="44">
        <v>374</v>
      </c>
      <c r="O18" s="44">
        <v>36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I19" s="42" t="s">
        <v>20</v>
      </c>
      <c r="J19" s="43">
        <f t="shared" si="1"/>
        <v>12380</v>
      </c>
      <c r="K19" s="44">
        <v>9547</v>
      </c>
      <c r="L19" s="44">
        <v>1116</v>
      </c>
      <c r="M19" s="44">
        <v>1352</v>
      </c>
      <c r="N19" s="44">
        <v>329</v>
      </c>
      <c r="O19" s="44">
        <v>36</v>
      </c>
    </row>
    <row r="20" spans="1:15" s="41" customFormat="1" ht="15" customHeight="1" x14ac:dyDescent="0.3">
      <c r="A20" s="42" t="s">
        <v>21</v>
      </c>
      <c r="B20" s="43">
        <f t="shared" si="0"/>
        <v>12894</v>
      </c>
      <c r="C20" s="44">
        <v>2976</v>
      </c>
      <c r="D20" s="44">
        <v>9210</v>
      </c>
      <c r="E20" s="44">
        <v>708</v>
      </c>
      <c r="I20" s="42" t="s">
        <v>21</v>
      </c>
      <c r="J20" s="43">
        <f t="shared" si="1"/>
        <v>12894</v>
      </c>
      <c r="K20" s="44">
        <v>9861</v>
      </c>
      <c r="L20" s="44">
        <v>1201</v>
      </c>
      <c r="M20" s="44">
        <v>1390</v>
      </c>
      <c r="N20" s="44">
        <v>408</v>
      </c>
      <c r="O20" s="44">
        <v>34</v>
      </c>
    </row>
    <row r="21" spans="1:15" s="41" customFormat="1" ht="15" customHeight="1" x14ac:dyDescent="0.3">
      <c r="A21" s="42" t="s">
        <v>22</v>
      </c>
      <c r="B21" s="43">
        <f t="shared" si="0"/>
        <v>12522</v>
      </c>
      <c r="C21" s="44">
        <v>2974</v>
      </c>
      <c r="D21" s="44">
        <v>8874</v>
      </c>
      <c r="E21" s="44">
        <v>674</v>
      </c>
      <c r="I21" s="42" t="s">
        <v>22</v>
      </c>
      <c r="J21" s="43">
        <f t="shared" si="1"/>
        <v>12522</v>
      </c>
      <c r="K21" s="44">
        <v>9606</v>
      </c>
      <c r="L21" s="44">
        <v>1125</v>
      </c>
      <c r="M21" s="44">
        <v>1410</v>
      </c>
      <c r="N21" s="44">
        <v>356</v>
      </c>
      <c r="O21" s="44">
        <v>25</v>
      </c>
    </row>
    <row r="22" spans="1:15" s="41" customFormat="1" ht="15" customHeight="1" x14ac:dyDescent="0.3">
      <c r="A22" s="42" t="s">
        <v>23</v>
      </c>
      <c r="B22" s="43">
        <f t="shared" si="0"/>
        <v>12808</v>
      </c>
      <c r="C22" s="44">
        <v>3143</v>
      </c>
      <c r="D22" s="44">
        <v>9004</v>
      </c>
      <c r="E22" s="44">
        <v>661</v>
      </c>
      <c r="I22" s="42" t="s">
        <v>23</v>
      </c>
      <c r="J22" s="43">
        <f t="shared" si="1"/>
        <v>12808</v>
      </c>
      <c r="K22" s="44">
        <v>9852</v>
      </c>
      <c r="L22" s="44">
        <v>1126</v>
      </c>
      <c r="M22" s="44">
        <v>1417</v>
      </c>
      <c r="N22" s="44">
        <v>376</v>
      </c>
      <c r="O22" s="44">
        <v>37</v>
      </c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86746</v>
      </c>
      <c r="C28" s="48">
        <f>SUM(C16:C27)</f>
        <v>19436</v>
      </c>
      <c r="D28" s="48">
        <f>SUM(D16:D27)</f>
        <v>62677</v>
      </c>
      <c r="E28" s="48">
        <f>SUM(E16:E27)</f>
        <v>4633</v>
      </c>
      <c r="I28" s="34" t="s">
        <v>1</v>
      </c>
      <c r="J28" s="48">
        <f>SUM(J16:J27)</f>
        <v>86746</v>
      </c>
      <c r="K28" s="48">
        <f t="shared" ref="K28:O28" si="2">SUM(K16:K27)</f>
        <v>66990</v>
      </c>
      <c r="L28" s="48">
        <f t="shared" si="2"/>
        <v>7469</v>
      </c>
      <c r="M28" s="48">
        <f t="shared" si="2"/>
        <v>9520</v>
      </c>
      <c r="N28" s="48">
        <f t="shared" si="2"/>
        <v>2549</v>
      </c>
      <c r="O28" s="48">
        <f t="shared" si="2"/>
        <v>218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0.2240564406427962</v>
      </c>
      <c r="D29" s="50">
        <f>+D28/$B$28</f>
        <v>0.72253475664583955</v>
      </c>
      <c r="E29" s="50">
        <f>+E28/$B$28</f>
        <v>5.3408802711364216E-2</v>
      </c>
      <c r="I29" s="49" t="s">
        <v>2</v>
      </c>
      <c r="J29" s="50">
        <f t="shared" ref="J29" si="3">J28/$J$28</f>
        <v>1</v>
      </c>
      <c r="K29" s="50">
        <f>K28/$J$28</f>
        <v>0.77225462845549075</v>
      </c>
      <c r="L29" s="50">
        <f>L28/$J$28</f>
        <v>8.6101952827796091E-2</v>
      </c>
      <c r="M29" s="50">
        <f>M28/$J$28</f>
        <v>0.10974569432596315</v>
      </c>
      <c r="N29" s="50">
        <f>N28/$J$28</f>
        <v>2.9384640213957994E-2</v>
      </c>
      <c r="O29" s="50">
        <f>O28/$J$28</f>
        <v>2.5130841767920134E-3</v>
      </c>
    </row>
    <row r="30" spans="1:15" s="41" customFormat="1" ht="15" customHeight="1" x14ac:dyDescent="0.3">
      <c r="A30" s="51"/>
    </row>
    <row r="31" spans="1:15" s="41" customFormat="1" ht="6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419</v>
      </c>
      <c r="C39" s="62">
        <v>31</v>
      </c>
      <c r="D39" s="62">
        <v>36</v>
      </c>
      <c r="E39" s="62">
        <v>29</v>
      </c>
      <c r="F39" s="62">
        <v>58</v>
      </c>
      <c r="G39" s="62">
        <v>95</v>
      </c>
      <c r="H39" s="62">
        <v>63</v>
      </c>
      <c r="I39" s="62">
        <v>39</v>
      </c>
      <c r="J39" s="62">
        <v>68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42931</v>
      </c>
      <c r="C40" s="62">
        <v>1561</v>
      </c>
      <c r="D40" s="62">
        <v>3300</v>
      </c>
      <c r="E40" s="62">
        <v>3136</v>
      </c>
      <c r="F40" s="62">
        <v>5653</v>
      </c>
      <c r="G40" s="62">
        <v>10338</v>
      </c>
      <c r="H40" s="62">
        <v>9339</v>
      </c>
      <c r="I40" s="62">
        <v>6306</v>
      </c>
      <c r="J40" s="62">
        <v>3298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34682</v>
      </c>
      <c r="C41" s="62">
        <v>915</v>
      </c>
      <c r="D41" s="62">
        <v>1817</v>
      </c>
      <c r="E41" s="62">
        <v>2901</v>
      </c>
      <c r="F41" s="62">
        <v>7895</v>
      </c>
      <c r="G41" s="62">
        <v>10189</v>
      </c>
      <c r="H41" s="62">
        <v>6595</v>
      </c>
      <c r="I41" s="62">
        <v>3179</v>
      </c>
      <c r="J41" s="62">
        <v>1191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8714</v>
      </c>
      <c r="C42" s="69">
        <v>320</v>
      </c>
      <c r="D42" s="69">
        <v>1669</v>
      </c>
      <c r="E42" s="69">
        <v>3721</v>
      </c>
      <c r="F42" s="69">
        <v>1394</v>
      </c>
      <c r="G42" s="69">
        <v>838</v>
      </c>
      <c r="H42" s="69">
        <v>494</v>
      </c>
      <c r="I42" s="69">
        <v>202</v>
      </c>
      <c r="J42" s="69">
        <v>76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86746</v>
      </c>
      <c r="C43" s="72">
        <f t="shared" ref="C43:J43" si="4">SUM(C39:C42)</f>
        <v>2827</v>
      </c>
      <c r="D43" s="72">
        <f t="shared" si="4"/>
        <v>6822</v>
      </c>
      <c r="E43" s="72">
        <f t="shared" si="4"/>
        <v>9787</v>
      </c>
      <c r="F43" s="72">
        <f t="shared" si="4"/>
        <v>15000</v>
      </c>
      <c r="G43" s="72">
        <f t="shared" si="4"/>
        <v>21460</v>
      </c>
      <c r="H43" s="72">
        <f t="shared" si="4"/>
        <v>16491</v>
      </c>
      <c r="I43" s="72">
        <f t="shared" si="4"/>
        <v>9726</v>
      </c>
      <c r="J43" s="72">
        <f t="shared" si="4"/>
        <v>4633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3.2589398934821205E-2</v>
      </c>
      <c r="D44" s="74">
        <f t="shared" si="5"/>
        <v>7.8643395660895024E-2</v>
      </c>
      <c r="E44" s="74">
        <f t="shared" si="5"/>
        <v>0.11282364604707998</v>
      </c>
      <c r="F44" s="74">
        <f t="shared" si="5"/>
        <v>0.17291863601779908</v>
      </c>
      <c r="G44" s="74">
        <f t="shared" si="5"/>
        <v>0.24738892859613124</v>
      </c>
      <c r="H44" s="74">
        <f t="shared" si="5"/>
        <v>0.19010674843796832</v>
      </c>
      <c r="I44" s="74">
        <f t="shared" si="5"/>
        <v>0.11212044359394092</v>
      </c>
      <c r="J44" s="74">
        <f t="shared" si="5"/>
        <v>5.3408802711364216E-2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1.2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7" t="s">
        <v>46</v>
      </c>
      <c r="B53" s="104" t="s">
        <v>1</v>
      </c>
      <c r="C53" s="104" t="s">
        <v>77</v>
      </c>
      <c r="D53" s="104"/>
      <c r="E53" s="104"/>
      <c r="F53" s="104" t="s">
        <v>1</v>
      </c>
      <c r="G53" s="104" t="s">
        <v>78</v>
      </c>
      <c r="H53" s="104"/>
      <c r="I53" s="104"/>
      <c r="J53" s="104" t="s">
        <v>1</v>
      </c>
      <c r="K53" s="106" t="s">
        <v>79</v>
      </c>
      <c r="L53" s="106"/>
      <c r="M53" s="104" t="s">
        <v>80</v>
      </c>
      <c r="N53" s="104" t="s">
        <v>81</v>
      </c>
      <c r="O53" s="105"/>
    </row>
    <row r="54" spans="1:15" ht="15" customHeight="1" x14ac:dyDescent="0.2">
      <c r="A54" s="107"/>
      <c r="B54" s="104"/>
      <c r="C54" s="1" t="s">
        <v>3</v>
      </c>
      <c r="D54" s="1" t="s">
        <v>4</v>
      </c>
      <c r="E54" s="1" t="s">
        <v>45</v>
      </c>
      <c r="F54" s="104"/>
      <c r="G54" s="2" t="s">
        <v>3</v>
      </c>
      <c r="H54" s="2" t="s">
        <v>4</v>
      </c>
      <c r="I54" s="2" t="s">
        <v>45</v>
      </c>
      <c r="J54" s="104"/>
      <c r="K54" s="2" t="s">
        <v>3</v>
      </c>
      <c r="L54" s="2" t="s">
        <v>4</v>
      </c>
      <c r="M54" s="104"/>
      <c r="N54" s="104"/>
      <c r="O54" s="105"/>
    </row>
    <row r="55" spans="1:15" ht="15" customHeight="1" x14ac:dyDescent="0.2">
      <c r="A55" s="78" t="s">
        <v>17</v>
      </c>
      <c r="B55" s="79">
        <f>C55+D55+E55</f>
        <v>135</v>
      </c>
      <c r="C55" s="62">
        <v>23</v>
      </c>
      <c r="D55" s="62">
        <v>111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146</v>
      </c>
      <c r="G57" s="62">
        <v>28</v>
      </c>
      <c r="H57" s="62">
        <v>82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165</v>
      </c>
      <c r="G58" s="62">
        <v>30</v>
      </c>
      <c r="H58" s="62">
        <v>84</v>
      </c>
      <c r="I58" s="80">
        <v>51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138</v>
      </c>
      <c r="C59" s="62">
        <v>19</v>
      </c>
      <c r="D59" s="62">
        <v>116</v>
      </c>
      <c r="E59" s="80">
        <v>3</v>
      </c>
      <c r="F59" s="83">
        <f t="shared" si="8"/>
        <v>167</v>
      </c>
      <c r="G59" s="62">
        <v>23</v>
      </c>
      <c r="H59" s="62">
        <v>94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5</v>
      </c>
      <c r="N59" s="83">
        <v>10</v>
      </c>
      <c r="O59" s="84"/>
    </row>
    <row r="60" spans="1:15" ht="15" customHeight="1" x14ac:dyDescent="0.2">
      <c r="A60" s="66" t="s">
        <v>22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157</v>
      </c>
      <c r="G60" s="62">
        <v>22</v>
      </c>
      <c r="H60" s="62">
        <v>95</v>
      </c>
      <c r="I60" s="80">
        <v>40</v>
      </c>
      <c r="J60" s="79">
        <f t="shared" si="6"/>
        <v>321</v>
      </c>
      <c r="K60" s="62">
        <v>61</v>
      </c>
      <c r="L60" s="62">
        <v>260</v>
      </c>
      <c r="M60" s="64">
        <v>9</v>
      </c>
      <c r="N60" s="64">
        <v>17</v>
      </c>
      <c r="O60" s="81"/>
    </row>
    <row r="61" spans="1:15" ht="15" customHeight="1" x14ac:dyDescent="0.2">
      <c r="A61" s="66" t="s">
        <v>23</v>
      </c>
      <c r="B61" s="64">
        <f t="shared" si="7"/>
        <v>162</v>
      </c>
      <c r="C61" s="62">
        <v>34</v>
      </c>
      <c r="D61" s="62">
        <v>127</v>
      </c>
      <c r="E61" s="80">
        <v>1</v>
      </c>
      <c r="F61" s="64">
        <f t="shared" si="8"/>
        <v>162</v>
      </c>
      <c r="G61" s="62">
        <v>28</v>
      </c>
      <c r="H61" s="62">
        <v>106</v>
      </c>
      <c r="I61" s="80">
        <v>28</v>
      </c>
      <c r="J61" s="79">
        <f t="shared" si="6"/>
        <v>346</v>
      </c>
      <c r="K61" s="62">
        <v>82</v>
      </c>
      <c r="L61" s="62">
        <v>264</v>
      </c>
      <c r="M61" s="64">
        <v>5</v>
      </c>
      <c r="N61" s="64">
        <v>7</v>
      </c>
      <c r="O61" s="81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0"/>
      <c r="F62" s="64">
        <f t="shared" si="8"/>
        <v>0</v>
      </c>
      <c r="G62" s="62"/>
      <c r="H62" s="62"/>
      <c r="I62" s="80"/>
      <c r="J62" s="79">
        <f t="shared" si="6"/>
        <v>0</v>
      </c>
      <c r="K62" s="62"/>
      <c r="L62" s="62"/>
      <c r="M62" s="64"/>
      <c r="N62" s="64"/>
      <c r="O62" s="81"/>
    </row>
    <row r="63" spans="1:15" ht="15" hidden="1" customHeight="1" x14ac:dyDescent="0.2">
      <c r="A63" s="82" t="s">
        <v>25</v>
      </c>
      <c r="B63" s="64">
        <f t="shared" si="7"/>
        <v>0</v>
      </c>
      <c r="C63" s="62"/>
      <c r="D63" s="62"/>
      <c r="E63" s="80"/>
      <c r="F63" s="64">
        <f t="shared" si="8"/>
        <v>0</v>
      </c>
      <c r="G63" s="62"/>
      <c r="H63" s="62"/>
      <c r="I63" s="80"/>
      <c r="J63" s="79">
        <f t="shared" si="6"/>
        <v>0</v>
      </c>
      <c r="K63" s="62"/>
      <c r="L63" s="62"/>
      <c r="M63" s="64"/>
      <c r="N63" s="64"/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0"/>
      <c r="F64" s="64">
        <f t="shared" si="8"/>
        <v>0</v>
      </c>
      <c r="G64" s="62"/>
      <c r="H64" s="62"/>
      <c r="I64" s="80"/>
      <c r="J64" s="79">
        <f t="shared" si="6"/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/>
      <c r="D65" s="62"/>
      <c r="E65" s="80"/>
      <c r="F65" s="64">
        <f t="shared" si="8"/>
        <v>0</v>
      </c>
      <c r="G65" s="62"/>
      <c r="H65" s="62"/>
      <c r="I65" s="80"/>
      <c r="J65" s="79">
        <f t="shared" si="6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/>
      <c r="D66" s="85"/>
      <c r="E66" s="86"/>
      <c r="F66" s="68">
        <f t="shared" si="8"/>
        <v>0</v>
      </c>
      <c r="G66" s="85"/>
      <c r="H66" s="85"/>
      <c r="I66" s="86"/>
      <c r="J66" s="87">
        <f t="shared" si="6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9">SUM(B55:B66)</f>
        <v>904</v>
      </c>
      <c r="C67" s="72">
        <f t="shared" si="9"/>
        <v>138</v>
      </c>
      <c r="D67" s="72">
        <f t="shared" si="9"/>
        <v>759</v>
      </c>
      <c r="E67" s="72">
        <f t="shared" si="9"/>
        <v>7</v>
      </c>
      <c r="F67" s="72">
        <f t="shared" si="9"/>
        <v>1082</v>
      </c>
      <c r="G67" s="72">
        <f t="shared" si="9"/>
        <v>181</v>
      </c>
      <c r="H67" s="72">
        <f t="shared" si="9"/>
        <v>628</v>
      </c>
      <c r="I67" s="72">
        <f t="shared" si="9"/>
        <v>273</v>
      </c>
      <c r="J67" s="72">
        <f t="shared" si="9"/>
        <v>2421</v>
      </c>
      <c r="K67" s="72">
        <f t="shared" si="9"/>
        <v>480</v>
      </c>
      <c r="L67" s="72">
        <f t="shared" si="9"/>
        <v>1941</v>
      </c>
      <c r="M67" s="72">
        <f t="shared" si="9"/>
        <v>45</v>
      </c>
      <c r="N67" s="72">
        <f t="shared" si="9"/>
        <v>69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0.15265486725663716</v>
      </c>
      <c r="D68" s="74">
        <f>D67/$B$67</f>
        <v>0.83960176991150437</v>
      </c>
      <c r="E68" s="74">
        <f>E67/$B$67</f>
        <v>7.743362831858407E-3</v>
      </c>
      <c r="F68" s="74">
        <f>F67/$F$67</f>
        <v>1</v>
      </c>
      <c r="G68" s="74">
        <f>G67/$F$67</f>
        <v>0.16728280961182995</v>
      </c>
      <c r="H68" s="74">
        <f>H67/$F$67</f>
        <v>0.58040665434380778</v>
      </c>
      <c r="I68" s="74">
        <f>I67/$F$67</f>
        <v>0.25231053604436227</v>
      </c>
      <c r="J68" s="74">
        <f>J67/$J$67</f>
        <v>1</v>
      </c>
      <c r="K68" s="74">
        <f>K67/$J$67</f>
        <v>0.19826517967781909</v>
      </c>
      <c r="L68" s="74">
        <f>L67/$J$67</f>
        <v>0.80173482032218091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0.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7" t="s">
        <v>46</v>
      </c>
      <c r="B78" s="104" t="s">
        <v>1</v>
      </c>
      <c r="C78" s="104" t="s">
        <v>49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91"/>
    </row>
    <row r="79" spans="1:15" ht="15.75" customHeight="1" x14ac:dyDescent="0.2">
      <c r="A79" s="107"/>
      <c r="B79" s="104"/>
      <c r="C79" s="108" t="s">
        <v>48</v>
      </c>
      <c r="D79" s="108"/>
      <c r="E79" s="109"/>
      <c r="F79" s="110" t="s">
        <v>6</v>
      </c>
      <c r="G79" s="108"/>
      <c r="H79" s="109"/>
      <c r="I79" s="110" t="s">
        <v>7</v>
      </c>
      <c r="J79" s="108"/>
      <c r="K79" s="109"/>
      <c r="L79" s="108" t="s">
        <v>8</v>
      </c>
      <c r="M79" s="108"/>
      <c r="N79" s="108"/>
      <c r="O79" s="91"/>
    </row>
    <row r="80" spans="1:15" ht="33.75" customHeight="1" x14ac:dyDescent="0.2">
      <c r="A80" s="107"/>
      <c r="B80" s="104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0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0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0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0"/>
        <v>12894</v>
      </c>
      <c r="C85" s="62">
        <v>29</v>
      </c>
      <c r="D85" s="62">
        <v>31</v>
      </c>
      <c r="E85" s="80">
        <v>0</v>
      </c>
      <c r="F85" s="62">
        <v>3726</v>
      </c>
      <c r="G85" s="62">
        <v>2188</v>
      </c>
      <c r="H85" s="80">
        <v>260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22</v>
      </c>
      <c r="B86" s="79">
        <f t="shared" si="10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2200</v>
      </c>
      <c r="H86" s="80">
        <v>254</v>
      </c>
      <c r="I86" s="62">
        <v>3419</v>
      </c>
      <c r="J86" s="62">
        <v>1404</v>
      </c>
      <c r="K86" s="80">
        <v>125</v>
      </c>
      <c r="L86" s="62">
        <v>164</v>
      </c>
      <c r="M86" s="62">
        <v>437</v>
      </c>
      <c r="N86" s="62">
        <v>664</v>
      </c>
      <c r="O86" s="84"/>
    </row>
    <row r="87" spans="1:15" ht="15" customHeight="1" x14ac:dyDescent="0.2">
      <c r="A87" s="66" t="s">
        <v>23</v>
      </c>
      <c r="B87" s="79">
        <f t="shared" si="10"/>
        <v>12808</v>
      </c>
      <c r="C87" s="62">
        <v>35</v>
      </c>
      <c r="D87" s="62">
        <v>32</v>
      </c>
      <c r="E87" s="80">
        <v>0</v>
      </c>
      <c r="F87" s="62">
        <v>3893</v>
      </c>
      <c r="G87" s="62">
        <v>2311</v>
      </c>
      <c r="H87" s="80">
        <v>234</v>
      </c>
      <c r="I87" s="62">
        <v>3383</v>
      </c>
      <c r="J87" s="62">
        <v>1381</v>
      </c>
      <c r="K87" s="80">
        <v>157</v>
      </c>
      <c r="L87" s="62">
        <v>185</v>
      </c>
      <c r="M87" s="62">
        <v>464</v>
      </c>
      <c r="N87" s="62">
        <v>733</v>
      </c>
      <c r="O87" s="84"/>
    </row>
    <row r="88" spans="1:15" ht="15" hidden="1" customHeight="1" x14ac:dyDescent="0.2">
      <c r="A88" s="66" t="s">
        <v>24</v>
      </c>
      <c r="B88" s="79">
        <f t="shared" si="10"/>
        <v>0</v>
      </c>
      <c r="C88" s="62"/>
      <c r="D88" s="62"/>
      <c r="E88" s="80"/>
      <c r="F88" s="62"/>
      <c r="G88" s="62"/>
      <c r="H88" s="80"/>
      <c r="I88" s="62"/>
      <c r="J88" s="62"/>
      <c r="K88" s="80"/>
      <c r="L88" s="62"/>
      <c r="M88" s="62"/>
      <c r="N88" s="62"/>
      <c r="O88" s="84"/>
    </row>
    <row r="89" spans="1:15" ht="15" hidden="1" customHeight="1" x14ac:dyDescent="0.2">
      <c r="A89" s="82" t="s">
        <v>25</v>
      </c>
      <c r="B89" s="79">
        <f t="shared" si="10"/>
        <v>0</v>
      </c>
      <c r="C89" s="62"/>
      <c r="D89" s="62"/>
      <c r="E89" s="80"/>
      <c r="F89" s="62"/>
      <c r="G89" s="62"/>
      <c r="H89" s="80"/>
      <c r="I89" s="62"/>
      <c r="J89" s="62"/>
      <c r="K89" s="80"/>
      <c r="L89" s="62"/>
      <c r="M89" s="62"/>
      <c r="N89" s="62"/>
      <c r="O89" s="84"/>
    </row>
    <row r="90" spans="1:15" ht="16.5" hidden="1" x14ac:dyDescent="0.2">
      <c r="A90" s="66" t="s">
        <v>26</v>
      </c>
      <c r="B90" s="79">
        <f t="shared" si="10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0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0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1">SUM(B81:B92)</f>
        <v>86746</v>
      </c>
      <c r="C93" s="72">
        <f t="shared" si="11"/>
        <v>236</v>
      </c>
      <c r="D93" s="72">
        <f t="shared" si="11"/>
        <v>177</v>
      </c>
      <c r="E93" s="72">
        <f t="shared" si="11"/>
        <v>6</v>
      </c>
      <c r="F93" s="72">
        <f t="shared" si="11"/>
        <v>26629</v>
      </c>
      <c r="G93" s="72">
        <f t="shared" si="11"/>
        <v>14772</v>
      </c>
      <c r="H93" s="72">
        <f t="shared" ref="H93:N93" si="12">SUM(H81:H92)</f>
        <v>1530</v>
      </c>
      <c r="I93" s="72">
        <f t="shared" si="12"/>
        <v>24338</v>
      </c>
      <c r="J93" s="72">
        <f t="shared" si="12"/>
        <v>9324</v>
      </c>
      <c r="K93" s="72">
        <f t="shared" si="12"/>
        <v>1020</v>
      </c>
      <c r="L93" s="72">
        <f t="shared" si="12"/>
        <v>1287</v>
      </c>
      <c r="M93" s="72">
        <f t="shared" si="12"/>
        <v>2944</v>
      </c>
      <c r="N93" s="72">
        <f t="shared" si="12"/>
        <v>4483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2.7205865400133722E-3</v>
      </c>
      <c r="D94" s="74">
        <f>D93/$B$93</f>
        <v>2.0404399050100294E-3</v>
      </c>
      <c r="E94" s="74">
        <f>E93/$B$93</f>
        <v>6.9167454407119636E-5</v>
      </c>
      <c r="F94" s="74">
        <f t="shared" ref="F94:N94" si="13">F93/$B$93</f>
        <v>0.30697669056786481</v>
      </c>
      <c r="G94" s="74">
        <f t="shared" si="13"/>
        <v>0.17029027275032854</v>
      </c>
      <c r="H94" s="74">
        <f t="shared" si="13"/>
        <v>1.7637700873815509E-2</v>
      </c>
      <c r="I94" s="74">
        <f t="shared" si="13"/>
        <v>0.28056625089341297</v>
      </c>
      <c r="J94" s="74">
        <f t="shared" si="13"/>
        <v>0.10748622414866392</v>
      </c>
      <c r="K94" s="74">
        <f t="shared" si="13"/>
        <v>1.1758467249210338E-2</v>
      </c>
      <c r="L94" s="74">
        <f t="shared" si="13"/>
        <v>1.4836418970327163E-2</v>
      </c>
      <c r="M94" s="74">
        <f t="shared" si="13"/>
        <v>3.3938164295760034E-2</v>
      </c>
      <c r="N94" s="74">
        <f t="shared" si="13"/>
        <v>5.1679616351186224E-2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7" t="s">
        <v>9</v>
      </c>
      <c r="B99" s="112" t="s">
        <v>1</v>
      </c>
      <c r="C99" s="111" t="s">
        <v>49</v>
      </c>
      <c r="D99" s="111"/>
      <c r="E99" s="111"/>
      <c r="F99" s="111"/>
      <c r="G99" s="91"/>
      <c r="H99" s="91"/>
      <c r="I99" s="91"/>
      <c r="J99" s="91"/>
      <c r="K99" s="91"/>
      <c r="L99" s="91"/>
      <c r="M99" s="91"/>
      <c r="N99" s="91"/>
      <c r="O99" s="105"/>
    </row>
    <row r="100" spans="1:15" ht="33.75" customHeight="1" x14ac:dyDescent="0.2">
      <c r="A100" s="107"/>
      <c r="B100" s="112"/>
      <c r="C100" s="5" t="s">
        <v>48</v>
      </c>
      <c r="D100" s="5" t="s">
        <v>6</v>
      </c>
      <c r="E100" s="5" t="s">
        <v>7</v>
      </c>
      <c r="F100" s="5" t="s">
        <v>8</v>
      </c>
      <c r="G100" s="81"/>
      <c r="H100" s="81"/>
      <c r="I100" s="4"/>
      <c r="J100" s="91"/>
      <c r="K100" s="4"/>
      <c r="L100" s="4"/>
      <c r="M100" s="91"/>
      <c r="N100" s="91"/>
      <c r="O100" s="105"/>
    </row>
    <row r="101" spans="1:15" ht="15" customHeight="1" x14ac:dyDescent="0.2">
      <c r="A101" s="78" t="s">
        <v>51</v>
      </c>
      <c r="B101" s="92">
        <f>C101+D101+E101+F101</f>
        <v>933</v>
      </c>
      <c r="C101" s="93">
        <v>6</v>
      </c>
      <c r="D101" s="93">
        <v>369</v>
      </c>
      <c r="E101" s="93">
        <v>399</v>
      </c>
      <c r="F101" s="93">
        <v>159</v>
      </c>
      <c r="G101" s="81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4">C102+D102+E102+F102</f>
        <v>4276</v>
      </c>
      <c r="C102" s="93">
        <v>11</v>
      </c>
      <c r="D102" s="93">
        <v>2205</v>
      </c>
      <c r="E102" s="93">
        <v>1714</v>
      </c>
      <c r="F102" s="93">
        <v>346</v>
      </c>
      <c r="G102" s="81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4"/>
        <v>1878</v>
      </c>
      <c r="C103" s="93">
        <v>10</v>
      </c>
      <c r="D103" s="93">
        <v>901</v>
      </c>
      <c r="E103" s="93">
        <v>865</v>
      </c>
      <c r="F103" s="93">
        <v>102</v>
      </c>
      <c r="G103" s="81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4"/>
        <v>7478</v>
      </c>
      <c r="C104" s="93">
        <v>67</v>
      </c>
      <c r="D104" s="93">
        <v>4502</v>
      </c>
      <c r="E104" s="93">
        <v>2309</v>
      </c>
      <c r="F104" s="93">
        <v>600</v>
      </c>
      <c r="G104" s="81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4"/>
        <v>2369</v>
      </c>
      <c r="C105" s="93">
        <v>12</v>
      </c>
      <c r="D105" s="93">
        <v>1154</v>
      </c>
      <c r="E105" s="93">
        <v>1004</v>
      </c>
      <c r="F105" s="93">
        <v>199</v>
      </c>
      <c r="G105" s="81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4"/>
        <v>1996</v>
      </c>
      <c r="C106" s="93">
        <v>4</v>
      </c>
      <c r="D106" s="93">
        <v>908</v>
      </c>
      <c r="E106" s="93">
        <v>886</v>
      </c>
      <c r="F106" s="93">
        <v>198</v>
      </c>
      <c r="G106" s="81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4"/>
        <v>1964</v>
      </c>
      <c r="C107" s="93">
        <v>6</v>
      </c>
      <c r="D107" s="93">
        <v>1055</v>
      </c>
      <c r="E107" s="93">
        <v>666</v>
      </c>
      <c r="F107" s="93">
        <v>237</v>
      </c>
      <c r="G107" s="81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4"/>
        <v>6522</v>
      </c>
      <c r="C108" s="93">
        <v>30</v>
      </c>
      <c r="D108" s="93">
        <v>3297</v>
      </c>
      <c r="E108" s="93">
        <v>2792</v>
      </c>
      <c r="F108" s="93">
        <v>403</v>
      </c>
      <c r="G108" s="81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4"/>
        <v>1050</v>
      </c>
      <c r="C109" s="93">
        <v>5</v>
      </c>
      <c r="D109" s="93">
        <v>528</v>
      </c>
      <c r="E109" s="93">
        <v>415</v>
      </c>
      <c r="F109" s="93">
        <v>102</v>
      </c>
      <c r="G109" s="81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4"/>
        <v>2449</v>
      </c>
      <c r="C110" s="93">
        <v>6</v>
      </c>
      <c r="D110" s="93">
        <v>1081</v>
      </c>
      <c r="E110" s="93">
        <v>1012</v>
      </c>
      <c r="F110" s="93">
        <v>350</v>
      </c>
      <c r="G110" s="81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4"/>
        <v>2965</v>
      </c>
      <c r="C111" s="93">
        <v>8</v>
      </c>
      <c r="D111" s="93">
        <v>1447</v>
      </c>
      <c r="E111" s="93">
        <v>1170</v>
      </c>
      <c r="F111" s="93">
        <v>340</v>
      </c>
      <c r="G111" s="81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4"/>
        <v>4475</v>
      </c>
      <c r="C112" s="93">
        <v>15</v>
      </c>
      <c r="D112" s="93">
        <v>2178</v>
      </c>
      <c r="E112" s="93">
        <v>1813</v>
      </c>
      <c r="F112" s="93">
        <v>469</v>
      </c>
      <c r="G112" s="81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4"/>
        <v>3186</v>
      </c>
      <c r="C113" s="93">
        <v>11</v>
      </c>
      <c r="D113" s="93">
        <v>1450</v>
      </c>
      <c r="E113" s="93">
        <v>1251</v>
      </c>
      <c r="F113" s="93">
        <v>474</v>
      </c>
      <c r="G113" s="81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4"/>
        <v>2157</v>
      </c>
      <c r="C114" s="93">
        <v>8</v>
      </c>
      <c r="D114" s="93">
        <v>1136</v>
      </c>
      <c r="E114" s="93">
        <v>833</v>
      </c>
      <c r="F114" s="93">
        <v>180</v>
      </c>
      <c r="G114" s="81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4"/>
        <v>26658</v>
      </c>
      <c r="C115" s="93">
        <v>87</v>
      </c>
      <c r="D115" s="93">
        <v>12863</v>
      </c>
      <c r="E115" s="93">
        <v>10785</v>
      </c>
      <c r="F115" s="93">
        <v>2923</v>
      </c>
      <c r="G115" s="81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4"/>
        <v>1815</v>
      </c>
      <c r="C116" s="93">
        <v>87</v>
      </c>
      <c r="D116" s="93">
        <v>762</v>
      </c>
      <c r="E116" s="93">
        <v>685</v>
      </c>
      <c r="F116" s="93">
        <v>281</v>
      </c>
      <c r="G116" s="81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4"/>
        <v>609</v>
      </c>
      <c r="C117" s="93">
        <v>8</v>
      </c>
      <c r="D117" s="93">
        <v>294</v>
      </c>
      <c r="E117" s="93">
        <v>205</v>
      </c>
      <c r="F117" s="93">
        <v>102</v>
      </c>
      <c r="G117" s="81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4"/>
        <v>683</v>
      </c>
      <c r="C118" s="93">
        <v>2</v>
      </c>
      <c r="D118" s="93">
        <v>366</v>
      </c>
      <c r="E118" s="93">
        <v>266</v>
      </c>
      <c r="F118" s="93">
        <v>49</v>
      </c>
      <c r="G118" s="81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4"/>
        <v>918</v>
      </c>
      <c r="C119" s="93">
        <v>5</v>
      </c>
      <c r="D119" s="93">
        <v>408</v>
      </c>
      <c r="E119" s="93">
        <v>405</v>
      </c>
      <c r="F119" s="93">
        <v>100</v>
      </c>
      <c r="G119" s="81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4"/>
        <v>3525</v>
      </c>
      <c r="C120" s="93">
        <v>2</v>
      </c>
      <c r="D120" s="93">
        <v>1951</v>
      </c>
      <c r="E120" s="93">
        <v>1327</v>
      </c>
      <c r="F120" s="93">
        <v>245</v>
      </c>
      <c r="G120" s="81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4"/>
        <v>2976</v>
      </c>
      <c r="C121" s="93">
        <v>19</v>
      </c>
      <c r="D121" s="93">
        <v>1293</v>
      </c>
      <c r="E121" s="93">
        <v>1456</v>
      </c>
      <c r="F121" s="93">
        <v>208</v>
      </c>
      <c r="G121" s="81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4"/>
        <v>2516</v>
      </c>
      <c r="C122" s="93">
        <v>2</v>
      </c>
      <c r="D122" s="93">
        <v>1295</v>
      </c>
      <c r="E122" s="93">
        <v>932</v>
      </c>
      <c r="F122" s="93">
        <v>287</v>
      </c>
      <c r="G122" s="81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4"/>
        <v>1593</v>
      </c>
      <c r="C123" s="93">
        <v>1</v>
      </c>
      <c r="D123" s="93">
        <v>609</v>
      </c>
      <c r="E123" s="93">
        <v>786</v>
      </c>
      <c r="F123" s="93">
        <v>197</v>
      </c>
      <c r="G123" s="81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4"/>
        <v>1213</v>
      </c>
      <c r="C124" s="93">
        <v>2</v>
      </c>
      <c r="D124" s="93">
        <v>639</v>
      </c>
      <c r="E124" s="93">
        <v>541</v>
      </c>
      <c r="F124" s="93">
        <v>31</v>
      </c>
      <c r="G124" s="81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4"/>
        <v>542</v>
      </c>
      <c r="C125" s="96">
        <v>5</v>
      </c>
      <c r="D125" s="96">
        <v>240</v>
      </c>
      <c r="E125" s="96">
        <v>165</v>
      </c>
      <c r="F125" s="96">
        <v>132</v>
      </c>
      <c r="G125" s="81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86746</v>
      </c>
      <c r="C126" s="98">
        <f>SUM(C101:C125)</f>
        <v>419</v>
      </c>
      <c r="D126" s="98">
        <f>SUM(D101:D125)</f>
        <v>42931</v>
      </c>
      <c r="E126" s="98">
        <f>SUM(E101:E125)</f>
        <v>34682</v>
      </c>
      <c r="F126" s="98">
        <f>SUM(F101:F125)</f>
        <v>8714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4.8301938994305214E-3</v>
      </c>
      <c r="D127" s="99">
        <f>D126/$B$126</f>
        <v>0.49490466419200885</v>
      </c>
      <c r="E127" s="99">
        <f>E126/$B$126</f>
        <v>0.39981094229128722</v>
      </c>
      <c r="F127" s="99">
        <f>F126/$B$126</f>
        <v>0.10045419961727342</v>
      </c>
      <c r="G127" s="76"/>
      <c r="H127" s="81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63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2019-08-14T21:42:58Z</dcterms:modified>
</cp:coreProperties>
</file>