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raujo\Desktop\"/>
    </mc:Choice>
  </mc:AlternateContent>
  <bookViews>
    <workbookView xWindow="0" yWindow="0" windowWidth="11370" windowHeight="10830" tabRatio="274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Hombre!$A$1:$O$127</definedName>
  </definedNames>
  <calcPr calcId="162913"/>
</workbook>
</file>

<file path=xl/calcChain.xml><?xml version="1.0" encoding="utf-8"?>
<calcChain xmlns="http://schemas.openxmlformats.org/spreadsheetml/2006/main">
  <c r="J57" i="1" l="1"/>
  <c r="J58" i="1"/>
  <c r="J59" i="1"/>
  <c r="J60" i="1"/>
  <c r="J61" i="1"/>
  <c r="J62" i="1"/>
  <c r="J56" i="1"/>
  <c r="F64" i="1" l="1"/>
  <c r="F65" i="1"/>
  <c r="F66" i="1"/>
  <c r="F67" i="1"/>
  <c r="J63" i="1"/>
  <c r="J64" i="1"/>
  <c r="J65" i="1"/>
  <c r="J66" i="1"/>
  <c r="J67" i="1"/>
  <c r="B66" i="1" l="1"/>
  <c r="B67" i="1"/>
  <c r="B65" i="1" l="1"/>
  <c r="N68" i="1" l="1"/>
  <c r="M68" i="1"/>
  <c r="L68" i="1"/>
  <c r="K68" i="1"/>
  <c r="I68" i="1"/>
  <c r="H68" i="1"/>
  <c r="G68" i="1"/>
  <c r="E68" i="1"/>
  <c r="D68" i="1"/>
  <c r="C68" i="1"/>
  <c r="B64" i="1"/>
  <c r="F63" i="1" l="1"/>
  <c r="B62" i="1"/>
  <c r="B63" i="1"/>
  <c r="E28" i="1"/>
  <c r="D28" i="1"/>
  <c r="C28" i="1"/>
  <c r="F62" i="1" l="1"/>
  <c r="F61" i="1" l="1"/>
  <c r="B61" i="1"/>
  <c r="C44" i="1"/>
  <c r="D44" i="1"/>
  <c r="E44" i="1"/>
  <c r="F44" i="1"/>
  <c r="G44" i="1"/>
  <c r="H44" i="1"/>
  <c r="I44" i="1"/>
  <c r="J44" i="1"/>
  <c r="F60" i="1" l="1"/>
  <c r="B60" i="1"/>
  <c r="F59" i="1" l="1"/>
  <c r="B59" i="1"/>
  <c r="B58" i="1" l="1"/>
  <c r="F58" i="1"/>
  <c r="N69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00" i="1"/>
  <c r="C125" i="1"/>
  <c r="D125" i="1"/>
  <c r="E125" i="1"/>
  <c r="F125" i="1"/>
  <c r="C92" i="1"/>
  <c r="D92" i="1"/>
  <c r="E92" i="1"/>
  <c r="F92" i="1"/>
  <c r="G92" i="1"/>
  <c r="H92" i="1"/>
  <c r="I92" i="1"/>
  <c r="J92" i="1"/>
  <c r="K92" i="1"/>
  <c r="L92" i="1"/>
  <c r="M92" i="1"/>
  <c r="N92" i="1"/>
  <c r="B81" i="1"/>
  <c r="B82" i="1"/>
  <c r="B83" i="1"/>
  <c r="B84" i="1"/>
  <c r="B85" i="1"/>
  <c r="B86" i="1"/>
  <c r="B87" i="1"/>
  <c r="B88" i="1"/>
  <c r="B89" i="1"/>
  <c r="B90" i="1"/>
  <c r="B91" i="1"/>
  <c r="B80" i="1"/>
  <c r="F57" i="1"/>
  <c r="B57" i="1"/>
  <c r="F56" i="1"/>
  <c r="B56" i="1"/>
  <c r="B40" i="1"/>
  <c r="B43" i="1"/>
  <c r="B42" i="1"/>
  <c r="B41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B25" i="1"/>
  <c r="B26" i="1"/>
  <c r="B27" i="1"/>
  <c r="B16" i="1"/>
  <c r="B24" i="1"/>
  <c r="B23" i="1"/>
  <c r="B22" i="1"/>
  <c r="B21" i="1"/>
  <c r="B20" i="1"/>
  <c r="B19" i="1"/>
  <c r="B18" i="1"/>
  <c r="B17" i="1"/>
  <c r="B68" i="1" l="1"/>
  <c r="D69" i="1" s="1"/>
  <c r="F68" i="1"/>
  <c r="F69" i="1" s="1"/>
  <c r="J68" i="1"/>
  <c r="K69" i="1" s="1"/>
  <c r="B28" i="1"/>
  <c r="C29" i="1" s="1"/>
  <c r="B44" i="1"/>
  <c r="B92" i="1"/>
  <c r="B93" i="1" s="1"/>
  <c r="B125" i="1"/>
  <c r="F126" i="1" s="1"/>
  <c r="J28" i="1"/>
  <c r="O29" i="1" s="1"/>
  <c r="L29" i="1" l="1"/>
  <c r="J69" i="1"/>
  <c r="M69" i="1"/>
  <c r="C45" i="1"/>
  <c r="H45" i="1"/>
  <c r="D45" i="1"/>
  <c r="E45" i="1"/>
  <c r="F45" i="1"/>
  <c r="G45" i="1"/>
  <c r="I45" i="1"/>
  <c r="J45" i="1"/>
  <c r="L69" i="1"/>
  <c r="C126" i="1"/>
  <c r="E126" i="1"/>
  <c r="D126" i="1"/>
  <c r="B45" i="1"/>
  <c r="E93" i="1"/>
  <c r="H93" i="1"/>
  <c r="N93" i="1"/>
  <c r="F93" i="1"/>
  <c r="I69" i="1"/>
  <c r="G69" i="1"/>
  <c r="H69" i="1"/>
  <c r="B69" i="1"/>
  <c r="E69" i="1"/>
  <c r="C69" i="1"/>
  <c r="C93" i="1"/>
  <c r="D93" i="1"/>
  <c r="B126" i="1"/>
  <c r="K93" i="1"/>
  <c r="J93" i="1"/>
  <c r="I93" i="1"/>
  <c r="L93" i="1"/>
  <c r="G93" i="1"/>
  <c r="M93" i="1"/>
  <c r="N29" i="1"/>
  <c r="J29" i="1"/>
  <c r="E29" i="1"/>
  <c r="B29" i="1"/>
  <c r="M29" i="1"/>
  <c r="D29" i="1"/>
  <c r="K29" i="1"/>
</calcChain>
</file>

<file path=xl/sharedStrings.xml><?xml version="1.0" encoding="utf-8"?>
<sst xmlns="http://schemas.openxmlformats.org/spreadsheetml/2006/main" count="170" uniqueCount="89">
  <si>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</si>
  <si>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</si>
  <si>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</si>
  <si>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</si>
  <si>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</si>
  <si>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</si>
  <si>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</si>
  <si>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</si>
  <si>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</si>
  <si>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</si>
  <si>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</si>
  <si>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</si>
  <si>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</si>
  <si>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</si>
  <si>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</si>
  <si>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</si>
  <si>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</si>
  <si>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</si>
  <si>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</si>
  <si>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</si>
  <si>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</si>
  <si>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</si>
  <si>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</si>
  <si>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</si>
  <si>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</si>
  <si>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</si>
  <si>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</si>
  <si>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</si>
  <si>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</si>
  <si>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</si>
  <si>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</si>
  <si>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</si>
  <si>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</si>
  <si>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</si>
  <si>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</si>
  <si>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</si>
  <si>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</si>
  <si>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</si>
  <si>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</si>
  <si>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</si>
  <si>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</si>
  <si>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</si>
  <si>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</si>
  <si>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</si>
  <si>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</si>
  <si>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</si>
  <si>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</si>
  <si>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</si>
  <si>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</si>
  <si>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</si>
  <si>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</si>
  <si>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</si>
  <si>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</si>
  <si>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</si>
  <si>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</si>
  <si>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</si>
  <si>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</si>
  <si>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</si>
  <si>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</si>
  <si>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</si>
  <si>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</si>
  <si>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</si>
  <si>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</si>
  <si>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</si>
  <si>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</si>
  <si>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</si>
  <si>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</si>
  <si>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</si>
  <si>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</si>
  <si>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</si>
  <si>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</si>
  <si>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</si>
  <si>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</si>
  <si>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</si>
  <si>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</si>
  <si>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</si>
  <si>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</si>
  <si>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</si>
  <si>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</si>
  <si>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</si>
  <si>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</si>
  <si>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</si>
  <si>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</si>
  <si>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</si>
  <si>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</si>
  <si>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</si>
  <si>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</si>
  <si>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</si>
  <si>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t>Período : Enero - Julio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</si>
</sst>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right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12" fillId="4" borderId="4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4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164" fontId="17" fillId="6" borderId="9" xfId="3" applyNumberFormat="1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8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4" fillId="5" borderId="0" xfId="1" applyFont="1" applyFill="1" applyBorder="1" applyAlignment="1">
      <alignment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5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5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/>
    <xf numFmtId="0" fontId="4" fillId="5" borderId="0" xfId="1" applyFont="1" applyFill="1" applyBorder="1" applyAlignment="1">
      <alignment horizontal="left" vertical="center"/>
    </xf>
    <xf numFmtId="3" fontId="4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5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5" fillId="0" borderId="0" xfId="5" applyFont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3" fontId="16" fillId="6" borderId="22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5" borderId="0" xfId="1" applyFont="1" applyFill="1" applyBorder="1" applyAlignment="1">
      <alignment horizontal="justify" vertical="center"/>
    </xf>
    <xf numFmtId="3" fontId="4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0" fontId="17" fillId="3" borderId="0" xfId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4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6" fillId="7" borderId="11" xfId="1" applyNumberFormat="1" applyFont="1" applyFill="1" applyBorder="1" applyAlignment="1">
      <alignment horizontal="center" vertical="center"/>
    </xf>
    <xf numFmtId="3" fontId="16" fillId="7" borderId="15" xfId="1" applyNumberFormat="1" applyFont="1" applyFill="1" applyBorder="1" applyAlignment="1">
      <alignment horizontal="center" vertical="center"/>
    </xf>
    <xf numFmtId="3" fontId="17" fillId="7" borderId="11" xfId="1" applyNumberFormat="1" applyFont="1" applyFill="1" applyBorder="1" applyAlignment="1">
      <alignment horizontal="center" vertical="center"/>
    </xf>
    <xf numFmtId="3" fontId="17" fillId="7" borderId="10" xfId="1" applyNumberFormat="1" applyFont="1" applyFill="1" applyBorder="1" applyAlignment="1">
      <alignment horizontal="center" vertical="center"/>
    </xf>
    <xf numFmtId="0" fontId="4" fillId="5" borderId="0" xfId="1" applyFont="1" applyFill="1" applyBorder="1" applyAlignment="1">
      <alignment horizontal="left" vertical="center"/>
    </xf>
    <xf numFmtId="0" fontId="4" fillId="5" borderId="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right" vertical="center" wrapText="1"/>
    </xf>
    <xf numFmtId="0" fontId="4" fillId="5" borderId="18" xfId="1" applyFont="1" applyFill="1" applyBorder="1" applyAlignment="1">
      <alignment horizontal="center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Hombre" xfId="5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03-46DB-8858-A3F5C566554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03-46DB-8858-A3F5C566554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03-46DB-8858-A3F5C566554D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03-46DB-8858-A3F5C566554D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03-46DB-8858-A3F5C566554D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03-46DB-8858-A3F5C566554D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03-46DB-8858-A3F5C566554D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703-46DB-8858-A3F5C566554D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Hombre!$A$40:$A$43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Hombre!$B$40:$B$43</c:f>
              <c:numCache>
                <c:formatCode>#,##0</c:formatCode>
                <c:ptCount val="4"/>
                <c:pt idx="0">
                  <c:v>168</c:v>
                </c:pt>
                <c:pt idx="1">
                  <c:v>8485</c:v>
                </c:pt>
                <c:pt idx="2">
                  <c:v>5706</c:v>
                </c:pt>
                <c:pt idx="3">
                  <c:v>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03-46DB-8858-A3F5C566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125934</xdr:colOff>
      <xdr:row>12</xdr:row>
      <xdr:rowOff>95248</xdr:rowOff>
    </xdr:from>
    <xdr:to>
      <xdr:col>7</xdr:col>
      <xdr:colOff>584767</xdr:colOff>
      <xdr:row>14</xdr:row>
      <xdr:rowOff>268035</xdr:rowOff>
    </xdr:to>
    <xdr:grpSp>
      <xdr:nvGrpSpPr>
        <xdr:cNvPr id="192210" name="Grupo 1"/>
        <xdr:cNvGrpSpPr>
          <a:grpSpLocks/>
        </xdr:cNvGrpSpPr>
      </xdr:nvGrpSpPr>
      <xdr:grpSpPr bwMode="auto">
        <a:xfrm>
          <a:off x="4250259" y="2171698"/>
          <a:ext cx="2154283" cy="553787"/>
          <a:chOff x="4408747" y="2394872"/>
          <a:chExt cx="2022261" cy="562871"/>
        </a:xfrm>
      </xdr:grpSpPr>
      <xdr:sp macro="" textlink="">
        <xdr:nvSpPr>
          <xdr:cNvPr id="29" name="Rectángulo 28"/>
          <xdr:cNvSpPr/>
        </xdr:nvSpPr>
        <xdr:spPr bwMode="auto">
          <a:xfrm>
            <a:off x="4881977" y="2423416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74,2%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 bwMode="auto">
          <a:xfrm>
            <a:off x="4408747" y="2394872"/>
            <a:ext cx="519134" cy="562871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/>
          <xdr:cNvPicPr/>
        </xdr:nvPicPr>
        <xdr:blipFill>
          <a:blip xmlns:r="http://schemas.openxmlformats.org/officeDocument/2006/relationships" r:embed="rId1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31126" y="2533176"/>
            <a:ext cx="256605" cy="32201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206" name="Imagen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160020</xdr:colOff>
      <xdr:row>37</xdr:row>
      <xdr:rowOff>45720</xdr:rowOff>
    </xdr:from>
    <xdr:to>
      <xdr:col>14</xdr:col>
      <xdr:colOff>708660</xdr:colOff>
      <xdr:row>50</xdr:row>
      <xdr:rowOff>99060</xdr:rowOff>
    </xdr:to>
    <xdr:graphicFrame macro="">
      <xdr:nvGraphicFramePr>
        <xdr:cNvPr id="19220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108858</xdr:colOff>
      <xdr:row>15</xdr:row>
      <xdr:rowOff>13604</xdr:rowOff>
    </xdr:from>
    <xdr:to>
      <xdr:col>7</xdr:col>
      <xdr:colOff>594976</xdr:colOff>
      <xdr:row>18</xdr:row>
      <xdr:rowOff>41609</xdr:rowOff>
    </xdr:to>
    <xdr:grpSp>
      <xdr:nvGrpSpPr>
        <xdr:cNvPr id="192208" name="Grupo 2"/>
        <xdr:cNvGrpSpPr>
          <a:grpSpLocks/>
        </xdr:cNvGrpSpPr>
      </xdr:nvGrpSpPr>
      <xdr:grpSpPr bwMode="auto">
        <a:xfrm>
          <a:off x="4233183" y="2823479"/>
          <a:ext cx="2181568" cy="599505"/>
          <a:chOff x="4396356" y="3682188"/>
          <a:chExt cx="2055014" cy="525420"/>
        </a:xfrm>
      </xdr:grpSpPr>
      <xdr:sp macro="" textlink="">
        <xdr:nvSpPr>
          <xdr:cNvPr id="33" name="Rectángulo 32"/>
          <xdr:cNvSpPr/>
        </xdr:nvSpPr>
        <xdr:spPr bwMode="auto">
          <a:xfrm>
            <a:off x="4869434" y="3690926"/>
            <a:ext cx="1581936" cy="516682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15,3%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Adultos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 bwMode="auto">
          <a:xfrm>
            <a:off x="4396356" y="3682188"/>
            <a:ext cx="524220" cy="50982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136073</xdr:colOff>
      <xdr:row>19</xdr:row>
      <xdr:rowOff>35719</xdr:rowOff>
    </xdr:from>
    <xdr:to>
      <xdr:col>7</xdr:col>
      <xdr:colOff>538543</xdr:colOff>
      <xdr:row>27</xdr:row>
      <xdr:rowOff>209550</xdr:rowOff>
    </xdr:to>
    <xdr:grpSp>
      <xdr:nvGrpSpPr>
        <xdr:cNvPr id="192209" name="Grupo 3"/>
        <xdr:cNvGrpSpPr>
          <a:grpSpLocks/>
        </xdr:cNvGrpSpPr>
      </xdr:nvGrpSpPr>
      <xdr:grpSpPr bwMode="auto">
        <a:xfrm>
          <a:off x="4260398" y="3607594"/>
          <a:ext cx="2097920" cy="745331"/>
          <a:chOff x="4475595" y="4450952"/>
          <a:chExt cx="1983394" cy="353849"/>
        </a:xfrm>
      </xdr:grpSpPr>
      <xdr:sp macro="" textlink="">
        <xdr:nvSpPr>
          <xdr:cNvPr id="39" name="Rectángulo 38"/>
          <xdr:cNvSpPr/>
        </xdr:nvSpPr>
        <xdr:spPr bwMode="auto">
          <a:xfrm>
            <a:off x="4913612" y="4450952"/>
            <a:ext cx="1545377" cy="353849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10,5%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 bwMode="auto">
          <a:xfrm>
            <a:off x="4475595" y="4457903"/>
            <a:ext cx="436254" cy="344135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5</xdr:col>
      <xdr:colOff>262618</xdr:colOff>
      <xdr:row>15</xdr:row>
      <xdr:rowOff>48985</xdr:rowOff>
    </xdr:from>
    <xdr:to>
      <xdr:col>5</xdr:col>
      <xdr:colOff>507548</xdr:colOff>
      <xdr:row>17</xdr:row>
      <xdr:rowOff>170069</xdr:rowOff>
    </xdr:to>
    <xdr:pic>
      <xdr:nvPicPr>
        <xdr:cNvPr id="19" name="Imagen 18"/>
        <xdr:cNvPicPr/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6943" y="2858860"/>
          <a:ext cx="244930" cy="50208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214948</xdr:colOff>
      <xdr:row>19</xdr:row>
      <xdr:rowOff>119064</xdr:rowOff>
    </xdr:from>
    <xdr:to>
      <xdr:col>5</xdr:col>
      <xdr:colOff>464343</xdr:colOff>
      <xdr:row>27</xdr:row>
      <xdr:rowOff>47625</xdr:rowOff>
    </xdr:to>
    <xdr:pic>
      <xdr:nvPicPr>
        <xdr:cNvPr id="21" name="Imagen 20"/>
        <xdr:cNvPicPr/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4511" y="3690939"/>
          <a:ext cx="249395" cy="5000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7"/>
  <sheetViews>
    <sheetView tabSelected="1" view="pageBreakPreview" zoomScaleNormal="100" zoomScaleSheetLayoutView="100" workbookViewId="0">
      <selection activeCell="R55" sqref="R55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4" style="7" bestFit="1" customWidth="1"/>
    <col min="8" max="14" width="11.42578125" style="7"/>
    <col min="15" max="15" width="12" style="7" customWidth="1"/>
    <col min="16" max="16384" width="11.42578125" style="7"/>
  </cols>
  <sheetData>
    <row r="2" spans="1:15" ht="26.2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71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73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72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21" t="s">
        <v>88</v>
      </c>
      <c r="B10" s="22"/>
      <c r="C10" s="23"/>
      <c r="D10" s="22"/>
      <c r="E10" s="22"/>
      <c r="F10" s="22"/>
      <c r="G10" s="22"/>
      <c r="H10" s="22"/>
      <c r="I10" s="23"/>
      <c r="J10" s="23"/>
      <c r="K10" s="22"/>
      <c r="L10" s="22"/>
      <c r="M10" s="22"/>
      <c r="N10" s="22"/>
      <c r="O10" s="24"/>
    </row>
    <row r="11" spans="1:15" ht="7.5" customHeight="1" thickBot="1" x14ac:dyDescent="0.3">
      <c r="A11" s="25"/>
      <c r="B11" s="26"/>
      <c r="C11" s="27"/>
      <c r="D11" s="26"/>
      <c r="E11" s="26"/>
      <c r="F11" s="26"/>
      <c r="G11" s="26"/>
      <c r="H11" s="26"/>
      <c r="I11" s="27"/>
      <c r="J11" s="27"/>
      <c r="K11" s="26"/>
      <c r="L11" s="26"/>
      <c r="M11" s="26"/>
      <c r="N11" s="26"/>
      <c r="O11" s="28"/>
    </row>
    <row r="12" spans="1:15" ht="13.5" customHeight="1" x14ac:dyDescent="0.2"/>
    <row r="13" spans="1:15" s="31" customFormat="1" ht="16.5" customHeight="1" thickBot="1" x14ac:dyDescent="0.3">
      <c r="A13" s="29" t="s">
        <v>15</v>
      </c>
      <c r="B13" s="29"/>
      <c r="C13" s="29"/>
      <c r="D13" s="29"/>
      <c r="E13" s="29"/>
      <c r="F13" s="30"/>
      <c r="G13" s="30"/>
      <c r="H13" s="30"/>
      <c r="I13" s="29" t="s">
        <v>29</v>
      </c>
      <c r="J13" s="29"/>
      <c r="K13" s="29"/>
      <c r="L13" s="29"/>
      <c r="M13" s="29"/>
      <c r="N13" s="29"/>
      <c r="O13" s="29"/>
    </row>
    <row r="14" spans="1:15" ht="13.5" customHeight="1" x14ac:dyDescent="0.2"/>
    <row r="15" spans="1:15" s="35" customFormat="1" ht="28.15" customHeight="1" x14ac:dyDescent="0.3">
      <c r="A15" s="32" t="s">
        <v>16</v>
      </c>
      <c r="B15" s="33" t="s">
        <v>1</v>
      </c>
      <c r="C15" s="34" t="s">
        <v>3</v>
      </c>
      <c r="D15" s="34" t="s">
        <v>4</v>
      </c>
      <c r="E15" s="34" t="s">
        <v>45</v>
      </c>
      <c r="I15" s="32" t="s">
        <v>16</v>
      </c>
      <c r="J15" s="33" t="s">
        <v>1</v>
      </c>
      <c r="K15" s="36" t="s">
        <v>30</v>
      </c>
      <c r="L15" s="37" t="s">
        <v>31</v>
      </c>
      <c r="M15" s="37" t="s">
        <v>32</v>
      </c>
      <c r="N15" s="37" t="s">
        <v>33</v>
      </c>
      <c r="O15" s="37" t="s">
        <v>34</v>
      </c>
    </row>
    <row r="16" spans="1:15" s="41" customFormat="1" ht="15" customHeight="1" x14ac:dyDescent="0.3">
      <c r="A16" s="38" t="s">
        <v>17</v>
      </c>
      <c r="B16" s="39">
        <f>SUM(C16:E16)</f>
        <v>1916</v>
      </c>
      <c r="C16" s="40">
        <v>1370</v>
      </c>
      <c r="D16" s="40">
        <v>388</v>
      </c>
      <c r="E16" s="40">
        <v>158</v>
      </c>
      <c r="I16" s="38" t="s">
        <v>17</v>
      </c>
      <c r="J16" s="39">
        <f>SUM(K16:O16)</f>
        <v>1916</v>
      </c>
      <c r="K16" s="40">
        <v>1625</v>
      </c>
      <c r="L16" s="40">
        <v>170</v>
      </c>
      <c r="M16" s="40">
        <v>77</v>
      </c>
      <c r="N16" s="40">
        <v>43</v>
      </c>
      <c r="O16" s="40">
        <v>1</v>
      </c>
    </row>
    <row r="17" spans="1:15" s="41" customFormat="1" ht="15" customHeight="1" x14ac:dyDescent="0.3">
      <c r="A17" s="42" t="s">
        <v>18</v>
      </c>
      <c r="B17" s="43">
        <f t="shared" ref="B17:B27" si="0">SUM(C17:E17)</f>
        <v>1807</v>
      </c>
      <c r="C17" s="44">
        <v>1299</v>
      </c>
      <c r="D17" s="44">
        <v>312</v>
      </c>
      <c r="E17" s="44">
        <v>196</v>
      </c>
      <c r="I17" s="42" t="s">
        <v>18</v>
      </c>
      <c r="J17" s="43">
        <f t="shared" ref="J17:J27" si="1">SUM(K17:O17)</f>
        <v>1807</v>
      </c>
      <c r="K17" s="44">
        <v>1487</v>
      </c>
      <c r="L17" s="44">
        <v>192</v>
      </c>
      <c r="M17" s="44">
        <v>79</v>
      </c>
      <c r="N17" s="44">
        <v>44</v>
      </c>
      <c r="O17" s="44">
        <v>5</v>
      </c>
    </row>
    <row r="18" spans="1:15" s="41" customFormat="1" ht="15" customHeight="1" x14ac:dyDescent="0.3">
      <c r="A18" s="42" t="s">
        <v>19</v>
      </c>
      <c r="B18" s="43">
        <f t="shared" si="0"/>
        <v>1987</v>
      </c>
      <c r="C18" s="44">
        <v>1362</v>
      </c>
      <c r="D18" s="44">
        <v>381</v>
      </c>
      <c r="E18" s="44">
        <v>244</v>
      </c>
      <c r="I18" s="42" t="s">
        <v>19</v>
      </c>
      <c r="J18" s="43">
        <f t="shared" si="1"/>
        <v>1987</v>
      </c>
      <c r="K18" s="44">
        <v>1601</v>
      </c>
      <c r="L18" s="44">
        <v>235</v>
      </c>
      <c r="M18" s="44">
        <v>94</v>
      </c>
      <c r="N18" s="44">
        <v>56</v>
      </c>
      <c r="O18" s="44">
        <v>1</v>
      </c>
    </row>
    <row r="19" spans="1:15" s="41" customFormat="1" ht="15" customHeight="1" x14ac:dyDescent="0.3">
      <c r="A19" s="42" t="s">
        <v>20</v>
      </c>
      <c r="B19" s="43">
        <f t="shared" si="0"/>
        <v>2039</v>
      </c>
      <c r="C19" s="44">
        <v>1465</v>
      </c>
      <c r="D19" s="44">
        <v>337</v>
      </c>
      <c r="E19" s="44">
        <v>237</v>
      </c>
      <c r="I19" s="42" t="s">
        <v>20</v>
      </c>
      <c r="J19" s="43">
        <f t="shared" si="1"/>
        <v>2039</v>
      </c>
      <c r="K19" s="44">
        <v>1659</v>
      </c>
      <c r="L19" s="44">
        <v>233</v>
      </c>
      <c r="M19" s="44">
        <v>92</v>
      </c>
      <c r="N19" s="44">
        <v>44</v>
      </c>
      <c r="O19" s="44">
        <v>11</v>
      </c>
    </row>
    <row r="20" spans="1:15" s="41" customFormat="1" ht="15" customHeight="1" x14ac:dyDescent="0.3">
      <c r="A20" s="42" t="s">
        <v>21</v>
      </c>
      <c r="B20" s="43">
        <f t="shared" si="0"/>
        <v>2365</v>
      </c>
      <c r="C20" s="44">
        <v>1700</v>
      </c>
      <c r="D20" s="44">
        <v>412</v>
      </c>
      <c r="E20" s="44">
        <v>253</v>
      </c>
      <c r="I20" s="42" t="s">
        <v>21</v>
      </c>
      <c r="J20" s="43">
        <f t="shared" si="1"/>
        <v>2365</v>
      </c>
      <c r="K20" s="44">
        <v>1883</v>
      </c>
      <c r="L20" s="44">
        <v>313</v>
      </c>
      <c r="M20" s="44">
        <v>102</v>
      </c>
      <c r="N20" s="44">
        <v>61</v>
      </c>
      <c r="O20" s="44">
        <v>6</v>
      </c>
    </row>
    <row r="21" spans="1:15" s="41" customFormat="1" ht="15" customHeight="1" x14ac:dyDescent="0.3">
      <c r="A21" s="42" t="s">
        <v>22</v>
      </c>
      <c r="B21" s="43">
        <f t="shared" si="0"/>
        <v>2282</v>
      </c>
      <c r="C21" s="44">
        <v>1738</v>
      </c>
      <c r="D21" s="44">
        <v>342</v>
      </c>
      <c r="E21" s="44">
        <v>202</v>
      </c>
      <c r="I21" s="42" t="s">
        <v>22</v>
      </c>
      <c r="J21" s="43">
        <f t="shared" si="1"/>
        <v>2282</v>
      </c>
      <c r="K21" s="44">
        <v>1824</v>
      </c>
      <c r="L21" s="44">
        <v>294</v>
      </c>
      <c r="M21" s="44">
        <v>104</v>
      </c>
      <c r="N21" s="44">
        <v>59</v>
      </c>
      <c r="O21" s="44">
        <v>1</v>
      </c>
    </row>
    <row r="22" spans="1:15" s="41" customFormat="1" ht="15" customHeight="1" x14ac:dyDescent="0.3">
      <c r="A22" s="42" t="s">
        <v>23</v>
      </c>
      <c r="B22" s="43">
        <f t="shared" si="0"/>
        <v>2526</v>
      </c>
      <c r="C22" s="44">
        <v>1842</v>
      </c>
      <c r="D22" s="44">
        <v>420</v>
      </c>
      <c r="E22" s="44">
        <v>264</v>
      </c>
      <c r="I22" s="42" t="s">
        <v>23</v>
      </c>
      <c r="J22" s="43">
        <f t="shared" si="1"/>
        <v>2526</v>
      </c>
      <c r="K22" s="44">
        <v>2010</v>
      </c>
      <c r="L22" s="44">
        <v>323</v>
      </c>
      <c r="M22" s="44">
        <v>104</v>
      </c>
      <c r="N22" s="44">
        <v>86</v>
      </c>
      <c r="O22" s="44">
        <v>3</v>
      </c>
    </row>
    <row r="23" spans="1:15" s="41" customFormat="1" ht="15" hidden="1" customHeight="1" x14ac:dyDescent="0.3">
      <c r="A23" s="42" t="s">
        <v>24</v>
      </c>
      <c r="B23" s="43">
        <f t="shared" si="0"/>
        <v>0</v>
      </c>
      <c r="C23" s="44"/>
      <c r="D23" s="44"/>
      <c r="E23" s="44"/>
      <c r="I23" s="42" t="s">
        <v>24</v>
      </c>
      <c r="J23" s="43">
        <f t="shared" si="1"/>
        <v>0</v>
      </c>
      <c r="K23" s="44"/>
      <c r="L23" s="44"/>
      <c r="M23" s="44"/>
      <c r="N23" s="44"/>
      <c r="O23" s="44"/>
    </row>
    <row r="24" spans="1:15" s="41" customFormat="1" ht="15" hidden="1" customHeight="1" x14ac:dyDescent="0.3">
      <c r="A24" s="42" t="s">
        <v>25</v>
      </c>
      <c r="B24" s="43">
        <f t="shared" si="0"/>
        <v>0</v>
      </c>
      <c r="C24" s="44"/>
      <c r="D24" s="44"/>
      <c r="E24" s="44"/>
      <c r="I24" s="42" t="s">
        <v>25</v>
      </c>
      <c r="J24" s="43">
        <f t="shared" si="1"/>
        <v>0</v>
      </c>
      <c r="K24" s="44"/>
      <c r="L24" s="44"/>
      <c r="M24" s="44"/>
      <c r="N24" s="44"/>
      <c r="O24" s="44"/>
    </row>
    <row r="25" spans="1:15" s="41" customFormat="1" ht="15" hidden="1" customHeight="1" x14ac:dyDescent="0.3">
      <c r="A25" s="42" t="s">
        <v>26</v>
      </c>
      <c r="B25" s="43">
        <f t="shared" si="0"/>
        <v>0</v>
      </c>
      <c r="C25" s="44"/>
      <c r="D25" s="44"/>
      <c r="E25" s="44"/>
      <c r="I25" s="42" t="s">
        <v>26</v>
      </c>
      <c r="J25" s="43">
        <f t="shared" si="1"/>
        <v>0</v>
      </c>
      <c r="K25" s="44"/>
      <c r="L25" s="44"/>
      <c r="M25" s="44"/>
      <c r="N25" s="44"/>
      <c r="O25" s="44"/>
    </row>
    <row r="26" spans="1:15" s="41" customFormat="1" ht="15" hidden="1" customHeight="1" x14ac:dyDescent="0.3">
      <c r="A26" s="42" t="s">
        <v>27</v>
      </c>
      <c r="B26" s="43">
        <f t="shared" si="0"/>
        <v>0</v>
      </c>
      <c r="C26" s="44"/>
      <c r="D26" s="44"/>
      <c r="E26" s="44"/>
      <c r="I26" s="42" t="s">
        <v>27</v>
      </c>
      <c r="J26" s="43">
        <f t="shared" si="1"/>
        <v>0</v>
      </c>
      <c r="K26" s="44"/>
      <c r="L26" s="44"/>
      <c r="M26" s="44"/>
      <c r="N26" s="44"/>
      <c r="O26" s="44"/>
    </row>
    <row r="27" spans="1:15" s="35" customFormat="1" ht="15" hidden="1" customHeight="1" x14ac:dyDescent="0.3">
      <c r="A27" s="45" t="s">
        <v>28</v>
      </c>
      <c r="B27" s="46">
        <f t="shared" si="0"/>
        <v>0</v>
      </c>
      <c r="C27" s="47"/>
      <c r="D27" s="47"/>
      <c r="E27" s="47"/>
      <c r="I27" s="45" t="s">
        <v>28</v>
      </c>
      <c r="J27" s="46">
        <f t="shared" si="1"/>
        <v>0</v>
      </c>
      <c r="K27" s="47"/>
      <c r="L27" s="47"/>
      <c r="M27" s="47"/>
      <c r="N27" s="47"/>
      <c r="O27" s="47"/>
    </row>
    <row r="28" spans="1:15" s="41" customFormat="1" ht="18.75" customHeight="1" x14ac:dyDescent="0.3">
      <c r="A28" s="34" t="s">
        <v>1</v>
      </c>
      <c r="B28" s="48">
        <f>SUM(B16:B27)</f>
        <v>14922</v>
      </c>
      <c r="C28" s="48">
        <f>SUM(C16:C27)</f>
        <v>10776</v>
      </c>
      <c r="D28" s="48">
        <f>SUM(D16:D27)</f>
        <v>2592</v>
      </c>
      <c r="E28" s="48">
        <f>SUM(E16:E27)</f>
        <v>1554</v>
      </c>
      <c r="I28" s="34" t="s">
        <v>1</v>
      </c>
      <c r="J28" s="48">
        <f t="shared" ref="J28:O28" si="2">SUM(J16:J27)</f>
        <v>14922</v>
      </c>
      <c r="K28" s="48">
        <f t="shared" si="2"/>
        <v>12089</v>
      </c>
      <c r="L28" s="48">
        <f t="shared" si="2"/>
        <v>1760</v>
      </c>
      <c r="M28" s="48">
        <f t="shared" si="2"/>
        <v>652</v>
      </c>
      <c r="N28" s="48">
        <f t="shared" si="2"/>
        <v>393</v>
      </c>
      <c r="O28" s="48">
        <f t="shared" si="2"/>
        <v>28</v>
      </c>
    </row>
    <row r="29" spans="1:15" s="41" customFormat="1" ht="15" customHeight="1" thickBot="1" x14ac:dyDescent="0.35">
      <c r="A29" s="49" t="s">
        <v>2</v>
      </c>
      <c r="B29" s="50">
        <f>+B28/$B$28</f>
        <v>1</v>
      </c>
      <c r="C29" s="50">
        <f>+C28/$B$28</f>
        <v>0.72215520707679937</v>
      </c>
      <c r="D29" s="50">
        <f>+D28/$B$28</f>
        <v>0.17370325693606756</v>
      </c>
      <c r="E29" s="50">
        <f>+E28/$B$28</f>
        <v>0.10414153598713309</v>
      </c>
      <c r="I29" s="49" t="s">
        <v>2</v>
      </c>
      <c r="J29" s="51">
        <f t="shared" ref="J29:O29" si="3">J28/$J$28</f>
        <v>1</v>
      </c>
      <c r="K29" s="51">
        <f t="shared" si="3"/>
        <v>0.8101460930170219</v>
      </c>
      <c r="L29" s="51">
        <f>L28/$J$28</f>
        <v>0.1179466559442434</v>
      </c>
      <c r="M29" s="51">
        <f t="shared" si="3"/>
        <v>4.3693874815708349E-2</v>
      </c>
      <c r="N29" s="51">
        <f t="shared" si="3"/>
        <v>2.6336952151186168E-2</v>
      </c>
      <c r="O29" s="51">
        <f t="shared" si="3"/>
        <v>1.8764240718402358E-3</v>
      </c>
    </row>
    <row r="30" spans="1:15" s="41" customFormat="1" ht="6.75" customHeight="1" x14ac:dyDescent="0.3">
      <c r="A30" s="52"/>
      <c r="F30" s="52"/>
      <c r="K30" s="52"/>
    </row>
    <row r="31" spans="1:15" s="41" customFormat="1" ht="15" hidden="1" customHeight="1" x14ac:dyDescent="0.3">
      <c r="A31" s="52"/>
      <c r="F31" s="52"/>
      <c r="K31" s="52"/>
    </row>
    <row r="32" spans="1:15" s="41" customFormat="1" ht="15" hidden="1" customHeight="1" x14ac:dyDescent="0.3">
      <c r="A32" s="52"/>
      <c r="F32" s="52"/>
      <c r="K32" s="52"/>
    </row>
    <row r="33" spans="1:27" s="41" customFormat="1" ht="15" hidden="1" customHeight="1" x14ac:dyDescent="0.3">
      <c r="A33" s="52"/>
      <c r="F33" s="52"/>
      <c r="K33" s="52"/>
    </row>
    <row r="34" spans="1:27" s="41" customFormat="1" ht="15" hidden="1" customHeight="1" x14ac:dyDescent="0.3">
      <c r="A34" s="52"/>
      <c r="F34" s="52"/>
      <c r="K34" s="52"/>
    </row>
    <row r="35" spans="1:27" s="41" customFormat="1" ht="15" hidden="1" customHeight="1" x14ac:dyDescent="0.3">
      <c r="A35" s="52"/>
      <c r="F35" s="52"/>
      <c r="K35" s="52"/>
    </row>
    <row r="36" spans="1:27" ht="10.5" customHeight="1" x14ac:dyDescent="0.2">
      <c r="A36" s="53"/>
      <c r="B36" s="54"/>
    </row>
    <row r="37" spans="1:27" ht="16.5" thickBot="1" x14ac:dyDescent="0.3">
      <c r="A37" s="55" t="s">
        <v>35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</row>
    <row r="38" spans="1:27" ht="10.5" customHeight="1" thickBot="1" x14ac:dyDescent="0.3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7"/>
      <c r="L38" s="57"/>
      <c r="M38" s="57"/>
      <c r="N38" s="57"/>
      <c r="O38" s="57"/>
    </row>
    <row r="39" spans="1:27" ht="31.15" customHeight="1" x14ac:dyDescent="0.2">
      <c r="A39" s="58" t="s">
        <v>5</v>
      </c>
      <c r="B39" s="36" t="s">
        <v>1</v>
      </c>
      <c r="C39" s="59" t="s">
        <v>36</v>
      </c>
      <c r="D39" s="59" t="s">
        <v>37</v>
      </c>
      <c r="E39" s="59" t="s">
        <v>38</v>
      </c>
      <c r="F39" s="59" t="s">
        <v>39</v>
      </c>
      <c r="G39" s="59" t="s">
        <v>40</v>
      </c>
      <c r="H39" s="59" t="s">
        <v>41</v>
      </c>
      <c r="I39" s="59" t="s">
        <v>42</v>
      </c>
      <c r="J39" s="59" t="s">
        <v>43</v>
      </c>
      <c r="K39" s="60"/>
      <c r="L39" s="60"/>
      <c r="M39" s="1"/>
      <c r="N39" s="1"/>
      <c r="O39" s="1"/>
    </row>
    <row r="40" spans="1:27" ht="15" customHeight="1" x14ac:dyDescent="0.2">
      <c r="A40" s="61" t="s">
        <v>44</v>
      </c>
      <c r="B40" s="62">
        <f>SUM(C40:J40)</f>
        <v>168</v>
      </c>
      <c r="C40" s="63">
        <v>47</v>
      </c>
      <c r="D40" s="63">
        <v>36</v>
      </c>
      <c r="E40" s="63">
        <v>17</v>
      </c>
      <c r="F40" s="63">
        <v>12</v>
      </c>
      <c r="G40" s="63">
        <v>4</v>
      </c>
      <c r="H40" s="63">
        <v>1</v>
      </c>
      <c r="I40" s="63">
        <v>9</v>
      </c>
      <c r="J40" s="63">
        <v>42</v>
      </c>
      <c r="K40" s="60"/>
      <c r="L40" s="60"/>
      <c r="M40" s="1"/>
      <c r="N40" s="1"/>
      <c r="O40" s="1"/>
    </row>
    <row r="41" spans="1:27" ht="15" customHeight="1" x14ac:dyDescent="0.2">
      <c r="A41" s="64" t="s">
        <v>6</v>
      </c>
      <c r="B41" s="65">
        <f>SUM(C41:J41)</f>
        <v>8485</v>
      </c>
      <c r="C41" s="63">
        <v>1441</v>
      </c>
      <c r="D41" s="63">
        <v>2969</v>
      </c>
      <c r="E41" s="63">
        <v>1777</v>
      </c>
      <c r="F41" s="63">
        <v>200</v>
      </c>
      <c r="G41" s="63">
        <v>308</v>
      </c>
      <c r="H41" s="63">
        <v>344</v>
      </c>
      <c r="I41" s="63">
        <v>477</v>
      </c>
      <c r="J41" s="63">
        <v>969</v>
      </c>
      <c r="K41" s="60"/>
      <c r="L41" s="60"/>
      <c r="M41" s="66"/>
      <c r="N41" s="66"/>
      <c r="O41" s="66"/>
    </row>
    <row r="42" spans="1:27" ht="15" customHeight="1" x14ac:dyDescent="0.2">
      <c r="A42" s="67" t="s">
        <v>7</v>
      </c>
      <c r="B42" s="65">
        <f>SUM(C42:J42)</f>
        <v>5706</v>
      </c>
      <c r="C42" s="63">
        <v>1035</v>
      </c>
      <c r="D42" s="63">
        <v>1878</v>
      </c>
      <c r="E42" s="63">
        <v>1049</v>
      </c>
      <c r="F42" s="63">
        <v>250</v>
      </c>
      <c r="G42" s="63">
        <v>318</v>
      </c>
      <c r="H42" s="63">
        <v>282</v>
      </c>
      <c r="I42" s="63">
        <v>352</v>
      </c>
      <c r="J42" s="63">
        <v>542</v>
      </c>
      <c r="K42" s="60"/>
      <c r="L42" s="60"/>
      <c r="M42" s="66"/>
      <c r="N42" s="66"/>
      <c r="O42" s="66"/>
    </row>
    <row r="43" spans="1:27" ht="15" customHeight="1" x14ac:dyDescent="0.2">
      <c r="A43" s="68" t="s">
        <v>8</v>
      </c>
      <c r="B43" s="69">
        <f>SUM(C43:J43)</f>
        <v>563</v>
      </c>
      <c r="C43" s="70">
        <v>108</v>
      </c>
      <c r="D43" s="70">
        <v>250</v>
      </c>
      <c r="E43" s="70">
        <v>169</v>
      </c>
      <c r="F43" s="70">
        <v>20</v>
      </c>
      <c r="G43" s="70">
        <v>5</v>
      </c>
      <c r="H43" s="70">
        <v>6</v>
      </c>
      <c r="I43" s="70">
        <v>4</v>
      </c>
      <c r="J43" s="70">
        <v>1</v>
      </c>
      <c r="K43" s="71"/>
      <c r="L43" s="71"/>
      <c r="M43" s="66"/>
      <c r="N43" s="66"/>
      <c r="O43" s="66"/>
    </row>
    <row r="44" spans="1:27" ht="18.75" customHeight="1" x14ac:dyDescent="0.2">
      <c r="A44" s="72" t="s">
        <v>1</v>
      </c>
      <c r="B44" s="73">
        <f>SUM(B40:B43)</f>
        <v>14922</v>
      </c>
      <c r="C44" s="73">
        <f t="shared" ref="C44:J44" si="4">SUM(C40:C43)</f>
        <v>2631</v>
      </c>
      <c r="D44" s="73">
        <f t="shared" si="4"/>
        <v>5133</v>
      </c>
      <c r="E44" s="73">
        <f t="shared" si="4"/>
        <v>3012</v>
      </c>
      <c r="F44" s="73">
        <f t="shared" si="4"/>
        <v>482</v>
      </c>
      <c r="G44" s="73">
        <f t="shared" si="4"/>
        <v>635</v>
      </c>
      <c r="H44" s="73">
        <f t="shared" si="4"/>
        <v>633</v>
      </c>
      <c r="I44" s="73">
        <f t="shared" si="4"/>
        <v>842</v>
      </c>
      <c r="J44" s="73">
        <f t="shared" si="4"/>
        <v>1554</v>
      </c>
      <c r="K44" s="60"/>
      <c r="L44" s="60"/>
      <c r="M44" s="66"/>
      <c r="N44" s="66"/>
      <c r="O44" s="66"/>
    </row>
    <row r="45" spans="1:27" ht="15" customHeight="1" thickBot="1" x14ac:dyDescent="0.25">
      <c r="A45" s="74" t="s">
        <v>2</v>
      </c>
      <c r="B45" s="75">
        <f t="shared" ref="B45:J45" si="5">B44/$B44</f>
        <v>1</v>
      </c>
      <c r="C45" s="75">
        <f t="shared" si="5"/>
        <v>0.17631684760755931</v>
      </c>
      <c r="D45" s="75">
        <f t="shared" si="5"/>
        <v>0.34398874145556896</v>
      </c>
      <c r="E45" s="75">
        <f t="shared" si="5"/>
        <v>0.2018496180136711</v>
      </c>
      <c r="F45" s="75">
        <f t="shared" si="5"/>
        <v>3.2301300093821206E-2</v>
      </c>
      <c r="G45" s="75">
        <f t="shared" si="5"/>
        <v>4.2554617343519632E-2</v>
      </c>
      <c r="H45" s="75">
        <f t="shared" si="5"/>
        <v>4.2420587052673903E-2</v>
      </c>
      <c r="I45" s="75">
        <f t="shared" si="5"/>
        <v>5.6426752446052809E-2</v>
      </c>
      <c r="J45" s="75">
        <f t="shared" si="5"/>
        <v>0.10414153598713309</v>
      </c>
      <c r="K45" s="76"/>
      <c r="L45" s="76"/>
      <c r="M45" s="66"/>
      <c r="N45" s="66"/>
      <c r="O45" s="66"/>
    </row>
    <row r="46" spans="1:27" ht="15" customHeight="1" x14ac:dyDescent="0.2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6"/>
      <c r="L46" s="76"/>
      <c r="M46" s="66"/>
      <c r="N46" s="66"/>
      <c r="O46" s="66"/>
      <c r="AA46" s="79"/>
    </row>
    <row r="47" spans="1:27" ht="15" customHeight="1" x14ac:dyDescent="0.2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6"/>
      <c r="L47" s="76"/>
      <c r="M47" s="66"/>
      <c r="N47" s="66"/>
      <c r="O47" s="66"/>
      <c r="AA47" s="8"/>
    </row>
    <row r="48" spans="1:27" ht="15" customHeight="1" x14ac:dyDescent="0.2">
      <c r="A48" s="77"/>
      <c r="B48" s="78"/>
      <c r="C48" s="78"/>
      <c r="D48" s="78"/>
      <c r="E48" s="78"/>
      <c r="F48" s="78"/>
      <c r="G48" s="78"/>
      <c r="H48" s="78"/>
      <c r="I48" s="78"/>
      <c r="J48" s="78"/>
      <c r="K48" s="76"/>
      <c r="L48" s="76"/>
      <c r="M48" s="66"/>
      <c r="N48" s="66"/>
      <c r="O48" s="66"/>
      <c r="AA48" s="8"/>
    </row>
    <row r="49" spans="1:27" ht="15" customHeight="1" x14ac:dyDescent="0.2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6"/>
      <c r="L49" s="76"/>
      <c r="M49" s="66"/>
      <c r="N49" s="66"/>
      <c r="O49" s="66"/>
      <c r="AA49" s="8"/>
    </row>
    <row r="50" spans="1:27" ht="7.5" customHeight="1" x14ac:dyDescent="0.2">
      <c r="A50" s="53"/>
      <c r="B50" s="78"/>
      <c r="AA50" s="8"/>
    </row>
    <row r="51" spans="1:27" ht="15" customHeight="1" x14ac:dyDescent="0.2">
      <c r="A51" s="53"/>
      <c r="B51" s="54"/>
      <c r="AA51" s="8"/>
    </row>
    <row r="52" spans="1:27" ht="15" customHeight="1" thickBot="1" x14ac:dyDescent="0.3">
      <c r="A52" s="55" t="s">
        <v>47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AA52" s="8"/>
    </row>
    <row r="53" spans="1:27" ht="10.5" customHeight="1" x14ac:dyDescent="0.2">
      <c r="A53" s="53"/>
      <c r="B53" s="54"/>
      <c r="AA53" s="8"/>
    </row>
    <row r="54" spans="1:27" ht="13.9" customHeight="1" x14ac:dyDescent="0.2">
      <c r="A54" s="104" t="s">
        <v>46</v>
      </c>
      <c r="B54" s="105" t="s">
        <v>1</v>
      </c>
      <c r="C54" s="105" t="s">
        <v>80</v>
      </c>
      <c r="D54" s="105"/>
      <c r="E54" s="105"/>
      <c r="F54" s="105" t="s">
        <v>1</v>
      </c>
      <c r="G54" s="105" t="s">
        <v>81</v>
      </c>
      <c r="H54" s="105"/>
      <c r="I54" s="105"/>
      <c r="J54" s="105" t="s">
        <v>1</v>
      </c>
      <c r="K54" s="105" t="s">
        <v>82</v>
      </c>
      <c r="L54" s="105"/>
      <c r="M54" s="105"/>
      <c r="N54" s="105" t="s">
        <v>83</v>
      </c>
      <c r="O54" s="106"/>
      <c r="AA54" s="8"/>
    </row>
    <row r="55" spans="1:27" ht="15" customHeight="1" x14ac:dyDescent="0.2">
      <c r="A55" s="104"/>
      <c r="B55" s="105"/>
      <c r="C55" s="2" t="s">
        <v>3</v>
      </c>
      <c r="D55" s="2" t="s">
        <v>4</v>
      </c>
      <c r="E55" s="2" t="s">
        <v>45</v>
      </c>
      <c r="F55" s="105"/>
      <c r="G55" s="3" t="s">
        <v>3</v>
      </c>
      <c r="H55" s="3" t="s">
        <v>4</v>
      </c>
      <c r="I55" s="3" t="s">
        <v>45</v>
      </c>
      <c r="J55" s="105"/>
      <c r="K55" s="3" t="s">
        <v>3</v>
      </c>
      <c r="L55" s="3" t="s">
        <v>4</v>
      </c>
      <c r="M55" s="3" t="s">
        <v>45</v>
      </c>
      <c r="N55" s="105"/>
      <c r="O55" s="106"/>
      <c r="AA55" s="8"/>
    </row>
    <row r="56" spans="1:27" ht="15" customHeight="1" x14ac:dyDescent="0.2">
      <c r="A56" s="80" t="s">
        <v>17</v>
      </c>
      <c r="B56" s="81">
        <f>C56+D56+E56</f>
        <v>14</v>
      </c>
      <c r="C56" s="100">
        <v>11</v>
      </c>
      <c r="D56" s="100">
        <v>3</v>
      </c>
      <c r="E56" s="101">
        <v>0</v>
      </c>
      <c r="F56" s="102">
        <f t="shared" ref="F56:F60" si="6">G56+H56+I56</f>
        <v>43</v>
      </c>
      <c r="G56" s="100">
        <v>11</v>
      </c>
      <c r="H56" s="100">
        <v>16</v>
      </c>
      <c r="I56" s="101">
        <v>16</v>
      </c>
      <c r="J56" s="102">
        <f>K56+L56+M56</f>
        <v>4</v>
      </c>
      <c r="K56" s="100">
        <v>2</v>
      </c>
      <c r="L56" s="100">
        <v>2</v>
      </c>
      <c r="M56" s="101">
        <v>0</v>
      </c>
      <c r="N56" s="102">
        <v>0</v>
      </c>
      <c r="O56" s="83"/>
      <c r="AA56" s="8"/>
    </row>
    <row r="57" spans="1:27" ht="15" customHeight="1" x14ac:dyDescent="0.2">
      <c r="A57" s="67" t="s">
        <v>18</v>
      </c>
      <c r="B57" s="65">
        <f t="shared" ref="B57:B67" si="7">C57+D57+E57</f>
        <v>15</v>
      </c>
      <c r="C57" s="100">
        <v>14</v>
      </c>
      <c r="D57" s="100">
        <v>1</v>
      </c>
      <c r="E57" s="101">
        <v>0</v>
      </c>
      <c r="F57" s="103">
        <f t="shared" si="6"/>
        <v>52</v>
      </c>
      <c r="G57" s="100">
        <v>10</v>
      </c>
      <c r="H57" s="100">
        <v>26</v>
      </c>
      <c r="I57" s="101">
        <v>16</v>
      </c>
      <c r="J57" s="102">
        <f t="shared" ref="J57:J62" si="8">K57+L57+M57</f>
        <v>4</v>
      </c>
      <c r="K57" s="100">
        <v>0</v>
      </c>
      <c r="L57" s="100">
        <v>4</v>
      </c>
      <c r="M57" s="101">
        <v>0</v>
      </c>
      <c r="N57" s="103">
        <v>4</v>
      </c>
      <c r="O57" s="83"/>
      <c r="AA57" s="8"/>
    </row>
    <row r="58" spans="1:27" ht="15" customHeight="1" x14ac:dyDescent="0.2">
      <c r="A58" s="67" t="s">
        <v>19</v>
      </c>
      <c r="B58" s="65">
        <f t="shared" si="7"/>
        <v>7</v>
      </c>
      <c r="C58" s="63">
        <v>6</v>
      </c>
      <c r="D58" s="63">
        <v>1</v>
      </c>
      <c r="E58" s="82">
        <v>0</v>
      </c>
      <c r="F58" s="65">
        <f t="shared" si="6"/>
        <v>83</v>
      </c>
      <c r="G58" s="63">
        <v>26</v>
      </c>
      <c r="H58" s="63">
        <v>22</v>
      </c>
      <c r="I58" s="82">
        <v>35</v>
      </c>
      <c r="J58" s="102">
        <f t="shared" si="8"/>
        <v>9</v>
      </c>
      <c r="K58" s="63">
        <v>4</v>
      </c>
      <c r="L58" s="63">
        <v>3</v>
      </c>
      <c r="M58" s="82">
        <v>2</v>
      </c>
      <c r="N58" s="65">
        <v>2</v>
      </c>
      <c r="O58" s="83"/>
      <c r="AA58" s="8"/>
    </row>
    <row r="59" spans="1:27" ht="15" customHeight="1" x14ac:dyDescent="0.2">
      <c r="A59" s="67" t="s">
        <v>20</v>
      </c>
      <c r="B59" s="65">
        <f t="shared" si="7"/>
        <v>7</v>
      </c>
      <c r="C59" s="63">
        <v>6</v>
      </c>
      <c r="D59" s="63">
        <v>1</v>
      </c>
      <c r="E59" s="82">
        <v>0</v>
      </c>
      <c r="F59" s="65">
        <f t="shared" si="6"/>
        <v>68</v>
      </c>
      <c r="G59" s="63">
        <v>24</v>
      </c>
      <c r="H59" s="63">
        <v>26</v>
      </c>
      <c r="I59" s="82">
        <v>18</v>
      </c>
      <c r="J59" s="102">
        <f t="shared" si="8"/>
        <v>5</v>
      </c>
      <c r="K59" s="63">
        <v>3</v>
      </c>
      <c r="L59" s="63">
        <v>2</v>
      </c>
      <c r="M59" s="82">
        <v>0</v>
      </c>
      <c r="N59" s="65">
        <v>1</v>
      </c>
      <c r="O59" s="83"/>
      <c r="AA59" s="8"/>
    </row>
    <row r="60" spans="1:27" ht="15" customHeight="1" x14ac:dyDescent="0.2">
      <c r="A60" s="67" t="s">
        <v>21</v>
      </c>
      <c r="B60" s="65">
        <f t="shared" si="7"/>
        <v>29</v>
      </c>
      <c r="C60" s="63">
        <v>24</v>
      </c>
      <c r="D60" s="63">
        <v>5</v>
      </c>
      <c r="E60" s="82">
        <v>0</v>
      </c>
      <c r="F60" s="65">
        <f t="shared" si="6"/>
        <v>43</v>
      </c>
      <c r="G60" s="63">
        <v>14</v>
      </c>
      <c r="H60" s="63">
        <v>10</v>
      </c>
      <c r="I60" s="82">
        <v>19</v>
      </c>
      <c r="J60" s="102">
        <f t="shared" si="8"/>
        <v>4</v>
      </c>
      <c r="K60" s="63">
        <v>4</v>
      </c>
      <c r="L60" s="63">
        <v>0</v>
      </c>
      <c r="M60" s="82">
        <v>0</v>
      </c>
      <c r="N60" s="65">
        <v>2</v>
      </c>
      <c r="O60" s="83"/>
      <c r="AA60" s="8"/>
    </row>
    <row r="61" spans="1:27" ht="15" customHeight="1" x14ac:dyDescent="0.2">
      <c r="A61" s="67" t="s">
        <v>22</v>
      </c>
      <c r="B61" s="65">
        <f t="shared" si="7"/>
        <v>21</v>
      </c>
      <c r="C61" s="63">
        <v>14</v>
      </c>
      <c r="D61" s="63">
        <v>7</v>
      </c>
      <c r="E61" s="82">
        <v>0</v>
      </c>
      <c r="F61" s="65">
        <f t="shared" ref="F61:F67" si="9">G61+H61+I61</f>
        <v>50</v>
      </c>
      <c r="G61" s="63">
        <v>18</v>
      </c>
      <c r="H61" s="63">
        <v>17</v>
      </c>
      <c r="I61" s="82">
        <v>15</v>
      </c>
      <c r="J61" s="102">
        <f t="shared" si="8"/>
        <v>1</v>
      </c>
      <c r="K61" s="63">
        <v>0</v>
      </c>
      <c r="L61" s="63">
        <v>1</v>
      </c>
      <c r="M61" s="82">
        <v>0</v>
      </c>
      <c r="N61" s="65">
        <v>0</v>
      </c>
      <c r="O61" s="83"/>
      <c r="AA61" s="8"/>
    </row>
    <row r="62" spans="1:27" ht="15" customHeight="1" x14ac:dyDescent="0.2">
      <c r="A62" s="67" t="s">
        <v>23</v>
      </c>
      <c r="B62" s="65">
        <f t="shared" si="7"/>
        <v>23</v>
      </c>
      <c r="C62" s="63">
        <v>22</v>
      </c>
      <c r="D62" s="63">
        <v>0</v>
      </c>
      <c r="E62" s="82">
        <v>1</v>
      </c>
      <c r="F62" s="65">
        <f t="shared" si="9"/>
        <v>88</v>
      </c>
      <c r="G62" s="63">
        <v>24</v>
      </c>
      <c r="H62" s="63">
        <v>30</v>
      </c>
      <c r="I62" s="82">
        <v>34</v>
      </c>
      <c r="J62" s="102">
        <f t="shared" si="8"/>
        <v>8</v>
      </c>
      <c r="K62" s="63">
        <v>0</v>
      </c>
      <c r="L62" s="63">
        <v>8</v>
      </c>
      <c r="M62" s="82">
        <v>0</v>
      </c>
      <c r="N62" s="65">
        <v>4</v>
      </c>
      <c r="O62" s="83"/>
      <c r="AA62" s="8"/>
    </row>
    <row r="63" spans="1:27" ht="15" hidden="1" customHeight="1" x14ac:dyDescent="0.2">
      <c r="A63" s="67" t="s">
        <v>24</v>
      </c>
      <c r="B63" s="65">
        <f t="shared" si="7"/>
        <v>0</v>
      </c>
      <c r="C63" s="63"/>
      <c r="D63" s="63"/>
      <c r="E63" s="82"/>
      <c r="F63" s="65">
        <f t="shared" si="9"/>
        <v>0</v>
      </c>
      <c r="G63" s="63"/>
      <c r="H63" s="63"/>
      <c r="I63" s="82"/>
      <c r="J63" s="81">
        <f t="shared" ref="J56:J67" si="10">K63+L63</f>
        <v>0</v>
      </c>
      <c r="K63" s="63"/>
      <c r="L63" s="63"/>
      <c r="M63" s="82"/>
      <c r="N63" s="65"/>
      <c r="O63" s="83"/>
      <c r="AA63" s="8"/>
    </row>
    <row r="64" spans="1:27" ht="15" hidden="1" customHeight="1" x14ac:dyDescent="0.2">
      <c r="A64" s="67" t="s">
        <v>77</v>
      </c>
      <c r="B64" s="65">
        <f t="shared" si="7"/>
        <v>0</v>
      </c>
      <c r="C64" s="63"/>
      <c r="D64" s="63"/>
      <c r="E64" s="82"/>
      <c r="F64" s="65">
        <f t="shared" si="9"/>
        <v>0</v>
      </c>
      <c r="G64" s="63"/>
      <c r="H64" s="63"/>
      <c r="I64" s="82"/>
      <c r="J64" s="81">
        <f t="shared" si="10"/>
        <v>0</v>
      </c>
      <c r="K64" s="63"/>
      <c r="L64" s="63"/>
      <c r="M64" s="82"/>
      <c r="N64" s="65"/>
      <c r="O64" s="83"/>
      <c r="AA64" s="8"/>
    </row>
    <row r="65" spans="1:15" ht="15" hidden="1" customHeight="1" x14ac:dyDescent="0.2">
      <c r="A65" s="67" t="s">
        <v>26</v>
      </c>
      <c r="B65" s="65">
        <f t="shared" si="7"/>
        <v>0</v>
      </c>
      <c r="C65" s="63"/>
      <c r="D65" s="63"/>
      <c r="E65" s="82"/>
      <c r="F65" s="65">
        <f t="shared" si="9"/>
        <v>0</v>
      </c>
      <c r="G65" s="63"/>
      <c r="H65" s="63"/>
      <c r="I65" s="82"/>
      <c r="J65" s="81">
        <f t="shared" si="10"/>
        <v>0</v>
      </c>
      <c r="K65" s="63"/>
      <c r="L65" s="63"/>
      <c r="M65" s="82"/>
      <c r="N65" s="65"/>
      <c r="O65" s="83"/>
    </row>
    <row r="66" spans="1:15" ht="15" hidden="1" customHeight="1" x14ac:dyDescent="0.2">
      <c r="A66" s="67" t="s">
        <v>27</v>
      </c>
      <c r="B66" s="65">
        <f t="shared" si="7"/>
        <v>0</v>
      </c>
      <c r="C66" s="63"/>
      <c r="D66" s="63"/>
      <c r="E66" s="82"/>
      <c r="F66" s="65">
        <f t="shared" si="9"/>
        <v>0</v>
      </c>
      <c r="G66" s="63"/>
      <c r="H66" s="63"/>
      <c r="I66" s="82"/>
      <c r="J66" s="81">
        <f t="shared" si="10"/>
        <v>0</v>
      </c>
      <c r="K66" s="63"/>
      <c r="L66" s="63"/>
      <c r="M66" s="82"/>
      <c r="N66" s="65"/>
      <c r="O66" s="83"/>
    </row>
    <row r="67" spans="1:15" s="86" customFormat="1" ht="15" hidden="1" customHeight="1" x14ac:dyDescent="0.2">
      <c r="A67" s="68" t="s">
        <v>28</v>
      </c>
      <c r="B67" s="65">
        <f t="shared" si="7"/>
        <v>0</v>
      </c>
      <c r="C67" s="70"/>
      <c r="D67" s="70"/>
      <c r="E67" s="84"/>
      <c r="F67" s="65">
        <f t="shared" si="9"/>
        <v>0</v>
      </c>
      <c r="G67" s="70"/>
      <c r="H67" s="70"/>
      <c r="I67" s="84"/>
      <c r="J67" s="81">
        <f t="shared" si="10"/>
        <v>0</v>
      </c>
      <c r="K67" s="70"/>
      <c r="L67" s="70"/>
      <c r="M67" s="84"/>
      <c r="N67" s="69"/>
      <c r="O67" s="83"/>
    </row>
    <row r="68" spans="1:15" ht="15" customHeight="1" x14ac:dyDescent="0.2">
      <c r="A68" s="87" t="s">
        <v>1</v>
      </c>
      <c r="B68" s="73">
        <f t="shared" ref="B68:N68" si="11">SUM(B56:B67)</f>
        <v>116</v>
      </c>
      <c r="C68" s="73">
        <f>SUM(C56:C67)</f>
        <v>97</v>
      </c>
      <c r="D68" s="73">
        <f>SUM(D56:D67)</f>
        <v>18</v>
      </c>
      <c r="E68" s="73">
        <f>SUM(E56:E67)</f>
        <v>1</v>
      </c>
      <c r="F68" s="73">
        <f t="shared" si="11"/>
        <v>427</v>
      </c>
      <c r="G68" s="73">
        <f t="shared" si="11"/>
        <v>127</v>
      </c>
      <c r="H68" s="73">
        <f t="shared" si="11"/>
        <v>147</v>
      </c>
      <c r="I68" s="73">
        <f t="shared" si="11"/>
        <v>153</v>
      </c>
      <c r="J68" s="73">
        <f t="shared" si="11"/>
        <v>35</v>
      </c>
      <c r="K68" s="73">
        <f t="shared" si="11"/>
        <v>13</v>
      </c>
      <c r="L68" s="73">
        <f t="shared" si="11"/>
        <v>20</v>
      </c>
      <c r="M68" s="73">
        <f t="shared" si="11"/>
        <v>2</v>
      </c>
      <c r="N68" s="73">
        <f t="shared" si="11"/>
        <v>13</v>
      </c>
      <c r="O68" s="88"/>
    </row>
    <row r="69" spans="1:15" ht="15" customHeight="1" thickBot="1" x14ac:dyDescent="0.25">
      <c r="A69" s="89" t="s">
        <v>2</v>
      </c>
      <c r="B69" s="75">
        <f>B68/$B$68</f>
        <v>1</v>
      </c>
      <c r="C69" s="75">
        <f>C68/$B$68</f>
        <v>0.83620689655172409</v>
      </c>
      <c r="D69" s="75">
        <f>D68/$B$68</f>
        <v>0.15517241379310345</v>
      </c>
      <c r="E69" s="75">
        <f>E68/$B$68</f>
        <v>8.6206896551724137E-3</v>
      </c>
      <c r="F69" s="75">
        <f>F68/$F$68</f>
        <v>1</v>
      </c>
      <c r="G69" s="75">
        <f>G68/$F$68</f>
        <v>0.29742388758782201</v>
      </c>
      <c r="H69" s="75">
        <f>H68/$F$68</f>
        <v>0.34426229508196721</v>
      </c>
      <c r="I69" s="75">
        <f>I68/$F$68</f>
        <v>0.35831381733021078</v>
      </c>
      <c r="J69" s="75">
        <f>J68/$J$68</f>
        <v>1</v>
      </c>
      <c r="K69" s="75">
        <f>K68/$J$68</f>
        <v>0.37142857142857144</v>
      </c>
      <c r="L69" s="75">
        <f>L68/$J$68</f>
        <v>0.5714285714285714</v>
      </c>
      <c r="M69" s="75">
        <f>M68/$J$68</f>
        <v>5.7142857142857141E-2</v>
      </c>
      <c r="N69" s="75">
        <f>N68/$N$68</f>
        <v>1</v>
      </c>
      <c r="O69" s="78"/>
    </row>
    <row r="70" spans="1:15" ht="15" customHeight="1" x14ac:dyDescent="0.2">
      <c r="A70" s="53" t="s">
        <v>78</v>
      </c>
      <c r="B70" s="54"/>
    </row>
    <row r="71" spans="1:15" ht="15" customHeight="1" x14ac:dyDescent="0.2">
      <c r="A71" s="53" t="s">
        <v>79</v>
      </c>
      <c r="B71" s="54"/>
    </row>
    <row r="72" spans="1:15" ht="15" customHeight="1" x14ac:dyDescent="0.2">
      <c r="A72" s="53" t="s">
        <v>84</v>
      </c>
      <c r="B72" s="54"/>
    </row>
    <row r="73" spans="1:15" ht="15" customHeight="1" x14ac:dyDescent="0.2">
      <c r="A73" s="53" t="s">
        <v>85</v>
      </c>
      <c r="B73" s="54"/>
    </row>
    <row r="74" spans="1:15" ht="6" customHeight="1" x14ac:dyDescent="0.2">
      <c r="A74" s="53"/>
      <c r="B74" s="54"/>
    </row>
    <row r="75" spans="1:15" ht="15" customHeight="1" thickBot="1" x14ac:dyDescent="0.3">
      <c r="A75" s="55" t="s">
        <v>74</v>
      </c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</row>
    <row r="76" spans="1:15" ht="10.5" customHeight="1" x14ac:dyDescent="0.2">
      <c r="A76" s="53"/>
      <c r="B76" s="54"/>
    </row>
    <row r="77" spans="1:15" ht="13.9" customHeight="1" x14ac:dyDescent="0.2">
      <c r="A77" s="104" t="s">
        <v>46</v>
      </c>
      <c r="B77" s="105" t="s">
        <v>1</v>
      </c>
      <c r="C77" s="105" t="s">
        <v>49</v>
      </c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90"/>
    </row>
    <row r="78" spans="1:15" ht="16.5" x14ac:dyDescent="0.2">
      <c r="A78" s="104"/>
      <c r="B78" s="105"/>
      <c r="C78" s="107" t="s">
        <v>48</v>
      </c>
      <c r="D78" s="107"/>
      <c r="E78" s="108"/>
      <c r="F78" s="109" t="s">
        <v>6</v>
      </c>
      <c r="G78" s="107"/>
      <c r="H78" s="108"/>
      <c r="I78" s="109" t="s">
        <v>7</v>
      </c>
      <c r="J78" s="107"/>
      <c r="K78" s="108"/>
      <c r="L78" s="107" t="s">
        <v>8</v>
      </c>
      <c r="M78" s="107"/>
      <c r="N78" s="107"/>
      <c r="O78" s="90"/>
    </row>
    <row r="79" spans="1:15" ht="26.45" customHeight="1" x14ac:dyDescent="0.2">
      <c r="A79" s="104"/>
      <c r="B79" s="105"/>
      <c r="C79" s="2" t="s">
        <v>75</v>
      </c>
      <c r="D79" s="2" t="s">
        <v>76</v>
      </c>
      <c r="E79" s="4" t="s">
        <v>86</v>
      </c>
      <c r="F79" s="2" t="s">
        <v>75</v>
      </c>
      <c r="G79" s="2" t="s">
        <v>76</v>
      </c>
      <c r="H79" s="4" t="s">
        <v>86</v>
      </c>
      <c r="I79" s="2" t="s">
        <v>75</v>
      </c>
      <c r="J79" s="2" t="s">
        <v>76</v>
      </c>
      <c r="K79" s="4" t="s">
        <v>86</v>
      </c>
      <c r="L79" s="2" t="s">
        <v>75</v>
      </c>
      <c r="M79" s="2" t="s">
        <v>76</v>
      </c>
      <c r="N79" s="4" t="s">
        <v>86</v>
      </c>
      <c r="O79" s="90"/>
    </row>
    <row r="80" spans="1:15" ht="15" customHeight="1" x14ac:dyDescent="0.2">
      <c r="A80" s="80" t="s">
        <v>17</v>
      </c>
      <c r="B80" s="81">
        <f>SUM(C80:N80)</f>
        <v>1916</v>
      </c>
      <c r="C80" s="63">
        <v>0</v>
      </c>
      <c r="D80" s="63">
        <v>9</v>
      </c>
      <c r="E80" s="82">
        <v>0</v>
      </c>
      <c r="F80" s="63">
        <v>112</v>
      </c>
      <c r="G80" s="63">
        <v>1012</v>
      </c>
      <c r="H80" s="82">
        <v>3</v>
      </c>
      <c r="I80" s="63">
        <v>93</v>
      </c>
      <c r="J80" s="63">
        <v>613</v>
      </c>
      <c r="K80" s="82">
        <v>2</v>
      </c>
      <c r="L80" s="63">
        <v>1</v>
      </c>
      <c r="M80" s="63">
        <v>37</v>
      </c>
      <c r="N80" s="63">
        <v>34</v>
      </c>
      <c r="O80" s="91"/>
    </row>
    <row r="81" spans="1:15" ht="15" customHeight="1" x14ac:dyDescent="0.2">
      <c r="A81" s="67" t="s">
        <v>18</v>
      </c>
      <c r="B81" s="81">
        <f t="shared" ref="B81:B91" si="12">SUM(C81:N81)</f>
        <v>1807</v>
      </c>
      <c r="C81" s="63">
        <v>0</v>
      </c>
      <c r="D81" s="63">
        <v>15</v>
      </c>
      <c r="E81" s="82">
        <v>0</v>
      </c>
      <c r="F81" s="63">
        <v>84</v>
      </c>
      <c r="G81" s="63">
        <v>952</v>
      </c>
      <c r="H81" s="82">
        <v>5</v>
      </c>
      <c r="I81" s="63">
        <v>67</v>
      </c>
      <c r="J81" s="63">
        <v>606</v>
      </c>
      <c r="K81" s="82">
        <v>2</v>
      </c>
      <c r="L81" s="63">
        <v>0</v>
      </c>
      <c r="M81" s="63">
        <v>41</v>
      </c>
      <c r="N81" s="63">
        <v>35</v>
      </c>
      <c r="O81" s="91"/>
    </row>
    <row r="82" spans="1:15" ht="15" customHeight="1" x14ac:dyDescent="0.2">
      <c r="A82" s="92" t="s">
        <v>19</v>
      </c>
      <c r="B82" s="81">
        <f t="shared" si="12"/>
        <v>1987</v>
      </c>
      <c r="C82" s="63">
        <v>2</v>
      </c>
      <c r="D82" s="63">
        <v>28</v>
      </c>
      <c r="E82" s="82">
        <v>0</v>
      </c>
      <c r="F82" s="63">
        <v>126</v>
      </c>
      <c r="G82" s="63">
        <v>972</v>
      </c>
      <c r="H82" s="82">
        <v>1</v>
      </c>
      <c r="I82" s="63">
        <v>98</v>
      </c>
      <c r="J82" s="63">
        <v>682</v>
      </c>
      <c r="K82" s="82">
        <v>3</v>
      </c>
      <c r="L82" s="63">
        <v>0</v>
      </c>
      <c r="M82" s="63">
        <v>43</v>
      </c>
      <c r="N82" s="63">
        <v>32</v>
      </c>
      <c r="O82" s="91"/>
    </row>
    <row r="83" spans="1:15" ht="15" customHeight="1" x14ac:dyDescent="0.2">
      <c r="A83" s="67" t="s">
        <v>20</v>
      </c>
      <c r="B83" s="81">
        <f t="shared" si="12"/>
        <v>2039</v>
      </c>
      <c r="C83" s="63">
        <v>2</v>
      </c>
      <c r="D83" s="63">
        <v>18</v>
      </c>
      <c r="E83" s="82">
        <v>0</v>
      </c>
      <c r="F83" s="63">
        <v>97</v>
      </c>
      <c r="G83" s="63">
        <v>1036</v>
      </c>
      <c r="H83" s="82">
        <v>3</v>
      </c>
      <c r="I83" s="63">
        <v>80</v>
      </c>
      <c r="J83" s="63">
        <v>707</v>
      </c>
      <c r="K83" s="82">
        <v>1</v>
      </c>
      <c r="L83" s="63">
        <v>0</v>
      </c>
      <c r="M83" s="63">
        <v>43</v>
      </c>
      <c r="N83" s="63">
        <v>52</v>
      </c>
      <c r="O83" s="91"/>
    </row>
    <row r="84" spans="1:15" ht="15" customHeight="1" x14ac:dyDescent="0.2">
      <c r="A84" s="92" t="s">
        <v>21</v>
      </c>
      <c r="B84" s="81">
        <f t="shared" si="12"/>
        <v>2365</v>
      </c>
      <c r="C84" s="63">
        <v>2</v>
      </c>
      <c r="D84" s="63">
        <v>19</v>
      </c>
      <c r="E84" s="82">
        <v>0</v>
      </c>
      <c r="F84" s="63">
        <v>123</v>
      </c>
      <c r="G84" s="63">
        <v>1229</v>
      </c>
      <c r="H84" s="82">
        <v>1</v>
      </c>
      <c r="I84" s="63">
        <v>113</v>
      </c>
      <c r="J84" s="63">
        <v>794</v>
      </c>
      <c r="K84" s="82">
        <v>1</v>
      </c>
      <c r="L84" s="63">
        <v>1</v>
      </c>
      <c r="M84" s="63">
        <v>39</v>
      </c>
      <c r="N84" s="63">
        <v>43</v>
      </c>
      <c r="O84" s="91"/>
    </row>
    <row r="85" spans="1:15" ht="15" customHeight="1" x14ac:dyDescent="0.2">
      <c r="A85" s="67" t="s">
        <v>22</v>
      </c>
      <c r="B85" s="81">
        <f t="shared" si="12"/>
        <v>2282</v>
      </c>
      <c r="C85" s="63">
        <v>1</v>
      </c>
      <c r="D85" s="63">
        <v>25</v>
      </c>
      <c r="E85" s="82">
        <v>0</v>
      </c>
      <c r="F85" s="63">
        <v>102</v>
      </c>
      <c r="G85" s="63">
        <v>1153</v>
      </c>
      <c r="H85" s="82">
        <v>3</v>
      </c>
      <c r="I85" s="63">
        <v>78</v>
      </c>
      <c r="J85" s="63">
        <v>841</v>
      </c>
      <c r="K85" s="82">
        <v>1</v>
      </c>
      <c r="L85" s="63">
        <v>2</v>
      </c>
      <c r="M85" s="63">
        <v>28</v>
      </c>
      <c r="N85" s="63">
        <v>48</v>
      </c>
      <c r="O85" s="91"/>
    </row>
    <row r="86" spans="1:15" ht="15" customHeight="1" x14ac:dyDescent="0.2">
      <c r="A86" s="67" t="s">
        <v>23</v>
      </c>
      <c r="B86" s="81">
        <f t="shared" si="12"/>
        <v>2526</v>
      </c>
      <c r="C86" s="63">
        <v>4</v>
      </c>
      <c r="D86" s="63">
        <v>43</v>
      </c>
      <c r="E86" s="82">
        <v>0</v>
      </c>
      <c r="F86" s="63">
        <v>105</v>
      </c>
      <c r="G86" s="63">
        <v>1362</v>
      </c>
      <c r="H86" s="82">
        <v>4</v>
      </c>
      <c r="I86" s="63">
        <v>104</v>
      </c>
      <c r="J86" s="63">
        <v>816</v>
      </c>
      <c r="K86" s="82">
        <v>4</v>
      </c>
      <c r="L86" s="63">
        <v>0</v>
      </c>
      <c r="M86" s="63">
        <v>47</v>
      </c>
      <c r="N86" s="63">
        <v>37</v>
      </c>
      <c r="O86" s="91"/>
    </row>
    <row r="87" spans="1:15" ht="15" hidden="1" customHeight="1" x14ac:dyDescent="0.2">
      <c r="A87" s="67" t="s">
        <v>24</v>
      </c>
      <c r="B87" s="81">
        <f t="shared" si="12"/>
        <v>0</v>
      </c>
      <c r="C87" s="63"/>
      <c r="D87" s="63"/>
      <c r="E87" s="82"/>
      <c r="F87" s="63"/>
      <c r="G87" s="63"/>
      <c r="H87" s="82"/>
      <c r="I87" s="63"/>
      <c r="J87" s="63"/>
      <c r="K87" s="82"/>
      <c r="L87" s="63"/>
      <c r="M87" s="63"/>
      <c r="N87" s="63"/>
      <c r="O87" s="91"/>
    </row>
    <row r="88" spans="1:15" ht="15" hidden="1" customHeight="1" x14ac:dyDescent="0.2">
      <c r="A88" s="92" t="s">
        <v>25</v>
      </c>
      <c r="B88" s="81">
        <f t="shared" si="12"/>
        <v>0</v>
      </c>
      <c r="C88" s="63"/>
      <c r="D88" s="63"/>
      <c r="E88" s="82"/>
      <c r="F88" s="63"/>
      <c r="G88" s="63"/>
      <c r="H88" s="82"/>
      <c r="I88" s="63"/>
      <c r="J88" s="63"/>
      <c r="K88" s="82"/>
      <c r="L88" s="63"/>
      <c r="M88" s="63"/>
      <c r="N88" s="63"/>
      <c r="O88" s="91"/>
    </row>
    <row r="89" spans="1:15" ht="15" hidden="1" customHeight="1" x14ac:dyDescent="0.2">
      <c r="A89" s="67" t="s">
        <v>26</v>
      </c>
      <c r="B89" s="81">
        <f t="shared" si="12"/>
        <v>0</v>
      </c>
      <c r="C89" s="63"/>
      <c r="D89" s="63"/>
      <c r="E89" s="82"/>
      <c r="F89" s="63"/>
      <c r="G89" s="63"/>
      <c r="H89" s="82"/>
      <c r="I89" s="63"/>
      <c r="J89" s="63"/>
      <c r="K89" s="82"/>
      <c r="L89" s="63"/>
      <c r="M89" s="63"/>
      <c r="N89" s="63"/>
      <c r="O89" s="91"/>
    </row>
    <row r="90" spans="1:15" ht="15" hidden="1" customHeight="1" x14ac:dyDescent="0.2">
      <c r="A90" s="92" t="s">
        <v>27</v>
      </c>
      <c r="B90" s="81">
        <f t="shared" si="12"/>
        <v>0</v>
      </c>
      <c r="C90" s="63"/>
      <c r="D90" s="63"/>
      <c r="E90" s="82"/>
      <c r="F90" s="63"/>
      <c r="G90" s="63"/>
      <c r="H90" s="82"/>
      <c r="I90" s="63"/>
      <c r="J90" s="63"/>
      <c r="K90" s="82"/>
      <c r="L90" s="63"/>
      <c r="M90" s="63"/>
      <c r="N90" s="63"/>
      <c r="O90" s="91"/>
    </row>
    <row r="91" spans="1:15" ht="15" hidden="1" customHeight="1" x14ac:dyDescent="0.2">
      <c r="A91" s="68" t="s">
        <v>28</v>
      </c>
      <c r="B91" s="85">
        <f t="shared" si="12"/>
        <v>0</v>
      </c>
      <c r="C91" s="98"/>
      <c r="D91" s="98"/>
      <c r="E91" s="99"/>
      <c r="F91" s="98"/>
      <c r="G91" s="98"/>
      <c r="H91" s="99"/>
      <c r="I91" s="98"/>
      <c r="J91" s="98"/>
      <c r="K91" s="99"/>
      <c r="L91" s="98"/>
      <c r="M91" s="98"/>
      <c r="N91" s="98"/>
      <c r="O91" s="91"/>
    </row>
    <row r="92" spans="1:15" ht="15" customHeight="1" x14ac:dyDescent="0.2">
      <c r="A92" s="87" t="s">
        <v>1</v>
      </c>
      <c r="B92" s="73">
        <f>SUM(B80:B91)</f>
        <v>14922</v>
      </c>
      <c r="C92" s="73">
        <f t="shared" ref="C92:N92" si="13">SUM(C80:C91)</f>
        <v>11</v>
      </c>
      <c r="D92" s="73">
        <f t="shared" si="13"/>
        <v>157</v>
      </c>
      <c r="E92" s="73">
        <f t="shared" si="13"/>
        <v>0</v>
      </c>
      <c r="F92" s="73">
        <f t="shared" si="13"/>
        <v>749</v>
      </c>
      <c r="G92" s="73">
        <f t="shared" si="13"/>
        <v>7716</v>
      </c>
      <c r="H92" s="73">
        <f t="shared" si="13"/>
        <v>20</v>
      </c>
      <c r="I92" s="73">
        <f t="shared" si="13"/>
        <v>633</v>
      </c>
      <c r="J92" s="73">
        <f t="shared" si="13"/>
        <v>5059</v>
      </c>
      <c r="K92" s="73">
        <f t="shared" si="13"/>
        <v>14</v>
      </c>
      <c r="L92" s="73">
        <f t="shared" si="13"/>
        <v>4</v>
      </c>
      <c r="M92" s="73">
        <f t="shared" si="13"/>
        <v>278</v>
      </c>
      <c r="N92" s="73">
        <f t="shared" si="13"/>
        <v>281</v>
      </c>
      <c r="O92" s="88"/>
    </row>
    <row r="93" spans="1:15" ht="15" customHeight="1" thickBot="1" x14ac:dyDescent="0.25">
      <c r="A93" s="89" t="s">
        <v>2</v>
      </c>
      <c r="B93" s="75">
        <f>B92/$B$92</f>
        <v>1</v>
      </c>
      <c r="C93" s="75">
        <f>C92/$B$92</f>
        <v>7.3716659965152129E-4</v>
      </c>
      <c r="D93" s="75">
        <f>D92/$B$92</f>
        <v>1.0521377831389895E-2</v>
      </c>
      <c r="E93" s="75">
        <f>E92/$B$92</f>
        <v>0</v>
      </c>
      <c r="F93" s="75">
        <f t="shared" ref="F93:N93" si="14">F92/$B$92</f>
        <v>5.0194343921726309E-2</v>
      </c>
      <c r="G93" s="75">
        <f t="shared" si="14"/>
        <v>0.51708886208283067</v>
      </c>
      <c r="H93" s="75">
        <f t="shared" si="14"/>
        <v>1.3403029084573114E-3</v>
      </c>
      <c r="I93" s="75">
        <f t="shared" si="14"/>
        <v>4.2420587052673903E-2</v>
      </c>
      <c r="J93" s="75">
        <f t="shared" si="14"/>
        <v>0.33902962069427689</v>
      </c>
      <c r="K93" s="75">
        <f t="shared" si="14"/>
        <v>9.3821203592011791E-4</v>
      </c>
      <c r="L93" s="75">
        <f t="shared" si="14"/>
        <v>2.6806058169146228E-4</v>
      </c>
      <c r="M93" s="75">
        <f t="shared" si="14"/>
        <v>1.8630210427556627E-2</v>
      </c>
      <c r="N93" s="75">
        <f t="shared" si="14"/>
        <v>1.8831255863825225E-2</v>
      </c>
      <c r="O93" s="91"/>
    </row>
    <row r="94" spans="1:15" ht="15" customHeight="1" x14ac:dyDescent="0.2">
      <c r="A94" s="53" t="s">
        <v>87</v>
      </c>
      <c r="B94" s="54"/>
    </row>
    <row r="95" spans="1:15" ht="7.5" customHeight="1" x14ac:dyDescent="0.2">
      <c r="A95" s="53"/>
      <c r="B95" s="54"/>
    </row>
    <row r="96" spans="1:15" ht="15" customHeight="1" thickBot="1" x14ac:dyDescent="0.3">
      <c r="A96" s="55" t="s">
        <v>50</v>
      </c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</row>
    <row r="97" spans="1:15" ht="5.45" customHeight="1" x14ac:dyDescent="0.2">
      <c r="A97" s="53"/>
      <c r="B97" s="54"/>
    </row>
    <row r="98" spans="1:15" ht="15" customHeight="1" x14ac:dyDescent="0.2">
      <c r="A98" s="104" t="s">
        <v>9</v>
      </c>
      <c r="B98" s="110" t="s">
        <v>1</v>
      </c>
      <c r="C98" s="111" t="s">
        <v>49</v>
      </c>
      <c r="D98" s="111"/>
      <c r="E98" s="111"/>
      <c r="F98" s="111"/>
      <c r="G98" s="90"/>
      <c r="H98" s="90"/>
      <c r="I98" s="90"/>
      <c r="J98" s="90"/>
      <c r="K98" s="90"/>
      <c r="L98" s="90"/>
      <c r="M98" s="90"/>
      <c r="N98" s="90"/>
      <c r="O98" s="106"/>
    </row>
    <row r="99" spans="1:15" ht="36" customHeight="1" x14ac:dyDescent="0.2">
      <c r="A99" s="104"/>
      <c r="B99" s="110"/>
      <c r="C99" s="6" t="s">
        <v>48</v>
      </c>
      <c r="D99" s="6" t="s">
        <v>6</v>
      </c>
      <c r="E99" s="6" t="s">
        <v>7</v>
      </c>
      <c r="F99" s="6" t="s">
        <v>8</v>
      </c>
      <c r="G99" s="5"/>
      <c r="H99" s="95"/>
      <c r="I99" s="5"/>
      <c r="J99" s="90"/>
      <c r="K99" s="5"/>
      <c r="L99" s="5"/>
      <c r="M99" s="90"/>
      <c r="N99" s="90"/>
      <c r="O99" s="106"/>
    </row>
    <row r="100" spans="1:15" ht="15" customHeight="1" x14ac:dyDescent="0.2">
      <c r="A100" s="80" t="s">
        <v>51</v>
      </c>
      <c r="B100" s="93">
        <f>C100+D100+E100+F100</f>
        <v>103</v>
      </c>
      <c r="C100" s="94">
        <v>1</v>
      </c>
      <c r="D100" s="94">
        <v>53</v>
      </c>
      <c r="E100" s="94">
        <v>46</v>
      </c>
      <c r="F100" s="94">
        <v>3</v>
      </c>
      <c r="G100" s="95"/>
      <c r="H100" s="95"/>
      <c r="I100" s="95"/>
      <c r="J100" s="83"/>
      <c r="K100" s="95"/>
      <c r="L100" s="95"/>
      <c r="M100" s="83"/>
      <c r="N100" s="83"/>
      <c r="O100" s="83"/>
    </row>
    <row r="101" spans="1:15" ht="15" customHeight="1" x14ac:dyDescent="0.2">
      <c r="A101" s="67" t="s">
        <v>52</v>
      </c>
      <c r="B101" s="93">
        <f t="shared" ref="B101:B124" si="15">C101+D101+E101+F101</f>
        <v>820</v>
      </c>
      <c r="C101" s="94">
        <v>8</v>
      </c>
      <c r="D101" s="94">
        <v>499</v>
      </c>
      <c r="E101" s="94">
        <v>293</v>
      </c>
      <c r="F101" s="94">
        <v>20</v>
      </c>
      <c r="G101" s="95"/>
      <c r="H101" s="95"/>
      <c r="I101" s="95"/>
      <c r="J101" s="83"/>
      <c r="K101" s="95"/>
      <c r="L101" s="95"/>
      <c r="M101" s="83"/>
      <c r="N101" s="83"/>
      <c r="O101" s="83"/>
    </row>
    <row r="102" spans="1:15" ht="15" customHeight="1" x14ac:dyDescent="0.2">
      <c r="A102" s="92" t="s">
        <v>53</v>
      </c>
      <c r="B102" s="93">
        <f t="shared" si="15"/>
        <v>292</v>
      </c>
      <c r="C102" s="94">
        <v>11</v>
      </c>
      <c r="D102" s="94">
        <v>180</v>
      </c>
      <c r="E102" s="94">
        <v>97</v>
      </c>
      <c r="F102" s="94">
        <v>4</v>
      </c>
      <c r="G102" s="95"/>
      <c r="H102" s="95"/>
      <c r="I102" s="95"/>
      <c r="J102" s="83"/>
      <c r="K102" s="95"/>
      <c r="L102" s="95"/>
      <c r="M102" s="83"/>
      <c r="N102" s="83"/>
      <c r="O102" s="83"/>
    </row>
    <row r="103" spans="1:15" ht="15" customHeight="1" x14ac:dyDescent="0.2">
      <c r="A103" s="67" t="s">
        <v>54</v>
      </c>
      <c r="B103" s="93">
        <f t="shared" si="15"/>
        <v>1625</v>
      </c>
      <c r="C103" s="94">
        <v>24</v>
      </c>
      <c r="D103" s="94">
        <v>1088</v>
      </c>
      <c r="E103" s="94">
        <v>466</v>
      </c>
      <c r="F103" s="94">
        <v>47</v>
      </c>
      <c r="G103" s="95"/>
      <c r="H103" s="95"/>
      <c r="I103" s="95"/>
      <c r="J103" s="83"/>
      <c r="K103" s="95"/>
      <c r="L103" s="95"/>
      <c r="M103" s="83"/>
      <c r="N103" s="83"/>
      <c r="O103" s="83"/>
    </row>
    <row r="104" spans="1:15" ht="15" customHeight="1" x14ac:dyDescent="0.2">
      <c r="A104" s="67" t="s">
        <v>55</v>
      </c>
      <c r="B104" s="93">
        <f t="shared" si="15"/>
        <v>322</v>
      </c>
      <c r="C104" s="94">
        <v>5</v>
      </c>
      <c r="D104" s="94">
        <v>176</v>
      </c>
      <c r="E104" s="94">
        <v>136</v>
      </c>
      <c r="F104" s="94">
        <v>5</v>
      </c>
      <c r="G104" s="95"/>
      <c r="H104" s="95"/>
      <c r="I104" s="95"/>
      <c r="J104" s="83"/>
      <c r="K104" s="95"/>
      <c r="L104" s="95"/>
      <c r="M104" s="83"/>
      <c r="N104" s="83"/>
      <c r="O104" s="83"/>
    </row>
    <row r="105" spans="1:15" ht="15" customHeight="1" x14ac:dyDescent="0.2">
      <c r="A105" s="67" t="s">
        <v>56</v>
      </c>
      <c r="B105" s="93">
        <f t="shared" si="15"/>
        <v>315</v>
      </c>
      <c r="C105" s="94">
        <v>3</v>
      </c>
      <c r="D105" s="94">
        <v>194</v>
      </c>
      <c r="E105" s="94">
        <v>107</v>
      </c>
      <c r="F105" s="94">
        <v>11</v>
      </c>
      <c r="G105" s="95"/>
      <c r="H105" s="95"/>
      <c r="I105" s="95"/>
      <c r="J105" s="83"/>
      <c r="K105" s="95"/>
      <c r="L105" s="95"/>
      <c r="M105" s="83"/>
      <c r="N105" s="83"/>
      <c r="O105" s="83"/>
    </row>
    <row r="106" spans="1:15" ht="15" customHeight="1" x14ac:dyDescent="0.2">
      <c r="A106" s="67" t="s">
        <v>12</v>
      </c>
      <c r="B106" s="93">
        <f t="shared" si="15"/>
        <v>457</v>
      </c>
      <c r="C106" s="94">
        <v>2</v>
      </c>
      <c r="D106" s="94">
        <v>256</v>
      </c>
      <c r="E106" s="94">
        <v>184</v>
      </c>
      <c r="F106" s="94">
        <v>15</v>
      </c>
      <c r="G106" s="95"/>
      <c r="H106" s="95"/>
      <c r="I106" s="95"/>
      <c r="J106" s="83"/>
      <c r="K106" s="95"/>
      <c r="L106" s="95"/>
      <c r="M106" s="83"/>
      <c r="N106" s="83"/>
      <c r="O106" s="83"/>
    </row>
    <row r="107" spans="1:15" ht="15" customHeight="1" x14ac:dyDescent="0.2">
      <c r="A107" s="67" t="s">
        <v>10</v>
      </c>
      <c r="B107" s="93">
        <f t="shared" si="15"/>
        <v>926</v>
      </c>
      <c r="C107" s="94">
        <v>14</v>
      </c>
      <c r="D107" s="94">
        <v>580</v>
      </c>
      <c r="E107" s="94">
        <v>320</v>
      </c>
      <c r="F107" s="94">
        <v>12</v>
      </c>
      <c r="G107" s="95"/>
      <c r="H107" s="95"/>
      <c r="I107" s="95"/>
      <c r="J107" s="83"/>
      <c r="K107" s="95"/>
      <c r="L107" s="95"/>
      <c r="M107" s="83"/>
      <c r="N107" s="83"/>
      <c r="O107" s="83"/>
    </row>
    <row r="108" spans="1:15" ht="15" customHeight="1" x14ac:dyDescent="0.2">
      <c r="A108" s="67" t="s">
        <v>57</v>
      </c>
      <c r="B108" s="93">
        <f t="shared" si="15"/>
        <v>161</v>
      </c>
      <c r="C108" s="94">
        <v>8</v>
      </c>
      <c r="D108" s="94">
        <v>96</v>
      </c>
      <c r="E108" s="94">
        <v>52</v>
      </c>
      <c r="F108" s="94">
        <v>5</v>
      </c>
      <c r="G108" s="95"/>
      <c r="H108" s="95"/>
      <c r="I108" s="95"/>
      <c r="J108" s="83"/>
      <c r="K108" s="95"/>
      <c r="L108" s="95"/>
      <c r="M108" s="83"/>
      <c r="N108" s="83"/>
      <c r="O108" s="83"/>
    </row>
    <row r="109" spans="1:15" ht="15" customHeight="1" x14ac:dyDescent="0.2">
      <c r="A109" s="67" t="s">
        <v>58</v>
      </c>
      <c r="B109" s="93">
        <f t="shared" si="15"/>
        <v>275</v>
      </c>
      <c r="C109" s="94">
        <v>2</v>
      </c>
      <c r="D109" s="94">
        <v>153</v>
      </c>
      <c r="E109" s="94">
        <v>105</v>
      </c>
      <c r="F109" s="94">
        <v>15</v>
      </c>
      <c r="G109" s="95"/>
      <c r="H109" s="95"/>
      <c r="I109" s="95"/>
      <c r="J109" s="83"/>
      <c r="K109" s="95"/>
      <c r="L109" s="95"/>
      <c r="M109" s="83"/>
      <c r="N109" s="83"/>
      <c r="O109" s="83"/>
    </row>
    <row r="110" spans="1:15" ht="15" customHeight="1" x14ac:dyDescent="0.2">
      <c r="A110" s="67" t="s">
        <v>59</v>
      </c>
      <c r="B110" s="93">
        <f t="shared" si="15"/>
        <v>387</v>
      </c>
      <c r="C110" s="94">
        <v>7</v>
      </c>
      <c r="D110" s="94">
        <v>207</v>
      </c>
      <c r="E110" s="94">
        <v>148</v>
      </c>
      <c r="F110" s="94">
        <v>25</v>
      </c>
      <c r="G110" s="95"/>
      <c r="H110" s="95"/>
      <c r="I110" s="95"/>
      <c r="J110" s="83"/>
      <c r="K110" s="95"/>
      <c r="L110" s="95"/>
      <c r="M110" s="83"/>
      <c r="N110" s="83"/>
      <c r="O110" s="83"/>
    </row>
    <row r="111" spans="1:15" ht="15" customHeight="1" x14ac:dyDescent="0.2">
      <c r="A111" s="67" t="s">
        <v>14</v>
      </c>
      <c r="B111" s="93">
        <f t="shared" si="15"/>
        <v>762</v>
      </c>
      <c r="C111" s="94">
        <v>1</v>
      </c>
      <c r="D111" s="94">
        <v>416</v>
      </c>
      <c r="E111" s="94">
        <v>317</v>
      </c>
      <c r="F111" s="94">
        <v>28</v>
      </c>
      <c r="G111" s="95"/>
      <c r="H111" s="95"/>
      <c r="I111" s="95"/>
      <c r="J111" s="83"/>
      <c r="K111" s="95"/>
      <c r="L111" s="95"/>
      <c r="M111" s="83"/>
      <c r="N111" s="83"/>
      <c r="O111" s="83"/>
    </row>
    <row r="112" spans="1:15" ht="15" customHeight="1" x14ac:dyDescent="0.2">
      <c r="A112" s="67" t="s">
        <v>60</v>
      </c>
      <c r="B112" s="93">
        <f t="shared" si="15"/>
        <v>539</v>
      </c>
      <c r="C112" s="94">
        <v>2</v>
      </c>
      <c r="D112" s="94">
        <v>276</v>
      </c>
      <c r="E112" s="94">
        <v>228</v>
      </c>
      <c r="F112" s="94">
        <v>33</v>
      </c>
      <c r="G112" s="95"/>
      <c r="H112" s="95"/>
      <c r="I112" s="95"/>
      <c r="J112" s="83"/>
      <c r="K112" s="95"/>
      <c r="L112" s="95"/>
      <c r="M112" s="83"/>
      <c r="N112" s="83"/>
      <c r="O112" s="83"/>
    </row>
    <row r="113" spans="1:15" ht="15" customHeight="1" x14ac:dyDescent="0.2">
      <c r="A113" s="67" t="s">
        <v>61</v>
      </c>
      <c r="B113" s="93">
        <f t="shared" si="15"/>
        <v>260</v>
      </c>
      <c r="C113" s="94">
        <v>2</v>
      </c>
      <c r="D113" s="94">
        <v>151</v>
      </c>
      <c r="E113" s="94">
        <v>103</v>
      </c>
      <c r="F113" s="94">
        <v>4</v>
      </c>
      <c r="G113" s="95"/>
      <c r="H113" s="95"/>
      <c r="I113" s="95"/>
      <c r="J113" s="83"/>
      <c r="K113" s="95"/>
      <c r="L113" s="95"/>
      <c r="M113" s="83"/>
      <c r="N113" s="83"/>
      <c r="O113" s="83"/>
    </row>
    <row r="114" spans="1:15" ht="15" customHeight="1" x14ac:dyDescent="0.2">
      <c r="A114" s="67" t="s">
        <v>11</v>
      </c>
      <c r="B114" s="93">
        <f t="shared" si="15"/>
        <v>5485</v>
      </c>
      <c r="C114" s="94">
        <v>53</v>
      </c>
      <c r="D114" s="94">
        <v>2947</v>
      </c>
      <c r="E114" s="94">
        <v>2277</v>
      </c>
      <c r="F114" s="94">
        <v>208</v>
      </c>
      <c r="G114" s="95"/>
      <c r="H114" s="95"/>
      <c r="I114" s="95"/>
      <c r="J114" s="83"/>
      <c r="K114" s="95"/>
      <c r="L114" s="95"/>
      <c r="M114" s="83"/>
      <c r="N114" s="83"/>
      <c r="O114" s="83"/>
    </row>
    <row r="115" spans="1:15" ht="15" customHeight="1" x14ac:dyDescent="0.2">
      <c r="A115" s="67" t="s">
        <v>62</v>
      </c>
      <c r="B115" s="93">
        <f t="shared" si="15"/>
        <v>225</v>
      </c>
      <c r="C115" s="94">
        <v>3</v>
      </c>
      <c r="D115" s="94">
        <v>122</v>
      </c>
      <c r="E115" s="94">
        <v>76</v>
      </c>
      <c r="F115" s="94">
        <v>24</v>
      </c>
      <c r="G115" s="95"/>
      <c r="H115" s="95"/>
      <c r="I115" s="95"/>
      <c r="J115" s="83"/>
      <c r="K115" s="95"/>
      <c r="L115" s="95"/>
      <c r="M115" s="83"/>
      <c r="N115" s="83"/>
      <c r="O115" s="83"/>
    </row>
    <row r="116" spans="1:15" ht="15" customHeight="1" x14ac:dyDescent="0.2">
      <c r="A116" s="67" t="s">
        <v>63</v>
      </c>
      <c r="B116" s="93">
        <f t="shared" si="15"/>
        <v>114</v>
      </c>
      <c r="C116" s="94">
        <v>11</v>
      </c>
      <c r="D116" s="94">
        <v>60</v>
      </c>
      <c r="E116" s="94">
        <v>39</v>
      </c>
      <c r="F116" s="94">
        <v>4</v>
      </c>
      <c r="G116" s="95"/>
      <c r="H116" s="95"/>
      <c r="I116" s="95"/>
      <c r="J116" s="83"/>
      <c r="K116" s="95"/>
      <c r="L116" s="95"/>
      <c r="M116" s="83"/>
      <c r="N116" s="83"/>
      <c r="O116" s="83"/>
    </row>
    <row r="117" spans="1:15" ht="15" customHeight="1" x14ac:dyDescent="0.2">
      <c r="A117" s="67" t="s">
        <v>64</v>
      </c>
      <c r="B117" s="93">
        <f t="shared" si="15"/>
        <v>78</v>
      </c>
      <c r="C117" s="94">
        <v>0</v>
      </c>
      <c r="D117" s="94">
        <v>40</v>
      </c>
      <c r="E117" s="94">
        <v>35</v>
      </c>
      <c r="F117" s="94">
        <v>3</v>
      </c>
      <c r="G117" s="95"/>
      <c r="H117" s="95"/>
      <c r="I117" s="95"/>
      <c r="J117" s="83"/>
      <c r="K117" s="95"/>
      <c r="L117" s="95"/>
      <c r="M117" s="83"/>
      <c r="N117" s="83"/>
      <c r="O117" s="83"/>
    </row>
    <row r="118" spans="1:15" ht="15" customHeight="1" x14ac:dyDescent="0.2">
      <c r="A118" s="67" t="s">
        <v>65</v>
      </c>
      <c r="B118" s="93">
        <f t="shared" si="15"/>
        <v>134</v>
      </c>
      <c r="C118" s="94">
        <v>1</v>
      </c>
      <c r="D118" s="94">
        <v>54</v>
      </c>
      <c r="E118" s="94">
        <v>76</v>
      </c>
      <c r="F118" s="94">
        <v>3</v>
      </c>
      <c r="G118" s="95"/>
      <c r="H118" s="95"/>
      <c r="I118" s="95"/>
      <c r="J118" s="83"/>
      <c r="K118" s="95"/>
      <c r="L118" s="95"/>
      <c r="M118" s="83"/>
      <c r="N118" s="83"/>
      <c r="O118" s="83"/>
    </row>
    <row r="119" spans="1:15" ht="15" customHeight="1" x14ac:dyDescent="0.2">
      <c r="A119" s="67" t="s">
        <v>66</v>
      </c>
      <c r="B119" s="93">
        <f t="shared" si="15"/>
        <v>422</v>
      </c>
      <c r="C119" s="94">
        <v>1</v>
      </c>
      <c r="D119" s="94">
        <v>232</v>
      </c>
      <c r="E119" s="94">
        <v>175</v>
      </c>
      <c r="F119" s="94">
        <v>14</v>
      </c>
      <c r="G119" s="95"/>
      <c r="H119" s="95"/>
      <c r="I119" s="95"/>
      <c r="J119" s="83"/>
      <c r="K119" s="95"/>
      <c r="L119" s="95"/>
      <c r="M119" s="83"/>
      <c r="N119" s="83"/>
      <c r="O119" s="83"/>
    </row>
    <row r="120" spans="1:15" ht="15" customHeight="1" x14ac:dyDescent="0.2">
      <c r="A120" s="67" t="s">
        <v>13</v>
      </c>
      <c r="B120" s="93">
        <f t="shared" si="15"/>
        <v>330</v>
      </c>
      <c r="C120" s="94">
        <v>4</v>
      </c>
      <c r="D120" s="94">
        <v>186</v>
      </c>
      <c r="E120" s="94">
        <v>129</v>
      </c>
      <c r="F120" s="94">
        <v>11</v>
      </c>
      <c r="G120" s="95"/>
      <c r="H120" s="95"/>
      <c r="I120" s="95"/>
      <c r="J120" s="83"/>
      <c r="K120" s="95"/>
      <c r="L120" s="95"/>
      <c r="M120" s="83"/>
      <c r="N120" s="83"/>
      <c r="O120" s="83"/>
    </row>
    <row r="121" spans="1:15" ht="15" customHeight="1" x14ac:dyDescent="0.2">
      <c r="A121" s="67" t="s">
        <v>67</v>
      </c>
      <c r="B121" s="93">
        <f t="shared" si="15"/>
        <v>438</v>
      </c>
      <c r="C121" s="94">
        <v>5</v>
      </c>
      <c r="D121" s="94">
        <v>268</v>
      </c>
      <c r="E121" s="94">
        <v>133</v>
      </c>
      <c r="F121" s="94">
        <v>32</v>
      </c>
      <c r="G121" s="95"/>
      <c r="H121" s="95"/>
      <c r="I121" s="95"/>
      <c r="J121" s="83"/>
      <c r="K121" s="95"/>
      <c r="L121" s="95"/>
      <c r="M121" s="83"/>
      <c r="N121" s="83"/>
      <c r="O121" s="83"/>
    </row>
    <row r="122" spans="1:15" ht="15" customHeight="1" x14ac:dyDescent="0.2">
      <c r="A122" s="67" t="s">
        <v>68</v>
      </c>
      <c r="B122" s="93">
        <f t="shared" si="15"/>
        <v>182</v>
      </c>
      <c r="C122" s="94">
        <v>0</v>
      </c>
      <c r="D122" s="94">
        <v>87</v>
      </c>
      <c r="E122" s="94">
        <v>82</v>
      </c>
      <c r="F122" s="94">
        <v>13</v>
      </c>
      <c r="G122" s="95"/>
      <c r="H122" s="95"/>
      <c r="I122" s="95"/>
      <c r="J122" s="83"/>
      <c r="K122" s="95"/>
      <c r="L122" s="95"/>
      <c r="M122" s="83"/>
      <c r="N122" s="83"/>
      <c r="O122" s="83"/>
    </row>
    <row r="123" spans="1:15" ht="15" customHeight="1" x14ac:dyDescent="0.2">
      <c r="A123" s="67" t="s">
        <v>69</v>
      </c>
      <c r="B123" s="93">
        <f t="shared" si="15"/>
        <v>202</v>
      </c>
      <c r="C123" s="94">
        <v>0</v>
      </c>
      <c r="D123" s="94">
        <v>132</v>
      </c>
      <c r="E123" s="94">
        <v>67</v>
      </c>
      <c r="F123" s="94">
        <v>3</v>
      </c>
      <c r="G123" s="95"/>
      <c r="H123" s="95"/>
      <c r="I123" s="95"/>
      <c r="J123" s="83"/>
      <c r="K123" s="95"/>
      <c r="L123" s="95"/>
      <c r="M123" s="83"/>
      <c r="N123" s="83"/>
      <c r="O123" s="83"/>
    </row>
    <row r="124" spans="1:15" ht="15" customHeight="1" x14ac:dyDescent="0.2">
      <c r="A124" s="67" t="s">
        <v>70</v>
      </c>
      <c r="B124" s="93">
        <f t="shared" si="15"/>
        <v>68</v>
      </c>
      <c r="C124" s="94">
        <v>0</v>
      </c>
      <c r="D124" s="94">
        <v>32</v>
      </c>
      <c r="E124" s="94">
        <v>15</v>
      </c>
      <c r="F124" s="94">
        <v>21</v>
      </c>
      <c r="G124" s="95"/>
      <c r="H124" s="95"/>
      <c r="I124" s="95"/>
      <c r="J124" s="83"/>
      <c r="K124" s="95"/>
      <c r="L124" s="95"/>
      <c r="M124" s="83"/>
      <c r="N124" s="83"/>
      <c r="O124" s="83"/>
    </row>
    <row r="125" spans="1:15" ht="15" customHeight="1" x14ac:dyDescent="0.2">
      <c r="A125" s="87" t="s">
        <v>1</v>
      </c>
      <c r="B125" s="96">
        <f>SUM(B100:B124)</f>
        <v>14922</v>
      </c>
      <c r="C125" s="96">
        <f>SUM(C100:C124)</f>
        <v>168</v>
      </c>
      <c r="D125" s="96">
        <f>SUM(D100:D124)</f>
        <v>8485</v>
      </c>
      <c r="E125" s="96">
        <f>SUM(E100:E124)</f>
        <v>5706</v>
      </c>
      <c r="F125" s="96">
        <f>SUM(F100:F124)</f>
        <v>563</v>
      </c>
      <c r="G125" s="95"/>
      <c r="H125" s="95"/>
      <c r="I125" s="88"/>
      <c r="J125" s="88"/>
      <c r="K125" s="88"/>
      <c r="L125" s="88"/>
      <c r="M125" s="88"/>
      <c r="N125" s="88"/>
      <c r="O125" s="88"/>
    </row>
    <row r="126" spans="1:15" ht="15" customHeight="1" thickBot="1" x14ac:dyDescent="0.25">
      <c r="A126" s="89" t="s">
        <v>2</v>
      </c>
      <c r="B126" s="97">
        <f>B125/$B$125</f>
        <v>1</v>
      </c>
      <c r="C126" s="97">
        <f>C125/$B$125</f>
        <v>1.1258544431041415E-2</v>
      </c>
      <c r="D126" s="97">
        <f>D125/$B$125</f>
        <v>0.56862350891301439</v>
      </c>
      <c r="E126" s="97">
        <f>E125/$B$125</f>
        <v>0.38238841978287091</v>
      </c>
      <c r="F126" s="97">
        <f>F125/$B$125</f>
        <v>3.7729526873073314E-2</v>
      </c>
      <c r="G126" s="95"/>
      <c r="H126" s="78"/>
      <c r="I126" s="78"/>
      <c r="J126" s="78"/>
      <c r="K126" s="78"/>
      <c r="L126" s="78"/>
      <c r="M126" s="78"/>
      <c r="N126" s="78"/>
      <c r="O126" s="78"/>
    </row>
    <row r="127" spans="1:15" ht="8.25" customHeight="1" x14ac:dyDescent="0.2">
      <c r="A127" s="53"/>
      <c r="B127" s="54"/>
    </row>
  </sheetData>
  <mergeCells count="20">
    <mergeCell ref="A98:A99"/>
    <mergeCell ref="B98:B99"/>
    <mergeCell ref="A77:A79"/>
    <mergeCell ref="O98:O99"/>
    <mergeCell ref="C98:F98"/>
    <mergeCell ref="I78:K78"/>
    <mergeCell ref="A54:A55"/>
    <mergeCell ref="B77:B79"/>
    <mergeCell ref="B54:B55"/>
    <mergeCell ref="N54:N55"/>
    <mergeCell ref="O54:O55"/>
    <mergeCell ref="C78:E78"/>
    <mergeCell ref="L78:N78"/>
    <mergeCell ref="C77:N77"/>
    <mergeCell ref="F78:H78"/>
    <mergeCell ref="C54:E54"/>
    <mergeCell ref="F54:F55"/>
    <mergeCell ref="G54:I54"/>
    <mergeCell ref="J54:J55"/>
    <mergeCell ref="K54:M54"/>
  </mergeCells>
  <printOptions horizontalCentered="1"/>
  <pageMargins left="0.15748031496062992" right="0.19685039370078741" top="0.55118110236220474" bottom="0.55118110236220474" header="0.31496062992125984" footer="0.31496062992125984"/>
  <pageSetup scale="55" orientation="landscape" r:id="rId1"/>
  <headerFooter>
    <oddFooter>&amp;L&amp;"Arial,Normal"&amp;8Fuente: Registro de casos del CEM/UGIGC/PNCVFS</oddFooter>
  </headerFooter>
  <rowBreaks count="1" manualBreakCount="1">
    <brk id="5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garaujo</cp:lastModifiedBy>
  <cp:lastPrinted>2019-02-18T17:27:11Z</cp:lastPrinted>
  <dcterms:created xsi:type="dcterms:W3CDTF">2009-10-30T17:37:42Z</dcterms:created>
  <dcterms:modified xsi:type="dcterms:W3CDTF">2019-08-23T16:26:29Z</dcterms:modified>
</cp:coreProperties>
</file>