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vigo\Desktop\7 ----  Julio 2019 ------ BE - PNCVFS\BV Julio 2019\páginas\"/>
    </mc:Choice>
  </mc:AlternateContent>
  <bookViews>
    <workbookView xWindow="0" yWindow="0" windowWidth="28800" windowHeight="12345" tabRatio="717"/>
  </bookViews>
  <sheets>
    <sheet name="Tentativa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Tentativa!$A$1:$T$157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[4]Casos!#REF!</definedName>
    <definedName name="DISTRITO" localSheetId="0">#REF!</definedName>
    <definedName name="DISTRITO">#REF!</definedName>
    <definedName name="DPTO" localSheetId="0">[3]Casos!#REF!</definedName>
    <definedName name="DPTO">[4]Casos!#REF!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[7]Casos!#REF!</definedName>
    <definedName name="JULIO">[4]Casos!#REF!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[8]Participantes!#REF!</definedName>
    <definedName name="Mes">[8]Participantes!#REF!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[4]Casos!#REF!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[9]Casos!#REF!</definedName>
    <definedName name="SSS">[9]Casos!#REF!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'[10]Base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[11]Casos!#REF!</definedName>
    <definedName name="XX">[11]Casos!#REF!</definedName>
    <definedName name="ZONA" localSheetId="0">[3]Casos!#REF!</definedName>
    <definedName name="ZONA">[4]Casos!#REF!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15" l="1"/>
  <c r="M19" i="15"/>
  <c r="M20" i="15"/>
  <c r="M21" i="15"/>
  <c r="M22" i="15"/>
  <c r="M23" i="15"/>
  <c r="M24" i="15"/>
  <c r="M25" i="15"/>
  <c r="M26" i="15"/>
  <c r="M27" i="15"/>
  <c r="M28" i="15"/>
  <c r="M29" i="15"/>
  <c r="K30" i="15"/>
  <c r="M30" i="15" s="1"/>
  <c r="L30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L60" i="15"/>
  <c r="M58" i="15" s="1"/>
  <c r="O60" i="15"/>
  <c r="Q59" i="15" s="1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O74" i="15"/>
  <c r="D75" i="15"/>
  <c r="E75" i="15"/>
  <c r="F75" i="15"/>
  <c r="M76" i="15"/>
  <c r="O65" i="15" s="1"/>
  <c r="Q84" i="15"/>
  <c r="O85" i="15"/>
  <c r="Q83" i="15" s="1"/>
  <c r="C90" i="15"/>
  <c r="D87" i="15" s="1"/>
  <c r="Q90" i="15"/>
  <c r="O92" i="15"/>
  <c r="Q91" i="15" s="1"/>
  <c r="H106" i="15"/>
  <c r="L113" i="15"/>
  <c r="L114" i="15"/>
  <c r="L115" i="15"/>
  <c r="L116" i="15"/>
  <c r="L117" i="15"/>
  <c r="H130" i="15"/>
  <c r="F132" i="15"/>
  <c r="H95" i="15" s="1"/>
  <c r="L143" i="15"/>
  <c r="M141" i="15" s="1"/>
  <c r="C144" i="15"/>
  <c r="D142" i="15" s="1"/>
  <c r="C151" i="15"/>
  <c r="D148" i="15" s="1"/>
  <c r="M154" i="15"/>
  <c r="O149" i="15" s="1"/>
  <c r="O150" i="15" l="1"/>
  <c r="H129" i="15"/>
  <c r="H116" i="15"/>
  <c r="H105" i="15"/>
  <c r="D84" i="15"/>
  <c r="D90" i="15" s="1"/>
  <c r="O68" i="15"/>
  <c r="H75" i="15"/>
  <c r="O148" i="15"/>
  <c r="O154" i="15" s="1"/>
  <c r="H126" i="15"/>
  <c r="H102" i="15"/>
  <c r="Q89" i="15"/>
  <c r="Q92" i="15" s="1"/>
  <c r="D83" i="15"/>
  <c r="H125" i="15"/>
  <c r="H101" i="15"/>
  <c r="D89" i="15"/>
  <c r="H90" i="15" s="1"/>
  <c r="O72" i="15"/>
  <c r="H122" i="15"/>
  <c r="L118" i="15"/>
  <c r="M115" i="15" s="1"/>
  <c r="H98" i="15"/>
  <c r="D88" i="15"/>
  <c r="H86" i="15" s="1"/>
  <c r="O75" i="15"/>
  <c r="O66" i="15"/>
  <c r="O153" i="15"/>
  <c r="M142" i="15"/>
  <c r="H121" i="15"/>
  <c r="H113" i="15"/>
  <c r="H97" i="15"/>
  <c r="D86" i="15"/>
  <c r="O152" i="15"/>
  <c r="M140" i="15"/>
  <c r="H110" i="15"/>
  <c r="H94" i="15"/>
  <c r="Q85" i="15"/>
  <c r="O70" i="15"/>
  <c r="O151" i="15"/>
  <c r="H117" i="15"/>
  <c r="H109" i="15"/>
  <c r="D85" i="15"/>
  <c r="H83" i="15" s="1"/>
  <c r="Q58" i="15"/>
  <c r="Q60" i="15" s="1"/>
  <c r="M114" i="15"/>
  <c r="M117" i="15"/>
  <c r="D150" i="15"/>
  <c r="D140" i="15"/>
  <c r="H128" i="15"/>
  <c r="H120" i="15"/>
  <c r="H114" i="15"/>
  <c r="H108" i="15"/>
  <c r="H100" i="15"/>
  <c r="K44" i="15"/>
  <c r="K45" i="15" s="1"/>
  <c r="D143" i="15"/>
  <c r="M139" i="15"/>
  <c r="H127" i="15"/>
  <c r="H119" i="15"/>
  <c r="H107" i="15"/>
  <c r="H99" i="15"/>
  <c r="O71" i="15"/>
  <c r="O67" i="15"/>
  <c r="M59" i="15"/>
  <c r="M60" i="15" s="1"/>
  <c r="D141" i="15"/>
  <c r="D149" i="15"/>
  <c r="D151" i="15" s="1"/>
  <c r="D139" i="15"/>
  <c r="H124" i="15"/>
  <c r="H118" i="15"/>
  <c r="H112" i="15"/>
  <c r="H104" i="15"/>
  <c r="H96" i="15"/>
  <c r="H131" i="15"/>
  <c r="H123" i="15"/>
  <c r="H115" i="15"/>
  <c r="H111" i="15"/>
  <c r="H103" i="15"/>
  <c r="O73" i="15"/>
  <c r="O69" i="15"/>
  <c r="D144" i="15" l="1"/>
  <c r="M113" i="15"/>
  <c r="M116" i="15"/>
  <c r="H132" i="15"/>
  <c r="M143" i="15"/>
  <c r="O76" i="15"/>
  <c r="H142" i="15"/>
  <c r="M118" i="15" l="1"/>
</calcChain>
</file>

<file path=xl/sharedStrings.xml><?xml version="1.0" encoding="utf-8"?>
<sst xmlns="http://schemas.openxmlformats.org/spreadsheetml/2006/main" count="219" uniqueCount="172">
  <si>
    <t>Total</t>
  </si>
  <si>
    <t>%</t>
  </si>
  <si>
    <t>No</t>
  </si>
  <si>
    <t>Si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</si>
  <si>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</si>
  <si>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</si>
  <si>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</si>
  <si>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</si>
  <si>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</si>
  <si>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</si>
  <si>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</si>
  <si>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</si>
  <si>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</si>
  <si>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</si>
  <si>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</si>
  <si>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</si>
  <si>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</si>
  <si>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Departamento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</si>
  <si>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</si>
  <si>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</si>
  <si>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</si>
  <si>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</si>
  <si>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</si>
  <si>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</si>
  <si>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</si>
  <si>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</si>
  <si>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</si>
  <si>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</si>
  <si>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</si>
  <si>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</si>
  <si>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</si>
  <si>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</si>
  <si>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</si>
  <si>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</si>
  <si>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</si>
  <si>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</si>
  <si>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</si>
  <si>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</si>
  <si>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</si>
  <si>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</si>
  <si>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</si>
  <si>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0 - 5 años</t>
  </si>
  <si>
    <t>6 - 11 años</t>
  </si>
  <si>
    <t>N°</t>
  </si>
  <si>
    <t>Grupo de edad</t>
  </si>
  <si>
    <t>Madre de Dios</t>
  </si>
  <si>
    <t>Situación Laboral</t>
  </si>
  <si>
    <t>Conviviente</t>
  </si>
  <si>
    <t>Ex conviviente</t>
  </si>
  <si>
    <t>Mes / año</t>
  </si>
  <si>
    <t>Años</t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</si>
  <si>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</si>
  <si>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Área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</si>
  <si>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</si>
  <si>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Rural</t>
  </si>
  <si>
    <t>Acumulado
2009 - 2018</t>
  </si>
  <si>
    <t>Lima Metropolitana</t>
  </si>
  <si>
    <t>Lima Provincia</t>
  </si>
  <si>
    <t>Lugar del hecho</t>
  </si>
  <si>
    <t>Casa de ambos</t>
  </si>
  <si>
    <t>Casa de familiar</t>
  </si>
  <si>
    <t>Lugar desolado</t>
  </si>
  <si>
    <t>Niñas y adolescentes</t>
  </si>
  <si>
    <t>Estaba gestando</t>
  </si>
  <si>
    <t>Adultas</t>
  </si>
  <si>
    <t>60 años a más</t>
  </si>
  <si>
    <t>Adultas mayores</t>
  </si>
  <si>
    <t>Número de hijos/as</t>
  </si>
  <si>
    <t>Ninguno</t>
  </si>
  <si>
    <t>1 a 3 hijos/as</t>
  </si>
  <si>
    <t>De 4 hijos/as a más</t>
  </si>
  <si>
    <t>Vinculo relacional</t>
  </si>
  <si>
    <t>Ex enamorado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</si>
  <si>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</si>
  <si>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</si>
  <si>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</si>
  <si>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</si>
  <si>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</si>
  <si>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</si>
  <si>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</si>
  <si>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</si>
  <si>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</si>
  <si>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Vinculo</t>
  </si>
  <si>
    <t>Pareja</t>
  </si>
  <si>
    <t>Compañero de trabajo</t>
  </si>
  <si>
    <t>Ex pareja</t>
  </si>
  <si>
    <t>Familiar</t>
  </si>
  <si>
    <t>Conocido</t>
  </si>
  <si>
    <t>Desconocido</t>
  </si>
  <si>
    <t>15 - 17 años</t>
  </si>
  <si>
    <t>18 - 29 años</t>
  </si>
  <si>
    <t>30 - 59 años</t>
  </si>
  <si>
    <t>Adulto</t>
  </si>
  <si>
    <t>Situación después del hecho</t>
  </si>
  <si>
    <t>Detenido (sin sentencia)</t>
  </si>
  <si>
    <t>Sin datos</t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</si>
  <si>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</si>
  <si>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 / UGIGC / PNCVFS / MIMP</t>
    </r>
  </si>
  <si>
    <r>
      <t xml:space="preserve">1/ </t>
    </r>
    <r>
      <rPr>
        <i/>
        <sz val="10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</si>
  <si>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</si>
  <si>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Otra situación</t>
  </si>
  <si>
    <t>Se suicido</t>
  </si>
  <si>
    <t>Libre en investigación</t>
  </si>
  <si>
    <t>Profugo</t>
  </si>
  <si>
    <t>Con ocupación</t>
  </si>
  <si>
    <t>Sin ocupación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</si>
  <si>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</si>
  <si>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 14</t>
    </r>
    <r>
      <rPr>
        <sz val="9"/>
        <color theme="1"/>
        <rFont val="Arial"/>
        <family val="2"/>
      </rPr>
      <t>: Situación inicial del presunto agresor al momento que el Centro Emergencia Mujer intervino en el caso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</si>
  <si>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</si>
  <si>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</si>
  <si>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</si>
  <si>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</si>
  <si>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</si>
  <si>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</si>
  <si>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</si>
  <si>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</si>
  <si>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</si>
  <si>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 LOS PRESUNTOS AGRESORES DE LOS CASOS DE TENTATIVAS DE FEMINICIDIO ATENDIDOS EN LOS CENTROS EMERGENCIA MUJER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</si>
  <si>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</si>
  <si>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</si>
  <si>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</si>
  <si>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</si>
  <si>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</si>
  <si>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</si>
  <si>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</si>
  <si>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Vecino</t>
  </si>
  <si>
    <t>Otra familiar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</si>
  <si>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</si>
  <si>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</si>
  <si>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</si>
  <si>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</si>
  <si>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</si>
  <si>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</si>
  <si>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</si>
  <si>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</si>
  <si>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</si>
  <si>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</si>
  <si>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</si>
  <si>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</si>
  <si>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</si>
  <si>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</si>
  <si>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</si>
  <si>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</si>
  <si>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</si>
  <si>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</si>
  <si>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12 - 14 años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</si>
  <si>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</si>
  <si>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</si>
  <si>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LAS VÍCTIMAS DE LOS CASOS DE TENTATIVAS DE FEMINICIDIO ATENDIDOS EN LOS CENTROS EMERGENCIA MUJER</t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</si>
  <si>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Información al 31 de julio de 2019</t>
    </r>
  </si>
  <si>
    <t>Otro lugar</t>
  </si>
  <si>
    <t>Centro Poblado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</si>
  <si>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</si>
  <si>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</si>
  <si>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</si>
  <si>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</si>
  <si>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</si>
  <si>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</si>
  <si>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Urbano</t>
  </si>
  <si>
    <t>Año 2018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</si>
  <si>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</si>
  <si>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los departamento con mayor casos de tentativa de feminicidio atendidos por los Centros Emergencia Mujer.
Periodo: Enero 2009 - Julio 2019</t>
    </r>
  </si>
  <si>
    <t>Tentativa de feminicidio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</si>
  <si>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</si>
  <si>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r>
      <t xml:space="preserve">Var. % </t>
    </r>
    <r>
      <rPr>
        <b/>
        <sz val="8"/>
        <color theme="0"/>
        <rFont val="Arial"/>
        <family val="2"/>
      </rPr>
      <t>(2018-2019)</t>
    </r>
  </si>
  <si>
    <t>Periodo: Enero - Julio, 2019</t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</si>
  <si>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</si>
  <si>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</si>
  <si>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EN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</si>
  <si>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</si>
  <si>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 xml:space="preserve">Periodo: Enero a Julio, 2019 </t>
    </r>
    <r>
      <rPr>
        <b/>
        <i/>
        <sz val="16"/>
        <color theme="1"/>
        <rFont val="Arial"/>
        <family val="2"/>
      </rPr>
      <t>(Preliminar)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</si>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</sst>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7.5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i/>
      <sz val="10"/>
      <color theme="1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b/>
      <i/>
      <sz val="1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9" fontId="10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4" fillId="2" borderId="0" xfId="0" applyFont="1" applyFill="1" applyAlignment="1">
      <alignment horizontal="right" vertical="center" wrapText="1"/>
    </xf>
    <xf numFmtId="0" fontId="10" fillId="6" borderId="0" xfId="0" applyFont="1" applyFill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3" fontId="11" fillId="0" borderId="0" xfId="1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7" borderId="0" xfId="5" applyFont="1" applyFill="1" applyAlignment="1">
      <alignment vertical="center"/>
    </xf>
    <xf numFmtId="0" fontId="11" fillId="7" borderId="0" xfId="5" applyFont="1" applyFill="1" applyAlignment="1">
      <alignment vertical="center"/>
    </xf>
    <xf numFmtId="0" fontId="11" fillId="7" borderId="0" xfId="5" applyFont="1" applyFill="1" applyAlignment="1">
      <alignment horizontal="center" vertical="center"/>
    </xf>
    <xf numFmtId="0" fontId="10" fillId="8" borderId="0" xfId="5" applyFont="1" applyFill="1" applyAlignment="1">
      <alignment vertical="center"/>
    </xf>
    <xf numFmtId="0" fontId="11" fillId="8" borderId="0" xfId="5" applyFont="1" applyFill="1" applyAlignment="1">
      <alignment vertical="center"/>
    </xf>
    <xf numFmtId="0" fontId="11" fillId="8" borderId="0" xfId="5" applyFont="1" applyFill="1" applyAlignment="1">
      <alignment horizontal="center" vertical="center"/>
    </xf>
    <xf numFmtId="9" fontId="11" fillId="0" borderId="0" xfId="5" applyNumberFormat="1" applyFont="1" applyAlignment="1">
      <alignment horizontal="center" vertical="center"/>
    </xf>
    <xf numFmtId="9" fontId="11" fillId="7" borderId="0" xfId="5" applyNumberFormat="1" applyFont="1" applyFill="1" applyAlignment="1">
      <alignment horizontal="center" vertical="center"/>
    </xf>
    <xf numFmtId="9" fontId="11" fillId="8" borderId="0" xfId="5" applyNumberFormat="1" applyFont="1" applyFill="1" applyAlignment="1">
      <alignment horizontal="center" vertical="center"/>
    </xf>
    <xf numFmtId="0" fontId="10" fillId="9" borderId="0" xfId="5" applyFont="1" applyFill="1" applyAlignment="1">
      <alignment vertical="center"/>
    </xf>
    <xf numFmtId="0" fontId="11" fillId="9" borderId="0" xfId="5" applyFont="1" applyFill="1" applyAlignment="1">
      <alignment vertical="center"/>
    </xf>
    <xf numFmtId="0" fontId="11" fillId="9" borderId="0" xfId="5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" fontId="11" fillId="0" borderId="0" xfId="1" applyNumberFormat="1" applyFont="1" applyAlignment="1">
      <alignment horizontal="center" vertical="center"/>
    </xf>
    <xf numFmtId="9" fontId="11" fillId="0" borderId="0" xfId="1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9" fontId="2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6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9" fontId="11" fillId="10" borderId="0" xfId="1" applyFont="1" applyFill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11" fillId="10" borderId="0" xfId="5" applyFont="1" applyFill="1" applyAlignment="1">
      <alignment horizontal="center" vertical="center"/>
    </xf>
    <xf numFmtId="0" fontId="11" fillId="10" borderId="0" xfId="5" applyFont="1" applyFill="1" applyAlignment="1">
      <alignment vertical="center"/>
    </xf>
    <xf numFmtId="0" fontId="10" fillId="10" borderId="0" xfId="5" applyFont="1" applyFill="1" applyAlignment="1">
      <alignment vertical="center"/>
    </xf>
    <xf numFmtId="9" fontId="4" fillId="0" borderId="0" xfId="0" applyNumberFormat="1" applyFont="1" applyAlignment="1">
      <alignment vertical="center"/>
    </xf>
    <xf numFmtId="9" fontId="11" fillId="9" borderId="0" xfId="1" applyFont="1" applyFill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9" fontId="11" fillId="0" borderId="0" xfId="0" applyNumberFormat="1" applyFont="1" applyAlignment="1">
      <alignment vertical="center"/>
    </xf>
    <xf numFmtId="9" fontId="11" fillId="11" borderId="0" xfId="1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11" fillId="11" borderId="0" xfId="5" applyFont="1" applyFill="1" applyAlignment="1">
      <alignment horizontal="center" vertical="center"/>
    </xf>
    <xf numFmtId="0" fontId="11" fillId="11" borderId="0" xfId="5" applyFont="1" applyFill="1" applyAlignment="1">
      <alignment vertical="center"/>
    </xf>
    <xf numFmtId="0" fontId="10" fillId="11" borderId="0" xfId="5" applyFont="1" applyFill="1" applyAlignment="1">
      <alignment vertical="center"/>
    </xf>
    <xf numFmtId="9" fontId="4" fillId="2" borderId="1" xfId="0" applyNumberFormat="1" applyFont="1" applyFill="1" applyBorder="1" applyAlignment="1">
      <alignment horizontal="center" vertical="center"/>
    </xf>
    <xf numFmtId="9" fontId="11" fillId="10" borderId="0" xfId="0" applyNumberFormat="1" applyFont="1" applyFill="1" applyAlignment="1">
      <alignment horizontal="center" vertical="center"/>
    </xf>
    <xf numFmtId="9" fontId="11" fillId="9" borderId="0" xfId="5" applyNumberFormat="1" applyFont="1" applyFill="1" applyAlignment="1">
      <alignment horizontal="center" vertical="center"/>
    </xf>
    <xf numFmtId="9" fontId="11" fillId="11" borderId="0" xfId="5" applyNumberFormat="1" applyFont="1" applyFill="1" applyAlignment="1">
      <alignment horizontal="center" vertical="center"/>
    </xf>
    <xf numFmtId="9" fontId="11" fillId="7" borderId="0" xfId="1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1" fillId="7" borderId="0" xfId="5" applyFont="1" applyFill="1" applyAlignment="1">
      <alignment horizontal="left" vertical="center"/>
    </xf>
    <xf numFmtId="0" fontId="10" fillId="7" borderId="0" xfId="5" applyFont="1" applyFill="1" applyAlignment="1">
      <alignment horizontal="left" vertical="center"/>
    </xf>
    <xf numFmtId="9" fontId="11" fillId="8" borderId="0" xfId="1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2" borderId="1" xfId="0" applyFont="1" applyFill="1" applyBorder="1" applyAlignment="1">
      <alignment vertical="center"/>
    </xf>
    <xf numFmtId="9" fontId="29" fillId="0" borderId="0" xfId="0" applyNumberFormat="1" applyFont="1" applyAlignment="1">
      <alignment horizontal="left" vertical="center"/>
    </xf>
    <xf numFmtId="9" fontId="4" fillId="0" borderId="0" xfId="1" applyFont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11" fillId="0" borderId="0" xfId="1" applyNumberFormat="1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3" fontId="4" fillId="0" borderId="0" xfId="1" applyNumberFormat="1" applyFont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3" fontId="4" fillId="2" borderId="1" xfId="1" applyNumberFormat="1" applyFont="1" applyFill="1" applyBorder="1" applyAlignment="1">
      <alignment horizontal="right" vertical="center"/>
    </xf>
    <xf numFmtId="9" fontId="4" fillId="0" borderId="0" xfId="1" applyFont="1" applyAlignment="1">
      <alignment horizontal="right" vertical="center"/>
    </xf>
    <xf numFmtId="0" fontId="11" fillId="6" borderId="0" xfId="0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3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9" fontId="11" fillId="0" borderId="0" xfId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9" fontId="11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11" fillId="0" borderId="3" xfId="1" applyFont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/>
    </xf>
    <xf numFmtId="9" fontId="1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 shrinkToFit="1"/>
    </xf>
    <xf numFmtId="0" fontId="13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5" borderId="0" xfId="0" applyFont="1" applyFill="1" applyAlignment="1">
      <alignment horizontal="justify" vertical="center" wrapText="1"/>
    </xf>
    <xf numFmtId="0" fontId="3" fillId="4" borderId="0" xfId="0" applyFont="1" applyFill="1" applyAlignment="1">
      <alignment horizontal="left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86E-4FBD-9EAA-DEEC4EBEAC7F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86E-4FBD-9EAA-DEEC4EBEAC7F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86E-4FBD-9EAA-DEEC4EBEAC7F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86E-4FBD-9EAA-DEEC4EBEAC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Tentativa!$K$34:$K$44</c:f>
              <c:numCache>
                <c:formatCode>#,##0</c:formatCode>
                <c:ptCount val="11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6E-4FBD-9EAA-DEEC4EBEAC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DD3-42A2-A611-21B713B2FC35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DD3-42A2-A611-21B713B2FC35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DD3-42A2-A611-21B713B2FC35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DD3-42A2-A611-21B713B2FC35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DD3-42A2-A611-21B713B2FC35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DD3-42A2-A611-21B713B2FC35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DD3-42A2-A611-21B713B2FC35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DD3-42A2-A611-21B713B2FC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Tentativa!$B$94:$B$97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Tentativa!$F$94:$F$97</c:f>
              <c:numCache>
                <c:formatCode>General</c:formatCode>
                <c:ptCount val="4"/>
                <c:pt idx="0">
                  <c:v>25</c:v>
                </c:pt>
                <c:pt idx="1">
                  <c:v>88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D3-42A2-A611-21B713B2F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708-4914-9A9B-3D2E8B5811F5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708-4914-9A9B-3D2E8B5811F5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708-4914-9A9B-3D2E8B5811F5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708-4914-9A9B-3D2E8B5811F5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708-4914-9A9B-3D2E8B5811F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708-4914-9A9B-3D2E8B5811F5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708-4914-9A9B-3D2E8B5811F5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708-4914-9A9B-3D2E8B5811F5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708-4914-9A9B-3D2E8B5811F5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708-4914-9A9B-3D2E8B5811F5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708-4914-9A9B-3D2E8B5811F5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708-4914-9A9B-3D2E8B5811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Tentativa!$K$113:$K$117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Tentativa!$L$113:$L$117</c:f>
              <c:numCache>
                <c:formatCode>General</c:formatCode>
                <c:ptCount val="5"/>
                <c:pt idx="0">
                  <c:v>121</c:v>
                </c:pt>
                <c:pt idx="1">
                  <c:v>85</c:v>
                </c:pt>
                <c:pt idx="2">
                  <c:v>13</c:v>
                </c:pt>
                <c:pt idx="3">
                  <c:v>8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708-4914-9A9B-3D2E8B581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Tentativa!$L$138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684-4AA6-9185-A18E6D5BB720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684-4AA6-9185-A18E6D5BB720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684-4AA6-9185-A18E6D5BB720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684-4AA6-9185-A18E6D5BB720}"/>
              </c:ext>
            </c:extLst>
          </c:dPt>
          <c:dLbls>
            <c:dLbl>
              <c:idx val="0"/>
              <c:layout>
                <c:manualLayout>
                  <c:x val="-0.15160372096667604"/>
                  <c:y val="-5.0254473788972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684-4AA6-9185-A18E6D5BB720}"/>
                </c:ext>
              </c:extLst>
            </c:dLbl>
            <c:dLbl>
              <c:idx val="1"/>
              <c:layout>
                <c:manualLayout>
                  <c:x val="0.10461481520429129"/>
                  <c:y val="1.726244025403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684-4AA6-9185-A18E6D5BB720}"/>
                </c:ext>
              </c:extLst>
            </c:dLbl>
            <c:dLbl>
              <c:idx val="2"/>
              <c:layout>
                <c:manualLayout>
                  <c:x val="-2.4927887432094519E-2"/>
                  <c:y val="8.789108298078810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080408221756913"/>
                      <c:h val="0.16546775294623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684-4AA6-9185-A18E6D5BB720}"/>
                </c:ext>
              </c:extLst>
            </c:dLbl>
            <c:dLbl>
              <c:idx val="3"/>
              <c:layout>
                <c:manualLayout>
                  <c:x val="0.22223310870611229"/>
                  <c:y val="1.4931872750800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0393733374216"/>
                      <c:h val="0.156145109314357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684-4AA6-9185-A18E6D5BB7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Tentativa!$K$139:$K$142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Tentativa!$L$139:$L$142</c:f>
              <c:numCache>
                <c:formatCode>General</c:formatCode>
                <c:ptCount val="4"/>
                <c:pt idx="0">
                  <c:v>128</c:v>
                </c:pt>
                <c:pt idx="1">
                  <c:v>90</c:v>
                </c:pt>
                <c:pt idx="2">
                  <c:v>7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84-4AA6-9185-A18E6D5BB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30</xdr:row>
      <xdr:rowOff>184150</xdr:rowOff>
    </xdr:from>
    <xdr:to>
      <xdr:col>19</xdr:col>
      <xdr:colOff>25400</xdr:colOff>
      <xdr:row>45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C218E7-6EAC-4496-B4EF-747CACFAE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108</xdr:row>
      <xdr:rowOff>58208</xdr:rowOff>
    </xdr:from>
    <xdr:to>
      <xdr:col>17</xdr:col>
      <xdr:colOff>365126</xdr:colOff>
      <xdr:row>132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045D73B-B496-4D91-A512-26F082FF51C1}"/>
            </a:ext>
          </a:extLst>
        </xdr:cNvPr>
        <xdr:cNvSpPr/>
      </xdr:nvSpPr>
      <xdr:spPr>
        <a:xfrm>
          <a:off x="6521451" y="206322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B8B3373C-D605-4359-B97E-207DB0117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6D7B0B35-8609-4E32-A70E-CBC859C33FAF}"/>
            </a:ext>
          </a:extLst>
        </xdr:cNvPr>
        <xdr:cNvSpPr/>
      </xdr:nvSpPr>
      <xdr:spPr>
        <a:xfrm>
          <a:off x="2936875" y="161926"/>
          <a:ext cx="11541125" cy="2952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450200</xdr:colOff>
      <xdr:row>46</xdr:row>
      <xdr:rowOff>158751</xdr:rowOff>
    </xdr:from>
    <xdr:to>
      <xdr:col>17</xdr:col>
      <xdr:colOff>450200</xdr:colOff>
      <xdr:row>52</xdr:row>
      <xdr:rowOff>58210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322C0872-8407-44A7-982A-65F5B2166E6E}"/>
            </a:ext>
          </a:extLst>
        </xdr:cNvPr>
        <xdr:cNvSpPr/>
      </xdr:nvSpPr>
      <xdr:spPr bwMode="auto">
        <a:xfrm>
          <a:off x="6546200" y="8921751"/>
          <a:ext cx="6858000" cy="104245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6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julio 2019</a:t>
          </a:r>
          <a:r>
            <a:rPr lang="es-PE" sz="1050" b="0" baseline="0">
              <a:latin typeface="+mn-lt"/>
            </a:rPr>
            <a:t>: Lima Metropolitana (94), Arequipa (15),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Cusco (14), Callao (10), Huánuco (10),</a:t>
          </a:r>
          <a:r>
            <a:rPr lang="es-PE" sz="1050" b="0" baseline="0">
              <a:latin typeface="+mn-lt"/>
            </a:rPr>
            <a:t>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Piura (9), San Martín (9), </a:t>
          </a:r>
          <a:r>
            <a:rPr lang="es-PE" sz="1050" b="0" baseline="0">
              <a:latin typeface="+mn-lt"/>
            </a:rPr>
            <a:t>Lima Provincia (8)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, Junín (7) y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Lambayeque (6)</a:t>
          </a:r>
          <a:r>
            <a:rPr lang="es-PE" sz="1050" b="0" baseline="0">
              <a:latin typeface="+mn-lt"/>
            </a:rPr>
            <a:t>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julio 2019)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Julio 2019): </a:t>
          </a:r>
          <a:r>
            <a:rPr lang="es-PE" sz="1050" b="0" baseline="0">
              <a:latin typeface="+mn-lt"/>
            </a:rPr>
            <a:t>Lima Metropolitana (548), Arequipa (131), Junín (92), Cusco (91)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(79)</a:t>
          </a:r>
          <a:r>
            <a:rPr lang="es-PE" sz="1050" b="0" baseline="0">
              <a:latin typeface="+mn-lt"/>
            </a:rPr>
            <a:t>, Ancash (76), La Libertad (70), Puno (68), Ayacucho (64) e Ica (64).</a:t>
          </a:r>
        </a:p>
      </xdr:txBody>
    </xdr:sp>
    <xdr:clientData/>
  </xdr:twoCellAnchor>
  <xdr:twoCellAnchor>
    <xdr:from>
      <xdr:col>5</xdr:col>
      <xdr:colOff>194734</xdr:colOff>
      <xdr:row>79</xdr:row>
      <xdr:rowOff>249780</xdr:rowOff>
    </xdr:from>
    <xdr:to>
      <xdr:col>10</xdr:col>
      <xdr:colOff>80434</xdr:colOff>
      <xdr:row>90</xdr:row>
      <xdr:rowOff>190500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9201524E-650C-490A-9B2A-AAB384FDB6B3}"/>
            </a:ext>
          </a:extLst>
        </xdr:cNvPr>
        <xdr:cNvGrpSpPr/>
      </xdr:nvGrpSpPr>
      <xdr:grpSpPr>
        <a:xfrm>
          <a:off x="2794499" y="14710971"/>
          <a:ext cx="1941979" cy="2137073"/>
          <a:chOff x="2762250" y="15849600"/>
          <a:chExt cx="1952625" cy="2099918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342E58C5-5A0A-4683-B8FA-88CD417519C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D27DE2C4-750F-48E1-865D-E068FDE40410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79</xdr:row>
      <xdr:rowOff>157692</xdr:rowOff>
    </xdr:from>
    <xdr:ext cx="683682" cy="944034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6B4F5B92-2910-465F-8BBF-5AD27049F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2071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93</xdr:row>
      <xdr:rowOff>89960</xdr:rowOff>
    </xdr:from>
    <xdr:to>
      <xdr:col>11</xdr:col>
      <xdr:colOff>222250</xdr:colOff>
      <xdr:row>96</xdr:row>
      <xdr:rowOff>74083</xdr:rowOff>
    </xdr:to>
    <xdr:sp macro="" textlink="">
      <xdr:nvSpPr>
        <xdr:cNvPr id="11" name="Flecha a la derecha con bandas 10">
          <a:extLst>
            <a:ext uri="{FF2B5EF4-FFF2-40B4-BE49-F238E27FC236}">
              <a16:creationId xmlns:a16="http://schemas.microsoft.com/office/drawing/2014/main" id="{E4E900C0-DA15-49BA-B4C7-2BF5AC170BE5}"/>
            </a:ext>
          </a:extLst>
        </xdr:cNvPr>
        <xdr:cNvSpPr/>
      </xdr:nvSpPr>
      <xdr:spPr bwMode="auto">
        <a:xfrm>
          <a:off x="6637868" y="178064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121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(52%)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92</xdr:row>
      <xdr:rowOff>132290</xdr:rowOff>
    </xdr:from>
    <xdr:to>
      <xdr:col>8</xdr:col>
      <xdr:colOff>533643</xdr:colOff>
      <xdr:row>97</xdr:row>
      <xdr:rowOff>26051</xdr:rowOff>
    </xdr:to>
    <xdr:pic>
      <xdr:nvPicPr>
        <xdr:cNvPr id="12" name="58 Imagen" descr="siluetas-de-parejas.jpg">
          <a:extLst>
            <a:ext uri="{FF2B5EF4-FFF2-40B4-BE49-F238E27FC236}">
              <a16:creationId xmlns:a16="http://schemas.microsoft.com/office/drawing/2014/main" id="{5482CB2F-9A0E-41AE-AE0E-3D77FFF6A3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76582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93</xdr:row>
      <xdr:rowOff>138317</xdr:rowOff>
    </xdr:from>
    <xdr:to>
      <xdr:col>18</xdr:col>
      <xdr:colOff>185208</xdr:colOff>
      <xdr:row>96</xdr:row>
      <xdr:rowOff>10584</xdr:rowOff>
    </xdr:to>
    <xdr:sp macro="" textlink="">
      <xdr:nvSpPr>
        <xdr:cNvPr id="13" name="29 CuadroTexto">
          <a:extLst>
            <a:ext uri="{FF2B5EF4-FFF2-40B4-BE49-F238E27FC236}">
              <a16:creationId xmlns:a16="http://schemas.microsoft.com/office/drawing/2014/main" id="{BDBE17D4-2330-432F-B652-F1862C3D7868}"/>
            </a:ext>
          </a:extLst>
        </xdr:cNvPr>
        <xdr:cNvSpPr txBox="1"/>
      </xdr:nvSpPr>
      <xdr:spPr>
        <a:xfrm>
          <a:off x="8671982" y="178548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470959</xdr:colOff>
      <xdr:row>96</xdr:row>
      <xdr:rowOff>42333</xdr:rowOff>
    </xdr:from>
    <xdr:to>
      <xdr:col>17</xdr:col>
      <xdr:colOff>423335</xdr:colOff>
      <xdr:row>108</xdr:row>
      <xdr:rowOff>5291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9095B5F8-D4B0-44E4-A7EC-A658726A3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118</xdr:row>
      <xdr:rowOff>63499</xdr:rowOff>
    </xdr:from>
    <xdr:to>
      <xdr:col>16</xdr:col>
      <xdr:colOff>433917</xdr:colOff>
      <xdr:row>131</xdr:row>
      <xdr:rowOff>121707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AD4ACE69-2954-48F2-AF5B-7CD1E14B8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137</xdr:row>
      <xdr:rowOff>104775</xdr:rowOff>
    </xdr:from>
    <xdr:ext cx="640927" cy="1070822"/>
    <xdr:pic>
      <xdr:nvPicPr>
        <xdr:cNvPr id="16" name="Imagen 15">
          <a:extLst>
            <a:ext uri="{FF2B5EF4-FFF2-40B4-BE49-F238E27FC236}">
              <a16:creationId xmlns:a16="http://schemas.microsoft.com/office/drawing/2014/main" id="{8B5D93DB-C56D-49A2-B4C0-7DC716B3C9AC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2032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13</xdr:col>
      <xdr:colOff>37041</xdr:colOff>
      <xdr:row>135</xdr:row>
      <xdr:rowOff>17502</xdr:rowOff>
    </xdr:from>
    <xdr:to>
      <xdr:col>19</xdr:col>
      <xdr:colOff>3</xdr:colOff>
      <xdr:row>144</xdr:row>
      <xdr:rowOff>79374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206003C3-9DD7-48FE-A2F6-6ECA7C174A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0</xdr:col>
      <xdr:colOff>24279</xdr:colOff>
      <xdr:row>15</xdr:row>
      <xdr:rowOff>134469</xdr:rowOff>
    </xdr:from>
    <xdr:ext cx="3768912" cy="4981015"/>
    <xdr:pic>
      <xdr:nvPicPr>
        <xdr:cNvPr id="18" name="Imagen 17">
          <a:extLst>
            <a:ext uri="{FF2B5EF4-FFF2-40B4-BE49-F238E27FC236}">
              <a16:creationId xmlns:a16="http://schemas.microsoft.com/office/drawing/2014/main" id="{E0A8CDFA-6715-445D-956C-C16F056DA1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36582" t="17558" r="30486" b="8355"/>
        <a:stretch/>
      </xdr:blipFill>
      <xdr:spPr>
        <a:xfrm>
          <a:off x="24279" y="2991969"/>
          <a:ext cx="3768912" cy="498101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57"/>
  <sheetViews>
    <sheetView showGridLines="0" tabSelected="1" view="pageBreakPreview" zoomScale="170" zoomScaleNormal="100" zoomScaleSheetLayoutView="170" workbookViewId="0">
      <selection activeCell="B8" sqref="B8:S8"/>
    </sheetView>
  </sheetViews>
  <sheetFormatPr baseColWidth="10" defaultRowHeight="15" x14ac:dyDescent="0.25"/>
  <cols>
    <col min="1" max="1" width="0.5703125" style="15" customWidth="1"/>
    <col min="2" max="2" width="14.140625" style="15" customWidth="1"/>
    <col min="3" max="3" width="11.7109375" style="15" customWidth="1"/>
    <col min="4" max="4" width="11.42578125" style="15"/>
    <col min="5" max="5" width="1.140625" style="15" customWidth="1"/>
    <col min="6" max="6" width="9.5703125" style="39" customWidth="1"/>
    <col min="7" max="7" width="1.7109375" style="39" customWidth="1"/>
    <col min="8" max="8" width="7.140625" style="39" customWidth="1"/>
    <col min="9" max="9" width="9.5703125" style="15" customWidth="1"/>
    <col min="10" max="10" width="2.85546875" style="15" customWidth="1"/>
    <col min="11" max="11" width="16.140625" style="15" customWidth="1"/>
    <col min="12" max="12" width="11.7109375" style="15" customWidth="1"/>
    <col min="13" max="13" width="15.42578125" style="15" customWidth="1"/>
    <col min="14" max="14" width="1.140625" style="15" customWidth="1"/>
    <col min="15" max="15" width="10.42578125" style="15" customWidth="1"/>
    <col min="16" max="16" width="1.5703125" style="15" customWidth="1"/>
    <col min="17" max="17" width="7.7109375" style="15" customWidth="1"/>
    <col min="18" max="18" width="7" style="15" customWidth="1"/>
    <col min="19" max="19" width="2.85546875" style="15" customWidth="1"/>
    <col min="20" max="20" width="0.5703125" style="15" customWidth="1"/>
    <col min="21" max="16384" width="11.42578125" style="15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94" t="s">
        <v>171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</row>
    <row r="6" spans="2:19" ht="21" customHeight="1" x14ac:dyDescent="0.25"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</row>
    <row r="7" spans="2:19" ht="6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19" ht="20.25" x14ac:dyDescent="0.25">
      <c r="B8" s="113" t="s">
        <v>170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</row>
    <row r="9" spans="2:19" ht="6.75" customHeight="1" x14ac:dyDescent="0.25"/>
    <row r="10" spans="2:19" x14ac:dyDescent="0.25">
      <c r="B10" s="114" t="s">
        <v>169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  <row r="11" spans="2:19" ht="30.75" customHeight="1" x14ac:dyDescent="0.25"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</row>
    <row r="12" spans="2:19" ht="8.25" customHeight="1" x14ac:dyDescent="0.25"/>
    <row r="13" spans="2:19" s="92" customFormat="1" ht="17.25" customHeight="1" x14ac:dyDescent="0.25">
      <c r="B13" s="115" t="s">
        <v>168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</row>
    <row r="14" spans="2:19" ht="3" customHeight="1" x14ac:dyDescent="0.25"/>
    <row r="15" spans="2:19" ht="15" customHeight="1" x14ac:dyDescent="0.2">
      <c r="B15" s="18" t="s">
        <v>167</v>
      </c>
      <c r="C15" s="14"/>
      <c r="D15" s="14"/>
      <c r="E15" s="14"/>
      <c r="F15" s="5"/>
      <c r="G15" s="5"/>
      <c r="H15" s="5"/>
      <c r="I15" s="93" t="s">
        <v>166</v>
      </c>
      <c r="J15" s="93"/>
      <c r="K15" s="93"/>
      <c r="L15" s="93"/>
      <c r="M15" s="93"/>
      <c r="N15" s="16"/>
      <c r="O15" s="14"/>
      <c r="P15" s="98"/>
      <c r="Q15" s="98"/>
      <c r="R15" s="98"/>
      <c r="S15" s="98"/>
    </row>
    <row r="16" spans="2:19" x14ac:dyDescent="0.25">
      <c r="B16" s="91" t="s">
        <v>165</v>
      </c>
      <c r="C16" s="14"/>
      <c r="D16" s="14"/>
      <c r="E16" s="14"/>
      <c r="F16" s="5"/>
      <c r="G16" s="5"/>
      <c r="H16" s="5"/>
      <c r="I16" s="93"/>
      <c r="J16" s="93"/>
      <c r="K16" s="93"/>
      <c r="L16" s="93"/>
      <c r="M16" s="93"/>
      <c r="N16" s="16"/>
      <c r="O16" s="14"/>
      <c r="P16" s="98"/>
      <c r="Q16" s="98"/>
      <c r="R16" s="98"/>
      <c r="S16" s="98"/>
    </row>
    <row r="17" spans="2:19" x14ac:dyDescent="0.25">
      <c r="C17" s="14"/>
      <c r="D17" s="14"/>
      <c r="E17" s="14"/>
      <c r="F17" s="5"/>
      <c r="G17" s="5"/>
      <c r="H17" s="5"/>
      <c r="I17" s="1" t="s">
        <v>49</v>
      </c>
      <c r="J17" s="1"/>
      <c r="K17" s="1">
        <v>2019</v>
      </c>
      <c r="L17" s="1">
        <v>2018</v>
      </c>
      <c r="M17" s="1" t="s">
        <v>164</v>
      </c>
      <c r="N17" s="16"/>
      <c r="O17" s="3"/>
      <c r="P17" s="3"/>
      <c r="Q17" s="3"/>
      <c r="R17" s="3"/>
      <c r="S17" s="14"/>
    </row>
    <row r="18" spans="2:19" ht="15" customHeight="1" x14ac:dyDescent="0.25">
      <c r="C18" s="14"/>
      <c r="D18" s="14"/>
      <c r="E18" s="14"/>
      <c r="F18" s="5"/>
      <c r="G18" s="5"/>
      <c r="H18" s="5"/>
      <c r="I18" s="34" t="s">
        <v>5</v>
      </c>
      <c r="J18" s="5"/>
      <c r="K18" s="5">
        <v>42</v>
      </c>
      <c r="L18" s="5">
        <v>44</v>
      </c>
      <c r="M18" s="4">
        <f t="shared" ref="M18:M30" si="0">K18/L18-1</f>
        <v>-4.5454545454545414E-2</v>
      </c>
      <c r="N18" s="3"/>
      <c r="O18" s="4"/>
      <c r="P18" s="4"/>
      <c r="Q18" s="5"/>
      <c r="R18" s="5"/>
      <c r="S18" s="3"/>
    </row>
    <row r="19" spans="2:19" ht="15" customHeight="1" x14ac:dyDescent="0.25">
      <c r="B19" s="14"/>
      <c r="C19" s="14"/>
      <c r="D19" s="14"/>
      <c r="E19" s="14"/>
      <c r="F19" s="5"/>
      <c r="G19" s="5"/>
      <c r="H19" s="5"/>
      <c r="I19" s="34" t="s">
        <v>6</v>
      </c>
      <c r="J19" s="5"/>
      <c r="K19" s="5">
        <v>27</v>
      </c>
      <c r="L19" s="5">
        <v>22</v>
      </c>
      <c r="M19" s="4">
        <f t="shared" si="0"/>
        <v>0.22727272727272729</v>
      </c>
      <c r="N19" s="3"/>
      <c r="O19" s="4"/>
      <c r="P19" s="4"/>
      <c r="Q19" s="5"/>
      <c r="R19" s="5"/>
      <c r="S19" s="3"/>
    </row>
    <row r="20" spans="2:19" ht="15" customHeight="1" x14ac:dyDescent="0.25">
      <c r="B20" s="14"/>
      <c r="C20" s="14"/>
      <c r="D20" s="14"/>
      <c r="E20" s="14"/>
      <c r="F20" s="5"/>
      <c r="G20" s="5"/>
      <c r="H20" s="5"/>
      <c r="I20" s="34" t="s">
        <v>7</v>
      </c>
      <c r="J20" s="5"/>
      <c r="K20" s="5">
        <v>37</v>
      </c>
      <c r="L20" s="5">
        <v>16</v>
      </c>
      <c r="M20" s="4">
        <f t="shared" si="0"/>
        <v>1.3125</v>
      </c>
      <c r="N20" s="3"/>
      <c r="O20" s="4"/>
      <c r="P20" s="4"/>
      <c r="Q20" s="5"/>
      <c r="R20" s="5"/>
      <c r="S20" s="3"/>
    </row>
    <row r="21" spans="2:19" ht="15" customHeight="1" x14ac:dyDescent="0.25">
      <c r="B21" s="14"/>
      <c r="C21" s="14"/>
      <c r="D21" s="14"/>
      <c r="E21" s="14"/>
      <c r="F21" s="5"/>
      <c r="G21" s="5"/>
      <c r="H21" s="5"/>
      <c r="I21" s="34" t="s">
        <v>8</v>
      </c>
      <c r="J21" s="5"/>
      <c r="K21" s="5">
        <v>34</v>
      </c>
      <c r="L21" s="5">
        <v>21</v>
      </c>
      <c r="M21" s="4">
        <f t="shared" si="0"/>
        <v>0.61904761904761907</v>
      </c>
      <c r="N21" s="3"/>
      <c r="O21" s="4"/>
      <c r="P21" s="4"/>
      <c r="Q21" s="5"/>
      <c r="R21" s="5"/>
      <c r="S21" s="3"/>
    </row>
    <row r="22" spans="2:19" ht="15" customHeight="1" x14ac:dyDescent="0.25">
      <c r="B22" s="14"/>
      <c r="C22" s="14"/>
      <c r="D22" s="14"/>
      <c r="E22" s="14"/>
      <c r="F22" s="5"/>
      <c r="G22" s="5"/>
      <c r="H22" s="5"/>
      <c r="I22" s="34" t="s">
        <v>9</v>
      </c>
      <c r="J22" s="5"/>
      <c r="K22" s="5">
        <v>31</v>
      </c>
      <c r="L22" s="5">
        <v>31</v>
      </c>
      <c r="M22" s="4">
        <f t="shared" si="0"/>
        <v>0</v>
      </c>
      <c r="N22" s="3"/>
      <c r="O22" s="4"/>
      <c r="P22" s="4"/>
      <c r="Q22" s="5"/>
      <c r="R22" s="5"/>
      <c r="S22" s="3"/>
    </row>
    <row r="23" spans="2:19" ht="15" customHeight="1" x14ac:dyDescent="0.25">
      <c r="B23" s="14"/>
      <c r="C23" s="14"/>
      <c r="D23" s="14"/>
      <c r="E23" s="14"/>
      <c r="F23" s="5"/>
      <c r="G23" s="5"/>
      <c r="H23" s="5"/>
      <c r="I23" s="34" t="s">
        <v>10</v>
      </c>
      <c r="J23" s="5"/>
      <c r="K23" s="5">
        <v>31</v>
      </c>
      <c r="L23" s="5">
        <v>29</v>
      </c>
      <c r="M23" s="4">
        <f t="shared" si="0"/>
        <v>6.8965517241379226E-2</v>
      </c>
      <c r="N23" s="3"/>
      <c r="O23" s="4"/>
      <c r="P23" s="4"/>
      <c r="Q23" s="5"/>
      <c r="R23" s="5"/>
      <c r="S23" s="3"/>
    </row>
    <row r="24" spans="2:19" ht="15" customHeight="1" thickBot="1" x14ac:dyDescent="0.3">
      <c r="B24" s="14"/>
      <c r="C24" s="14"/>
      <c r="D24" s="14"/>
      <c r="E24" s="14"/>
      <c r="F24" s="5"/>
      <c r="G24" s="5"/>
      <c r="H24" s="5"/>
      <c r="I24" s="34" t="s">
        <v>11</v>
      </c>
      <c r="J24" s="5"/>
      <c r="K24" s="5">
        <v>30</v>
      </c>
      <c r="L24" s="5">
        <v>21</v>
      </c>
      <c r="M24" s="4">
        <f t="shared" si="0"/>
        <v>0.4285714285714286</v>
      </c>
      <c r="N24" s="3"/>
      <c r="O24" s="4"/>
      <c r="P24" s="4"/>
      <c r="Q24" s="5"/>
      <c r="R24" s="5"/>
      <c r="S24" s="3"/>
    </row>
    <row r="25" spans="2:19" ht="15" hidden="1" customHeight="1" x14ac:dyDescent="0.3">
      <c r="B25" s="14"/>
      <c r="C25" s="14"/>
      <c r="D25" s="14"/>
      <c r="E25" s="14"/>
      <c r="F25" s="5"/>
      <c r="G25" s="5"/>
      <c r="H25" s="5"/>
      <c r="I25" s="34" t="s">
        <v>12</v>
      </c>
      <c r="J25" s="5"/>
      <c r="K25" s="5"/>
      <c r="L25" s="5">
        <v>24</v>
      </c>
      <c r="M25" s="4">
        <f t="shared" si="0"/>
        <v>-1</v>
      </c>
      <c r="N25" s="3"/>
      <c r="O25" s="4"/>
      <c r="P25" s="4"/>
      <c r="Q25" s="5"/>
      <c r="R25" s="5"/>
      <c r="S25" s="3"/>
    </row>
    <row r="26" spans="2:19" ht="15" hidden="1" customHeight="1" x14ac:dyDescent="0.3">
      <c r="B26" s="14"/>
      <c r="C26" s="14"/>
      <c r="D26" s="14"/>
      <c r="E26" s="14"/>
      <c r="F26" s="5"/>
      <c r="G26" s="5"/>
      <c r="H26" s="5"/>
      <c r="I26" s="34" t="s">
        <v>13</v>
      </c>
      <c r="J26" s="5"/>
      <c r="K26" s="5"/>
      <c r="L26" s="5">
        <v>11</v>
      </c>
      <c r="M26" s="4">
        <f t="shared" si="0"/>
        <v>-1</v>
      </c>
      <c r="N26" s="3"/>
      <c r="O26" s="4"/>
      <c r="P26" s="4"/>
      <c r="Q26" s="5"/>
      <c r="R26" s="5"/>
      <c r="S26" s="3"/>
    </row>
    <row r="27" spans="2:19" ht="15" hidden="1" customHeight="1" x14ac:dyDescent="0.3">
      <c r="B27" s="14"/>
      <c r="C27" s="14"/>
      <c r="D27" s="14"/>
      <c r="E27" s="14"/>
      <c r="F27" s="5"/>
      <c r="G27" s="5"/>
      <c r="H27" s="5"/>
      <c r="I27" s="34" t="s">
        <v>14</v>
      </c>
      <c r="J27" s="5"/>
      <c r="K27" s="5"/>
      <c r="L27" s="5">
        <v>24</v>
      </c>
      <c r="M27" s="4">
        <f t="shared" si="0"/>
        <v>-1</v>
      </c>
      <c r="N27" s="3"/>
      <c r="O27" s="4"/>
      <c r="P27" s="4"/>
      <c r="Q27" s="5"/>
      <c r="R27" s="5"/>
      <c r="S27" s="3"/>
    </row>
    <row r="28" spans="2:19" ht="15" hidden="1" customHeight="1" x14ac:dyDescent="0.3">
      <c r="B28" s="14"/>
      <c r="C28" s="14"/>
      <c r="D28" s="14"/>
      <c r="E28" s="14"/>
      <c r="F28" s="5"/>
      <c r="G28" s="5"/>
      <c r="H28" s="5"/>
      <c r="I28" s="34" t="s">
        <v>15</v>
      </c>
      <c r="J28" s="5"/>
      <c r="K28" s="5"/>
      <c r="L28" s="5">
        <v>37</v>
      </c>
      <c r="M28" s="4">
        <f t="shared" si="0"/>
        <v>-1</v>
      </c>
      <c r="N28" s="3"/>
      <c r="O28" s="4"/>
      <c r="P28" s="4"/>
      <c r="Q28" s="5"/>
      <c r="R28" s="5"/>
      <c r="S28" s="3"/>
    </row>
    <row r="29" spans="2:19" ht="15" hidden="1" customHeight="1" thickBot="1" x14ac:dyDescent="0.3">
      <c r="B29" s="14"/>
      <c r="C29" s="14"/>
      <c r="D29" s="14"/>
      <c r="E29" s="14"/>
      <c r="F29" s="5"/>
      <c r="G29" s="5"/>
      <c r="H29" s="5"/>
      <c r="I29" s="34" t="s">
        <v>16</v>
      </c>
      <c r="J29" s="5"/>
      <c r="K29" s="5"/>
      <c r="L29" s="5">
        <v>24</v>
      </c>
      <c r="M29" s="4">
        <f t="shared" si="0"/>
        <v>-1</v>
      </c>
      <c r="N29" s="3"/>
      <c r="O29" s="4"/>
      <c r="P29" s="4"/>
      <c r="Q29" s="5"/>
      <c r="R29" s="5"/>
      <c r="S29" s="3"/>
    </row>
    <row r="30" spans="2:19" x14ac:dyDescent="0.25">
      <c r="B30" s="14"/>
      <c r="C30" s="14"/>
      <c r="D30" s="14"/>
      <c r="E30" s="14"/>
      <c r="F30" s="5"/>
      <c r="G30" s="5"/>
      <c r="H30" s="5"/>
      <c r="I30" s="33" t="s">
        <v>0</v>
      </c>
      <c r="J30" s="33"/>
      <c r="K30" s="33">
        <f>SUM(K18:K24)</f>
        <v>232</v>
      </c>
      <c r="L30" s="33">
        <f>SUM(L18:L24)</f>
        <v>184</v>
      </c>
      <c r="M30" s="6">
        <f t="shared" si="0"/>
        <v>0.26086956521739135</v>
      </c>
      <c r="N30" s="3"/>
      <c r="O30" s="4"/>
      <c r="P30" s="4"/>
      <c r="Q30" s="5"/>
      <c r="R30" s="5"/>
      <c r="S30" s="3"/>
    </row>
    <row r="31" spans="2:19" x14ac:dyDescent="0.25">
      <c r="B31" s="14"/>
      <c r="C31" s="14"/>
      <c r="D31" s="14"/>
      <c r="E31" s="14"/>
      <c r="F31" s="5"/>
      <c r="G31" s="5"/>
      <c r="H31" s="5"/>
      <c r="N31" s="14"/>
      <c r="O31" s="14"/>
      <c r="P31" s="14"/>
      <c r="Q31" s="14"/>
      <c r="R31" s="14"/>
      <c r="S31" s="14"/>
    </row>
    <row r="32" spans="2:19" ht="26.25" customHeight="1" x14ac:dyDescent="0.25">
      <c r="B32" s="14"/>
      <c r="C32" s="14"/>
      <c r="D32" s="14"/>
      <c r="E32" s="14"/>
      <c r="F32" s="5"/>
      <c r="G32" s="5"/>
      <c r="H32" s="5"/>
      <c r="I32" s="111" t="s">
        <v>163</v>
      </c>
      <c r="J32" s="111"/>
      <c r="K32" s="111"/>
      <c r="L32" s="14"/>
      <c r="M32" s="14"/>
      <c r="N32" s="14"/>
      <c r="O32" s="14"/>
      <c r="P32" s="14"/>
      <c r="Q32" s="14"/>
      <c r="R32" s="14"/>
      <c r="S32" s="14"/>
    </row>
    <row r="33" spans="2:19" x14ac:dyDescent="0.25">
      <c r="B33" s="14"/>
      <c r="C33" s="14"/>
      <c r="D33" s="14"/>
      <c r="E33" s="14"/>
      <c r="F33" s="5"/>
      <c r="G33" s="5"/>
      <c r="H33" s="5"/>
      <c r="I33" s="1" t="s">
        <v>50</v>
      </c>
      <c r="J33" s="112" t="s">
        <v>162</v>
      </c>
      <c r="K33" s="112"/>
      <c r="L33" s="5"/>
      <c r="M33" s="5"/>
      <c r="N33" s="5"/>
      <c r="O33" s="5"/>
      <c r="P33" s="5"/>
      <c r="Q33" s="5"/>
      <c r="R33" s="5"/>
      <c r="S33" s="5"/>
    </row>
    <row r="34" spans="2:19" x14ac:dyDescent="0.25">
      <c r="B34" s="14"/>
      <c r="C34" s="14"/>
      <c r="D34" s="14"/>
      <c r="E34" s="14"/>
      <c r="F34" s="5"/>
      <c r="G34" s="5"/>
      <c r="H34" s="5"/>
      <c r="I34" s="7">
        <v>2009</v>
      </c>
      <c r="J34" s="5"/>
      <c r="K34" s="90">
        <v>64</v>
      </c>
      <c r="L34" s="5"/>
      <c r="M34" s="5"/>
      <c r="N34" s="5"/>
      <c r="O34" s="5"/>
      <c r="P34" s="5"/>
      <c r="Q34" s="5"/>
      <c r="R34" s="5"/>
      <c r="S34" s="5"/>
    </row>
    <row r="35" spans="2:19" x14ac:dyDescent="0.25">
      <c r="B35" s="14"/>
      <c r="C35" s="14"/>
      <c r="D35" s="14"/>
      <c r="E35" s="14"/>
      <c r="F35" s="5"/>
      <c r="G35" s="5"/>
      <c r="H35" s="5"/>
      <c r="I35" s="7">
        <v>2010</v>
      </c>
      <c r="J35" s="5"/>
      <c r="K35" s="90">
        <v>47</v>
      </c>
      <c r="L35" s="5"/>
      <c r="M35" s="5"/>
      <c r="N35" s="5"/>
      <c r="O35" s="5"/>
      <c r="P35" s="5"/>
      <c r="Q35" s="5"/>
      <c r="R35" s="5"/>
      <c r="S35" s="5"/>
    </row>
    <row r="36" spans="2:19" x14ac:dyDescent="0.25">
      <c r="B36" s="14"/>
      <c r="C36" s="14"/>
      <c r="D36" s="14"/>
      <c r="E36" s="14"/>
      <c r="F36" s="5"/>
      <c r="G36" s="5"/>
      <c r="H36" s="5"/>
      <c r="I36" s="7">
        <v>2011</v>
      </c>
      <c r="J36" s="5"/>
      <c r="K36" s="90">
        <v>66</v>
      </c>
      <c r="L36" s="5"/>
      <c r="M36" s="5"/>
      <c r="N36" s="5"/>
      <c r="O36" s="5"/>
      <c r="P36" s="5"/>
      <c r="Q36" s="5"/>
      <c r="R36" s="5"/>
      <c r="S36" s="5"/>
    </row>
    <row r="37" spans="2:19" x14ac:dyDescent="0.25">
      <c r="B37" s="14"/>
      <c r="C37" s="14"/>
      <c r="D37" s="14"/>
      <c r="E37" s="14"/>
      <c r="F37" s="5"/>
      <c r="G37" s="5"/>
      <c r="H37" s="5"/>
      <c r="I37" s="7">
        <v>2012</v>
      </c>
      <c r="J37" s="5"/>
      <c r="K37" s="90">
        <v>91</v>
      </c>
      <c r="L37" s="5"/>
      <c r="M37" s="5"/>
      <c r="N37" s="5"/>
      <c r="O37" s="5"/>
      <c r="P37" s="5"/>
      <c r="Q37" s="5"/>
      <c r="R37" s="5"/>
      <c r="S37" s="5"/>
    </row>
    <row r="38" spans="2:19" x14ac:dyDescent="0.25">
      <c r="B38" s="14"/>
      <c r="C38" s="14"/>
      <c r="D38" s="14"/>
      <c r="E38" s="14"/>
      <c r="F38" s="5"/>
      <c r="G38" s="5"/>
      <c r="H38" s="5"/>
      <c r="I38" s="7">
        <v>2013</v>
      </c>
      <c r="J38" s="5"/>
      <c r="K38" s="90">
        <v>151</v>
      </c>
      <c r="L38" s="14"/>
      <c r="M38" s="14"/>
      <c r="N38" s="14"/>
      <c r="O38" s="14"/>
      <c r="P38" s="14"/>
      <c r="Q38" s="14"/>
      <c r="R38" s="14"/>
      <c r="S38" s="14"/>
    </row>
    <row r="39" spans="2:19" x14ac:dyDescent="0.25">
      <c r="B39" s="14"/>
      <c r="C39" s="14"/>
      <c r="D39" s="14"/>
      <c r="E39" s="14"/>
      <c r="F39" s="5"/>
      <c r="G39" s="5"/>
      <c r="H39" s="5"/>
      <c r="I39" s="7">
        <v>2014</v>
      </c>
      <c r="J39" s="5"/>
      <c r="K39" s="90">
        <v>186</v>
      </c>
      <c r="L39" s="14"/>
      <c r="M39" s="14"/>
      <c r="N39" s="14"/>
      <c r="O39" s="14"/>
      <c r="P39" s="14"/>
      <c r="Q39" s="14"/>
      <c r="R39" s="14"/>
      <c r="S39" s="14"/>
    </row>
    <row r="40" spans="2:19" x14ac:dyDescent="0.25">
      <c r="B40" s="14"/>
      <c r="C40" s="14"/>
      <c r="D40" s="14"/>
      <c r="E40" s="14"/>
      <c r="F40" s="5"/>
      <c r="G40" s="5"/>
      <c r="H40" s="5"/>
      <c r="I40" s="7">
        <v>2015</v>
      </c>
      <c r="J40" s="5"/>
      <c r="K40" s="90">
        <v>198</v>
      </c>
      <c r="L40" s="14"/>
      <c r="M40" s="14"/>
      <c r="N40" s="14"/>
      <c r="O40" s="14"/>
      <c r="P40" s="14"/>
      <c r="Q40" s="14"/>
      <c r="R40" s="14"/>
      <c r="S40" s="14"/>
    </row>
    <row r="41" spans="2:19" x14ac:dyDescent="0.25">
      <c r="B41" s="14"/>
      <c r="C41" s="14"/>
      <c r="D41" s="14"/>
      <c r="E41" s="14"/>
      <c r="F41" s="5"/>
      <c r="G41" s="5"/>
      <c r="H41" s="5"/>
      <c r="I41" s="7">
        <v>2016</v>
      </c>
      <c r="J41" s="5"/>
      <c r="K41" s="90">
        <v>258</v>
      </c>
      <c r="L41" s="14"/>
      <c r="M41" s="14"/>
      <c r="N41" s="14"/>
      <c r="O41" s="14"/>
      <c r="P41" s="14"/>
      <c r="Q41" s="14"/>
      <c r="R41" s="14"/>
      <c r="S41" s="14"/>
    </row>
    <row r="42" spans="2:19" x14ac:dyDescent="0.25">
      <c r="B42" s="14"/>
      <c r="C42" s="14"/>
      <c r="D42" s="14"/>
      <c r="E42" s="14"/>
      <c r="F42" s="5"/>
      <c r="G42" s="5"/>
      <c r="H42" s="5"/>
      <c r="I42" s="7">
        <v>2017</v>
      </c>
      <c r="J42" s="5"/>
      <c r="K42" s="90">
        <v>247</v>
      </c>
      <c r="L42" s="14"/>
      <c r="M42" s="14"/>
      <c r="N42" s="14"/>
      <c r="O42" s="14"/>
      <c r="P42" s="14"/>
      <c r="Q42" s="14"/>
      <c r="R42" s="14"/>
      <c r="S42" s="14"/>
    </row>
    <row r="43" spans="2:19" x14ac:dyDescent="0.25">
      <c r="B43" s="14"/>
      <c r="C43" s="14"/>
      <c r="D43" s="14"/>
      <c r="E43" s="14"/>
      <c r="F43" s="5"/>
      <c r="G43" s="5"/>
      <c r="H43" s="5"/>
      <c r="I43" s="7">
        <v>2018</v>
      </c>
      <c r="J43" s="5"/>
      <c r="K43" s="90">
        <v>304</v>
      </c>
      <c r="L43" s="14"/>
      <c r="M43" s="14"/>
      <c r="N43" s="14"/>
      <c r="O43" s="14"/>
      <c r="P43" s="14"/>
      <c r="Q43" s="14"/>
      <c r="R43" s="14"/>
      <c r="S43" s="14"/>
    </row>
    <row r="44" spans="2:19" ht="15.75" thickBot="1" x14ac:dyDescent="0.3">
      <c r="B44" s="14"/>
      <c r="C44" s="14"/>
      <c r="D44" s="14"/>
      <c r="E44" s="14"/>
      <c r="F44" s="5"/>
      <c r="G44" s="5"/>
      <c r="H44" s="5"/>
      <c r="I44" s="7" t="s">
        <v>51</v>
      </c>
      <c r="J44" s="5"/>
      <c r="K44" s="90">
        <f>K30</f>
        <v>232</v>
      </c>
      <c r="L44" s="14"/>
      <c r="M44" s="14"/>
      <c r="N44" s="14"/>
      <c r="O44" s="14"/>
      <c r="P44" s="14"/>
      <c r="Q44" s="14"/>
      <c r="R44" s="14"/>
      <c r="S44" s="14"/>
    </row>
    <row r="45" spans="2:19" x14ac:dyDescent="0.25">
      <c r="B45" s="14"/>
      <c r="C45" s="14"/>
      <c r="D45" s="14"/>
      <c r="E45" s="14"/>
      <c r="F45" s="5"/>
      <c r="G45" s="5"/>
      <c r="H45" s="5"/>
      <c r="I45" s="33" t="s">
        <v>0</v>
      </c>
      <c r="J45" s="33"/>
      <c r="K45" s="37">
        <f>SUM(K34:K44)</f>
        <v>1844</v>
      </c>
      <c r="L45" s="14"/>
      <c r="M45" s="14"/>
      <c r="N45" s="14"/>
      <c r="O45" s="14"/>
      <c r="P45" s="14"/>
      <c r="Q45" s="14"/>
      <c r="R45" s="14"/>
      <c r="S45" s="14"/>
    </row>
    <row r="46" spans="2:19" x14ac:dyDescent="0.25">
      <c r="B46" s="14"/>
      <c r="C46" s="14"/>
      <c r="D46" s="14"/>
      <c r="E46" s="14"/>
      <c r="F46" s="5"/>
      <c r="G46" s="5"/>
      <c r="H46" s="5"/>
      <c r="I46" s="85" t="s">
        <v>149</v>
      </c>
      <c r="J46" s="89"/>
      <c r="K46" s="14"/>
      <c r="L46" s="14"/>
      <c r="M46" s="85" t="s">
        <v>149</v>
      </c>
      <c r="N46" s="14"/>
      <c r="O46" s="14"/>
      <c r="P46" s="14"/>
      <c r="Q46" s="14"/>
      <c r="R46" s="14"/>
      <c r="S46" s="14"/>
    </row>
    <row r="47" spans="2:19" ht="41.25" customHeight="1" x14ac:dyDescent="0.25">
      <c r="B47" s="93" t="s">
        <v>161</v>
      </c>
      <c r="C47" s="93"/>
      <c r="D47" s="93"/>
      <c r="E47" s="93"/>
      <c r="F47" s="93"/>
      <c r="G47" s="93"/>
      <c r="H47" s="93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8" spans="2:19" ht="24.75" customHeight="1" x14ac:dyDescent="0.25">
      <c r="B48" s="97" t="s">
        <v>17</v>
      </c>
      <c r="C48" s="97"/>
      <c r="D48" s="9" t="s">
        <v>55</v>
      </c>
      <c r="E48" s="9"/>
      <c r="F48" s="1" t="s">
        <v>53</v>
      </c>
      <c r="G48" s="1"/>
      <c r="H48" s="1" t="s">
        <v>0</v>
      </c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2:19" x14ac:dyDescent="0.25">
      <c r="B49" s="10" t="s">
        <v>56</v>
      </c>
      <c r="C49" s="88"/>
      <c r="D49" s="11">
        <v>454</v>
      </c>
      <c r="E49" s="88"/>
      <c r="F49" s="11">
        <v>94</v>
      </c>
      <c r="G49" s="11"/>
      <c r="H49" s="12">
        <f t="shared" ref="H49:H74" si="1">D49+F49</f>
        <v>548</v>
      </c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spans="2:19" x14ac:dyDescent="0.25">
      <c r="B50" s="10" t="s">
        <v>21</v>
      </c>
      <c r="C50" s="88"/>
      <c r="D50" s="11">
        <v>116</v>
      </c>
      <c r="E50" s="88"/>
      <c r="F50" s="11">
        <v>15</v>
      </c>
      <c r="G50" s="11"/>
      <c r="H50" s="12">
        <f t="shared" si="1"/>
        <v>131</v>
      </c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2:19" x14ac:dyDescent="0.25">
      <c r="B51" s="10" t="s">
        <v>25</v>
      </c>
      <c r="C51" s="88"/>
      <c r="D51" s="11">
        <v>77</v>
      </c>
      <c r="E51" s="88"/>
      <c r="F51" s="11">
        <v>14</v>
      </c>
      <c r="G51" s="11"/>
      <c r="H51" s="12">
        <f t="shared" si="1"/>
        <v>91</v>
      </c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2:19" x14ac:dyDescent="0.25">
      <c r="B52" s="8" t="s">
        <v>24</v>
      </c>
      <c r="C52" s="14"/>
      <c r="D52" s="5">
        <v>39</v>
      </c>
      <c r="E52" s="14"/>
      <c r="F52" s="5">
        <v>10</v>
      </c>
      <c r="G52" s="5"/>
      <c r="H52" s="7">
        <f t="shared" si="1"/>
        <v>49</v>
      </c>
      <c r="I52" s="14"/>
      <c r="J52" s="14"/>
      <c r="L52" s="17"/>
      <c r="M52" s="17"/>
      <c r="N52" s="17"/>
      <c r="O52" s="17"/>
      <c r="P52" s="17"/>
      <c r="Q52" s="17"/>
      <c r="R52" s="14"/>
      <c r="S52" s="14"/>
    </row>
    <row r="53" spans="2:19" x14ac:dyDescent="0.25">
      <c r="B53" s="10" t="s">
        <v>27</v>
      </c>
      <c r="C53" s="88"/>
      <c r="D53" s="11">
        <v>69</v>
      </c>
      <c r="E53" s="88"/>
      <c r="F53" s="11">
        <v>10</v>
      </c>
      <c r="G53" s="11"/>
      <c r="H53" s="12">
        <f t="shared" si="1"/>
        <v>79</v>
      </c>
      <c r="I53" s="14"/>
      <c r="J53" s="14"/>
      <c r="R53" s="14"/>
      <c r="S53" s="14"/>
    </row>
    <row r="54" spans="2:19" x14ac:dyDescent="0.25">
      <c r="B54" s="8" t="s">
        <v>35</v>
      </c>
      <c r="C54" s="14"/>
      <c r="D54" s="5">
        <v>46</v>
      </c>
      <c r="E54" s="14"/>
      <c r="F54" s="5">
        <v>9</v>
      </c>
      <c r="G54" s="5"/>
      <c r="H54" s="7">
        <f t="shared" si="1"/>
        <v>55</v>
      </c>
      <c r="I54" s="14"/>
      <c r="J54" s="14"/>
      <c r="K54" s="93" t="s">
        <v>160</v>
      </c>
      <c r="L54" s="93"/>
      <c r="M54" s="93"/>
      <c r="N54" s="93"/>
      <c r="O54" s="93"/>
      <c r="P54" s="93"/>
      <c r="Q54" s="93"/>
      <c r="R54" s="14"/>
      <c r="S54" s="14"/>
    </row>
    <row r="55" spans="2:19" x14ac:dyDescent="0.25">
      <c r="B55" s="8" t="s">
        <v>37</v>
      </c>
      <c r="C55" s="14"/>
      <c r="D55" s="5">
        <v>37</v>
      </c>
      <c r="E55" s="14"/>
      <c r="F55" s="5">
        <v>9</v>
      </c>
      <c r="G55" s="5"/>
      <c r="H55" s="7">
        <f t="shared" si="1"/>
        <v>46</v>
      </c>
      <c r="I55" s="14"/>
      <c r="J55" s="14"/>
      <c r="K55" s="93"/>
      <c r="L55" s="93"/>
      <c r="M55" s="93"/>
      <c r="N55" s="93"/>
      <c r="O55" s="93"/>
      <c r="P55" s="93"/>
      <c r="Q55" s="93"/>
      <c r="R55" s="14"/>
      <c r="S55" s="14"/>
    </row>
    <row r="56" spans="2:19" ht="15.75" thickBot="1" x14ac:dyDescent="0.3">
      <c r="B56" s="8" t="s">
        <v>57</v>
      </c>
      <c r="C56" s="14"/>
      <c r="D56" s="5">
        <v>43</v>
      </c>
      <c r="E56" s="14"/>
      <c r="F56" s="5">
        <v>8</v>
      </c>
      <c r="G56" s="5"/>
      <c r="H56" s="7">
        <f t="shared" si="1"/>
        <v>51</v>
      </c>
      <c r="I56" s="14"/>
      <c r="J56" s="14"/>
      <c r="K56" s="95" t="s">
        <v>52</v>
      </c>
      <c r="L56" s="96" t="s">
        <v>53</v>
      </c>
      <c r="M56" s="96"/>
      <c r="N56" s="1"/>
      <c r="O56" s="96" t="s">
        <v>159</v>
      </c>
      <c r="P56" s="96"/>
      <c r="Q56" s="96"/>
      <c r="R56" s="14"/>
      <c r="S56" s="14"/>
    </row>
    <row r="57" spans="2:19" x14ac:dyDescent="0.25">
      <c r="B57" s="10" t="s">
        <v>29</v>
      </c>
      <c r="C57" s="88"/>
      <c r="D57" s="11">
        <v>85</v>
      </c>
      <c r="E57" s="88"/>
      <c r="F57" s="11">
        <v>7</v>
      </c>
      <c r="G57" s="11"/>
      <c r="H57" s="12">
        <f t="shared" si="1"/>
        <v>92</v>
      </c>
      <c r="I57" s="14"/>
      <c r="J57" s="14"/>
      <c r="K57" s="95"/>
      <c r="L57" s="1" t="s">
        <v>43</v>
      </c>
      <c r="M57" s="1" t="s">
        <v>1</v>
      </c>
      <c r="N57" s="1"/>
      <c r="O57" s="1" t="s">
        <v>43</v>
      </c>
      <c r="P57" s="1"/>
      <c r="Q57" s="1" t="s">
        <v>1</v>
      </c>
      <c r="R57" s="14"/>
      <c r="S57" s="14"/>
    </row>
    <row r="58" spans="2:19" x14ac:dyDescent="0.25">
      <c r="B58" s="8" t="s">
        <v>31</v>
      </c>
      <c r="C58" s="14"/>
      <c r="D58" s="5">
        <v>11</v>
      </c>
      <c r="E58" s="14"/>
      <c r="F58" s="5">
        <v>6</v>
      </c>
      <c r="G58" s="5"/>
      <c r="H58" s="7">
        <f t="shared" si="1"/>
        <v>17</v>
      </c>
      <c r="I58" s="14"/>
      <c r="J58" s="14"/>
      <c r="K58" s="8" t="s">
        <v>54</v>
      </c>
      <c r="L58" s="5">
        <v>25</v>
      </c>
      <c r="M58" s="36">
        <f>L58/$L$60</f>
        <v>0.10775862068965517</v>
      </c>
      <c r="N58" s="36"/>
      <c r="O58" s="5">
        <v>52</v>
      </c>
      <c r="P58" s="5"/>
      <c r="Q58" s="36">
        <f>O58/$O$60</f>
        <v>0.17105263157894737</v>
      </c>
      <c r="R58" s="14"/>
      <c r="S58" s="14"/>
    </row>
    <row r="59" spans="2:19" ht="15.75" thickBot="1" x14ac:dyDescent="0.3">
      <c r="B59" s="8" t="s">
        <v>20</v>
      </c>
      <c r="C59" s="14"/>
      <c r="D59" s="5">
        <v>16</v>
      </c>
      <c r="E59" s="14"/>
      <c r="F59" s="5">
        <v>5</v>
      </c>
      <c r="G59" s="5"/>
      <c r="H59" s="7">
        <f t="shared" si="1"/>
        <v>21</v>
      </c>
      <c r="I59" s="14"/>
      <c r="J59" s="14"/>
      <c r="K59" s="8" t="s">
        <v>158</v>
      </c>
      <c r="L59" s="5">
        <v>207</v>
      </c>
      <c r="M59" s="36">
        <f>L59/$L$60</f>
        <v>0.89224137931034486</v>
      </c>
      <c r="N59" s="36"/>
      <c r="O59" s="5">
        <v>252</v>
      </c>
      <c r="P59" s="5"/>
      <c r="Q59" s="36">
        <f>O59/O60</f>
        <v>0.82894736842105265</v>
      </c>
      <c r="R59" s="14"/>
      <c r="S59" s="14"/>
    </row>
    <row r="60" spans="2:19" x14ac:dyDescent="0.25">
      <c r="B60" s="10" t="s">
        <v>22</v>
      </c>
      <c r="C60" s="88"/>
      <c r="D60" s="11">
        <v>59</v>
      </c>
      <c r="E60" s="88"/>
      <c r="F60" s="11">
        <v>5</v>
      </c>
      <c r="G60" s="11"/>
      <c r="H60" s="12">
        <f t="shared" si="1"/>
        <v>64</v>
      </c>
      <c r="I60" s="14"/>
      <c r="J60" s="14"/>
      <c r="K60" s="33" t="s">
        <v>0</v>
      </c>
      <c r="L60" s="33">
        <f>SUM(L58:L59)</f>
        <v>232</v>
      </c>
      <c r="M60" s="6">
        <f>SUM(M58:M59)</f>
        <v>1</v>
      </c>
      <c r="N60" s="6"/>
      <c r="O60" s="33">
        <f>SUM(O58:O59)</f>
        <v>304</v>
      </c>
      <c r="P60" s="33"/>
      <c r="Q60" s="6">
        <f>SUM(Q58:Q59)</f>
        <v>1</v>
      </c>
      <c r="R60" s="14"/>
      <c r="S60" s="14"/>
    </row>
    <row r="61" spans="2:19" x14ac:dyDescent="0.25">
      <c r="B61" s="8" t="s">
        <v>32</v>
      </c>
      <c r="C61" s="14"/>
      <c r="D61" s="5">
        <v>43</v>
      </c>
      <c r="E61" s="14"/>
      <c r="F61" s="5">
        <v>5</v>
      </c>
      <c r="G61" s="5"/>
      <c r="H61" s="7">
        <f t="shared" si="1"/>
        <v>48</v>
      </c>
      <c r="I61" s="14"/>
      <c r="J61" s="14"/>
      <c r="K61" s="85" t="s">
        <v>149</v>
      </c>
      <c r="L61" s="5"/>
      <c r="M61" s="36"/>
      <c r="N61" s="36"/>
      <c r="O61" s="5"/>
      <c r="P61" s="5"/>
      <c r="Q61" s="36"/>
      <c r="R61" s="14"/>
      <c r="S61" s="14"/>
    </row>
    <row r="62" spans="2:19" x14ac:dyDescent="0.25">
      <c r="B62" s="10" t="s">
        <v>36</v>
      </c>
      <c r="C62" s="88"/>
      <c r="D62" s="11">
        <v>63</v>
      </c>
      <c r="E62" s="88"/>
      <c r="F62" s="11">
        <v>5</v>
      </c>
      <c r="G62" s="11"/>
      <c r="H62" s="12">
        <f t="shared" si="1"/>
        <v>68</v>
      </c>
      <c r="I62" s="14"/>
      <c r="J62" s="14"/>
      <c r="P62" s="14"/>
      <c r="Q62" s="14"/>
      <c r="R62" s="14"/>
      <c r="S62" s="14"/>
    </row>
    <row r="63" spans="2:19" x14ac:dyDescent="0.25">
      <c r="B63" s="10" t="s">
        <v>28</v>
      </c>
      <c r="C63" s="88"/>
      <c r="D63" s="11">
        <v>60</v>
      </c>
      <c r="E63" s="88"/>
      <c r="F63" s="11">
        <v>4</v>
      </c>
      <c r="G63" s="11"/>
      <c r="H63" s="12">
        <f t="shared" si="1"/>
        <v>64</v>
      </c>
      <c r="I63" s="14"/>
      <c r="J63" s="14"/>
      <c r="K63" s="14" t="s">
        <v>157</v>
      </c>
      <c r="L63" s="14"/>
      <c r="M63" s="14"/>
      <c r="N63" s="14"/>
      <c r="O63" s="14"/>
      <c r="P63" s="14"/>
      <c r="Q63" s="14"/>
      <c r="R63" s="14"/>
      <c r="S63" s="14"/>
    </row>
    <row r="64" spans="2:19" x14ac:dyDescent="0.25">
      <c r="B64" s="10" t="s">
        <v>30</v>
      </c>
      <c r="C64" s="88"/>
      <c r="D64" s="11">
        <v>66</v>
      </c>
      <c r="E64" s="88"/>
      <c r="F64" s="11">
        <v>4</v>
      </c>
      <c r="G64" s="11"/>
      <c r="H64" s="12">
        <f t="shared" si="1"/>
        <v>70</v>
      </c>
      <c r="I64" s="14"/>
      <c r="J64" s="14"/>
      <c r="K64" s="95" t="s">
        <v>58</v>
      </c>
      <c r="L64" s="95"/>
      <c r="M64" s="97" t="s">
        <v>43</v>
      </c>
      <c r="N64" s="97"/>
      <c r="O64" s="1" t="s">
        <v>1</v>
      </c>
      <c r="P64" s="17"/>
      <c r="Q64" s="17"/>
      <c r="R64" s="17"/>
      <c r="S64" s="14"/>
    </row>
    <row r="65" spans="2:19" x14ac:dyDescent="0.25">
      <c r="B65" s="8" t="s">
        <v>18</v>
      </c>
      <c r="C65" s="14"/>
      <c r="D65" s="5">
        <v>36</v>
      </c>
      <c r="E65" s="14"/>
      <c r="F65" s="5">
        <v>3</v>
      </c>
      <c r="G65" s="5"/>
      <c r="H65" s="7">
        <f t="shared" si="1"/>
        <v>39</v>
      </c>
      <c r="I65" s="14"/>
      <c r="J65" s="14"/>
      <c r="K65" s="8" t="s">
        <v>156</v>
      </c>
      <c r="L65" s="5"/>
      <c r="M65" s="13">
        <v>78</v>
      </c>
      <c r="N65" s="13"/>
      <c r="O65" s="36">
        <f t="shared" ref="O65:O75" si="2">M65/$M$76</f>
        <v>0.33620689655172414</v>
      </c>
      <c r="P65" s="17"/>
      <c r="Q65" s="17"/>
      <c r="R65" s="17"/>
      <c r="S65" s="14"/>
    </row>
    <row r="66" spans="2:19" x14ac:dyDescent="0.25">
      <c r="B66" s="10" t="s">
        <v>19</v>
      </c>
      <c r="C66" s="88"/>
      <c r="D66" s="11">
        <v>73</v>
      </c>
      <c r="E66" s="88"/>
      <c r="F66" s="11">
        <v>3</v>
      </c>
      <c r="G66" s="11"/>
      <c r="H66" s="12">
        <f t="shared" si="1"/>
        <v>76</v>
      </c>
      <c r="I66" s="14"/>
      <c r="J66" s="14"/>
      <c r="K66" s="8" t="s">
        <v>155</v>
      </c>
      <c r="L66" s="5"/>
      <c r="M66" s="13">
        <v>28</v>
      </c>
      <c r="N66" s="13"/>
      <c r="O66" s="36">
        <f t="shared" si="2"/>
        <v>0.1206896551724138</v>
      </c>
      <c r="P66" s="3"/>
      <c r="Q66" s="104"/>
      <c r="R66" s="104"/>
      <c r="S66" s="14"/>
    </row>
    <row r="67" spans="2:19" x14ac:dyDescent="0.25">
      <c r="B67" s="8" t="s">
        <v>45</v>
      </c>
      <c r="C67" s="14"/>
      <c r="D67" s="5">
        <v>18</v>
      </c>
      <c r="E67" s="14"/>
      <c r="F67" s="5">
        <v>3</v>
      </c>
      <c r="G67" s="5"/>
      <c r="H67" s="7">
        <f t="shared" si="1"/>
        <v>21</v>
      </c>
      <c r="I67" s="14"/>
      <c r="J67" s="14"/>
      <c r="K67" s="8" t="s">
        <v>59</v>
      </c>
      <c r="L67" s="5"/>
      <c r="M67" s="13">
        <v>46</v>
      </c>
      <c r="N67" s="13"/>
      <c r="O67" s="36">
        <f t="shared" si="2"/>
        <v>0.19827586206896552</v>
      </c>
      <c r="P67" s="3"/>
      <c r="Q67" s="3"/>
      <c r="R67" s="3"/>
      <c r="S67" s="14"/>
    </row>
    <row r="68" spans="2:19" x14ac:dyDescent="0.25">
      <c r="B68" s="8" t="s">
        <v>34</v>
      </c>
      <c r="C68" s="14"/>
      <c r="D68" s="5">
        <v>36</v>
      </c>
      <c r="E68" s="14"/>
      <c r="F68" s="5">
        <v>3</v>
      </c>
      <c r="G68" s="5"/>
      <c r="H68" s="7">
        <f t="shared" si="1"/>
        <v>39</v>
      </c>
      <c r="I68" s="14"/>
      <c r="J68" s="14"/>
      <c r="K68" s="8" t="s">
        <v>60</v>
      </c>
      <c r="L68" s="5"/>
      <c r="M68" s="13">
        <v>15</v>
      </c>
      <c r="N68" s="13"/>
      <c r="O68" s="36">
        <f t="shared" si="2"/>
        <v>6.4655172413793108E-2</v>
      </c>
      <c r="P68" s="36"/>
      <c r="Q68" s="13"/>
      <c r="R68" s="36"/>
      <c r="S68" s="14"/>
    </row>
    <row r="69" spans="2:19" x14ac:dyDescent="0.25">
      <c r="B69" s="8" t="s">
        <v>40</v>
      </c>
      <c r="C69" s="14"/>
      <c r="D69" s="5">
        <v>23</v>
      </c>
      <c r="E69" s="14"/>
      <c r="F69" s="5">
        <v>3</v>
      </c>
      <c r="G69" s="5"/>
      <c r="H69" s="7">
        <f t="shared" si="1"/>
        <v>26</v>
      </c>
      <c r="I69" s="14"/>
      <c r="J69" s="14"/>
      <c r="K69" s="8" t="s">
        <v>154</v>
      </c>
      <c r="L69" s="5"/>
      <c r="M69" s="13">
        <v>10</v>
      </c>
      <c r="N69" s="13"/>
      <c r="O69" s="36">
        <f t="shared" si="2"/>
        <v>4.3103448275862072E-2</v>
      </c>
      <c r="P69" s="36"/>
      <c r="Q69" s="13"/>
      <c r="R69" s="36"/>
      <c r="S69" s="14"/>
    </row>
    <row r="70" spans="2:19" x14ac:dyDescent="0.25">
      <c r="B70" s="8" t="s">
        <v>33</v>
      </c>
      <c r="C70" s="14"/>
      <c r="D70" s="5">
        <v>7</v>
      </c>
      <c r="E70" s="14"/>
      <c r="F70" s="5">
        <v>2</v>
      </c>
      <c r="G70" s="5"/>
      <c r="H70" s="7">
        <f t="shared" si="1"/>
        <v>9</v>
      </c>
      <c r="I70" s="14"/>
      <c r="J70" s="14"/>
      <c r="K70" s="8" t="s">
        <v>153</v>
      </c>
      <c r="L70" s="5"/>
      <c r="M70" s="13">
        <v>21</v>
      </c>
      <c r="N70" s="13"/>
      <c r="O70" s="36">
        <f t="shared" si="2"/>
        <v>9.0517241379310345E-2</v>
      </c>
      <c r="P70" s="36"/>
      <c r="Q70" s="13"/>
      <c r="R70" s="36"/>
      <c r="S70" s="14"/>
    </row>
    <row r="71" spans="2:19" x14ac:dyDescent="0.25">
      <c r="B71" s="8" t="s">
        <v>39</v>
      </c>
      <c r="C71" s="14"/>
      <c r="D71" s="5">
        <v>24</v>
      </c>
      <c r="E71" s="14"/>
      <c r="F71" s="5">
        <v>2</v>
      </c>
      <c r="G71" s="5"/>
      <c r="H71" s="7">
        <f t="shared" si="1"/>
        <v>26</v>
      </c>
      <c r="I71" s="14"/>
      <c r="J71" s="14"/>
      <c r="K71" s="8" t="s">
        <v>152</v>
      </c>
      <c r="L71" s="5"/>
      <c r="M71" s="13">
        <v>6</v>
      </c>
      <c r="N71" s="13"/>
      <c r="O71" s="36">
        <f t="shared" si="2"/>
        <v>2.5862068965517241E-2</v>
      </c>
      <c r="P71" s="36"/>
      <c r="Q71" s="13"/>
      <c r="R71" s="36"/>
      <c r="S71" s="14"/>
    </row>
    <row r="72" spans="2:19" x14ac:dyDescent="0.25">
      <c r="B72" s="8" t="s">
        <v>23</v>
      </c>
      <c r="C72" s="14"/>
      <c r="D72" s="5">
        <v>51</v>
      </c>
      <c r="E72" s="14"/>
      <c r="F72" s="5">
        <v>1</v>
      </c>
      <c r="G72" s="5"/>
      <c r="H72" s="7">
        <f t="shared" si="1"/>
        <v>52</v>
      </c>
      <c r="I72" s="14"/>
      <c r="J72" s="14"/>
      <c r="K72" s="8" t="s">
        <v>151</v>
      </c>
      <c r="L72" s="5"/>
      <c r="M72" s="13">
        <v>2</v>
      </c>
      <c r="N72" s="13"/>
      <c r="O72" s="36">
        <f t="shared" si="2"/>
        <v>8.6206896551724137E-3</v>
      </c>
      <c r="P72" s="36"/>
      <c r="Q72" s="13"/>
      <c r="R72" s="36"/>
      <c r="S72" s="14"/>
    </row>
    <row r="73" spans="2:19" x14ac:dyDescent="0.25">
      <c r="B73" s="8" t="s">
        <v>26</v>
      </c>
      <c r="C73" s="14"/>
      <c r="D73" s="5">
        <v>35</v>
      </c>
      <c r="E73" s="14"/>
      <c r="F73" s="5">
        <v>1</v>
      </c>
      <c r="G73" s="5"/>
      <c r="H73" s="7">
        <f t="shared" si="1"/>
        <v>36</v>
      </c>
      <c r="I73" s="14"/>
      <c r="J73" s="14"/>
      <c r="K73" s="8" t="s">
        <v>61</v>
      </c>
      <c r="L73" s="5"/>
      <c r="M73" s="13">
        <v>5</v>
      </c>
      <c r="N73" s="13"/>
      <c r="O73" s="36">
        <f t="shared" si="2"/>
        <v>2.1551724137931036E-2</v>
      </c>
      <c r="P73" s="36"/>
      <c r="Q73" s="13"/>
      <c r="R73" s="36"/>
      <c r="S73" s="14"/>
    </row>
    <row r="74" spans="2:19" ht="15.75" thickBot="1" x14ac:dyDescent="0.3">
      <c r="B74" s="8" t="s">
        <v>38</v>
      </c>
      <c r="C74" s="14"/>
      <c r="D74" s="5">
        <v>25</v>
      </c>
      <c r="E74" s="14"/>
      <c r="F74" s="5">
        <v>1</v>
      </c>
      <c r="G74" s="5"/>
      <c r="H74" s="7">
        <f t="shared" si="1"/>
        <v>26</v>
      </c>
      <c r="I74" s="87"/>
      <c r="J74" s="14"/>
      <c r="K74" s="8" t="s">
        <v>150</v>
      </c>
      <c r="L74" s="5"/>
      <c r="M74" s="13">
        <v>16</v>
      </c>
      <c r="N74" s="13"/>
      <c r="O74" s="36">
        <f t="shared" si="2"/>
        <v>6.8965517241379309E-2</v>
      </c>
      <c r="S74" s="14"/>
    </row>
    <row r="75" spans="2:19" ht="15.75" thickBot="1" x14ac:dyDescent="0.3">
      <c r="B75" s="33" t="s">
        <v>0</v>
      </c>
      <c r="C75" s="33"/>
      <c r="D75" s="84">
        <f>SUM(D49:D74)</f>
        <v>1612</v>
      </c>
      <c r="E75" s="86">
        <f>SUM(E49:E74)</f>
        <v>0</v>
      </c>
      <c r="F75" s="84">
        <f>SUM(F49:F74)</f>
        <v>232</v>
      </c>
      <c r="G75" s="84"/>
      <c r="H75" s="84">
        <f>SUM(H49:H74)</f>
        <v>1844</v>
      </c>
      <c r="I75" s="14"/>
      <c r="J75" s="14"/>
      <c r="K75" s="8" t="s">
        <v>95</v>
      </c>
      <c r="L75" s="5"/>
      <c r="M75" s="13">
        <v>5</v>
      </c>
      <c r="N75" s="13"/>
      <c r="O75" s="36">
        <f t="shared" si="2"/>
        <v>2.1551724137931036E-2</v>
      </c>
      <c r="S75" s="14"/>
    </row>
    <row r="76" spans="2:19" x14ac:dyDescent="0.25">
      <c r="B76" s="85" t="s">
        <v>149</v>
      </c>
      <c r="C76" s="14"/>
      <c r="D76" s="14"/>
      <c r="E76" s="14"/>
      <c r="F76" s="5"/>
      <c r="G76" s="5"/>
      <c r="H76" s="5"/>
      <c r="I76" s="17"/>
      <c r="J76" s="16"/>
      <c r="K76" s="33" t="s">
        <v>0</v>
      </c>
      <c r="L76" s="33"/>
      <c r="M76" s="84">
        <f>SUM(M65:M75)</f>
        <v>232</v>
      </c>
      <c r="N76" s="84"/>
      <c r="O76" s="6">
        <f>SUM(O65:O75)</f>
        <v>1</v>
      </c>
      <c r="S76" s="14"/>
    </row>
    <row r="77" spans="2:19" ht="13.5" customHeight="1" x14ac:dyDescent="0.25">
      <c r="G77" s="79"/>
      <c r="H77" s="83"/>
      <c r="I77" s="79"/>
      <c r="J77" s="36"/>
      <c r="S77" s="14"/>
    </row>
    <row r="78" spans="2:19" ht="6" customHeight="1" x14ac:dyDescent="0.25">
      <c r="B78" s="14"/>
      <c r="C78" s="14"/>
      <c r="D78" s="14"/>
      <c r="E78" s="14"/>
      <c r="F78" s="5"/>
      <c r="G78" s="5"/>
      <c r="H78" s="5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</row>
    <row r="79" spans="2:19" x14ac:dyDescent="0.25">
      <c r="B79" s="48" t="s">
        <v>148</v>
      </c>
      <c r="C79" s="48"/>
      <c r="D79" s="48"/>
      <c r="E79" s="48"/>
      <c r="F79" s="49"/>
      <c r="G79" s="49"/>
      <c r="H79" s="49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</row>
    <row r="80" spans="2:19" ht="21" customHeight="1" x14ac:dyDescent="0.25">
      <c r="B80" s="93" t="s">
        <v>147</v>
      </c>
      <c r="C80" s="93"/>
      <c r="D80" s="93"/>
      <c r="E80" s="16"/>
      <c r="F80" s="19"/>
      <c r="G80" s="19"/>
      <c r="H80" s="19"/>
      <c r="I80" s="17"/>
      <c r="J80" s="17"/>
      <c r="K80" s="14"/>
      <c r="L80" s="14"/>
      <c r="M80" s="93" t="s">
        <v>146</v>
      </c>
      <c r="N80" s="93"/>
      <c r="O80" s="93"/>
      <c r="P80" s="93"/>
      <c r="Q80" s="93"/>
      <c r="R80" s="93"/>
      <c r="S80" s="14"/>
    </row>
    <row r="81" spans="2:19" ht="15" customHeight="1" x14ac:dyDescent="0.25">
      <c r="B81" s="93"/>
      <c r="C81" s="93"/>
      <c r="D81" s="93"/>
      <c r="E81" s="16"/>
      <c r="F81" s="19"/>
      <c r="G81" s="19"/>
      <c r="H81" s="19"/>
      <c r="I81" s="17"/>
      <c r="J81" s="17"/>
      <c r="K81" s="14"/>
      <c r="L81" s="14"/>
      <c r="M81" s="93"/>
      <c r="N81" s="93"/>
      <c r="O81" s="93"/>
      <c r="P81" s="93"/>
      <c r="Q81" s="93"/>
      <c r="R81" s="93"/>
      <c r="S81" s="14"/>
    </row>
    <row r="82" spans="2:19" ht="15" customHeight="1" x14ac:dyDescent="0.25">
      <c r="B82" s="47" t="s">
        <v>44</v>
      </c>
      <c r="C82" s="1" t="s">
        <v>43</v>
      </c>
      <c r="D82" s="1" t="s">
        <v>1</v>
      </c>
      <c r="E82" s="3"/>
      <c r="F82" s="5"/>
      <c r="G82" s="5"/>
      <c r="H82" s="34" t="s">
        <v>62</v>
      </c>
      <c r="I82" s="14"/>
      <c r="J82" s="14"/>
      <c r="K82" s="14"/>
      <c r="L82" s="14"/>
      <c r="M82" s="47" t="s">
        <v>63</v>
      </c>
      <c r="N82" s="82"/>
      <c r="O82" s="38" t="s">
        <v>43</v>
      </c>
      <c r="P82" s="38"/>
      <c r="Q82" s="95" t="s">
        <v>1</v>
      </c>
      <c r="R82" s="95"/>
      <c r="S82" s="14"/>
    </row>
    <row r="83" spans="2:19" x14ac:dyDescent="0.25">
      <c r="B83" s="34" t="s">
        <v>41</v>
      </c>
      <c r="C83" s="5">
        <v>1</v>
      </c>
      <c r="D83" s="81">
        <f t="shared" ref="D83:D89" si="3">C83/$C$90</f>
        <v>4.3103448275862068E-3</v>
      </c>
      <c r="E83" s="36"/>
      <c r="F83" s="5"/>
      <c r="G83" s="5"/>
      <c r="H83" s="78">
        <f>SUM(D83:D86)</f>
        <v>1.7241379310344827E-2</v>
      </c>
      <c r="I83" s="14"/>
      <c r="J83" s="14"/>
      <c r="K83" s="14"/>
      <c r="L83" s="14"/>
      <c r="M83" s="8" t="s">
        <v>2</v>
      </c>
      <c r="N83" s="14"/>
      <c r="O83" s="19">
        <v>231</v>
      </c>
      <c r="P83" s="19"/>
      <c r="Q83" s="99">
        <f>O83/$O$85</f>
        <v>0.99568965517241381</v>
      </c>
      <c r="R83" s="99"/>
      <c r="S83" s="14"/>
    </row>
    <row r="84" spans="2:19" ht="15.75" thickBot="1" x14ac:dyDescent="0.3">
      <c r="B84" s="34" t="s">
        <v>42</v>
      </c>
      <c r="C84" s="5">
        <v>0</v>
      </c>
      <c r="D84" s="81">
        <f t="shared" si="3"/>
        <v>0</v>
      </c>
      <c r="E84" s="36"/>
      <c r="F84" s="5"/>
      <c r="G84" s="5"/>
      <c r="H84" s="34"/>
      <c r="I84" s="14"/>
      <c r="J84" s="14"/>
      <c r="K84" s="14"/>
      <c r="L84" s="14"/>
      <c r="M84" s="8" t="s">
        <v>3</v>
      </c>
      <c r="N84" s="14"/>
      <c r="O84" s="19">
        <v>1</v>
      </c>
      <c r="P84" s="19"/>
      <c r="Q84" s="99">
        <f>O84/$O$85</f>
        <v>4.3103448275862068E-3</v>
      </c>
      <c r="R84" s="99"/>
      <c r="S84" s="14"/>
    </row>
    <row r="85" spans="2:19" x14ac:dyDescent="0.25">
      <c r="B85" s="34" t="s">
        <v>145</v>
      </c>
      <c r="C85" s="5">
        <v>1</v>
      </c>
      <c r="D85" s="81">
        <f t="shared" si="3"/>
        <v>4.3103448275862068E-3</v>
      </c>
      <c r="E85" s="36"/>
      <c r="F85" s="5"/>
      <c r="G85" s="5"/>
      <c r="H85" s="34" t="s">
        <v>64</v>
      </c>
      <c r="I85" s="14"/>
      <c r="J85" s="14"/>
      <c r="K85" s="14"/>
      <c r="L85" s="14"/>
      <c r="M85" s="33" t="s">
        <v>0</v>
      </c>
      <c r="N85" s="77"/>
      <c r="O85" s="20">
        <f>SUM(O83:P84)</f>
        <v>232</v>
      </c>
      <c r="P85" s="20"/>
      <c r="Q85" s="101">
        <f>SUM(Q83:R84)</f>
        <v>1</v>
      </c>
      <c r="R85" s="101"/>
      <c r="S85" s="14"/>
    </row>
    <row r="86" spans="2:19" x14ac:dyDescent="0.25">
      <c r="B86" s="34" t="s">
        <v>89</v>
      </c>
      <c r="C86" s="5">
        <v>2</v>
      </c>
      <c r="D86" s="81">
        <f t="shared" si="3"/>
        <v>8.6206896551724137E-3</v>
      </c>
      <c r="E86" s="36"/>
      <c r="F86" s="5"/>
      <c r="G86" s="5"/>
      <c r="H86" s="78">
        <f>SUM(D87:D88)</f>
        <v>0.96982758620689657</v>
      </c>
      <c r="I86" s="14"/>
      <c r="J86" s="14"/>
      <c r="K86" s="14"/>
      <c r="L86" s="14"/>
      <c r="S86" s="14"/>
    </row>
    <row r="87" spans="2:19" x14ac:dyDescent="0.25">
      <c r="B87" s="34" t="s">
        <v>90</v>
      </c>
      <c r="C87" s="5">
        <v>106</v>
      </c>
      <c r="D87" s="81">
        <f t="shared" si="3"/>
        <v>0.45689655172413796</v>
      </c>
      <c r="E87" s="36"/>
      <c r="F87" s="5"/>
      <c r="G87" s="5"/>
      <c r="H87" s="34"/>
      <c r="I87" s="14"/>
      <c r="J87" s="14"/>
      <c r="K87" s="14"/>
      <c r="L87" s="14"/>
      <c r="M87" s="14" t="s">
        <v>144</v>
      </c>
      <c r="N87" s="17"/>
      <c r="O87" s="17"/>
      <c r="P87" s="14"/>
      <c r="Q87" s="14"/>
      <c r="R87" s="14"/>
      <c r="S87" s="14"/>
    </row>
    <row r="88" spans="2:19" x14ac:dyDescent="0.25">
      <c r="B88" s="34" t="s">
        <v>91</v>
      </c>
      <c r="C88" s="5">
        <v>119</v>
      </c>
      <c r="D88" s="81">
        <f t="shared" si="3"/>
        <v>0.51293103448275867</v>
      </c>
      <c r="E88" s="36"/>
      <c r="F88" s="5"/>
      <c r="G88" s="5"/>
      <c r="H88" s="34"/>
      <c r="I88" s="14"/>
      <c r="J88" s="14"/>
      <c r="K88" s="14"/>
      <c r="L88" s="14"/>
      <c r="M88" s="47" t="s">
        <v>67</v>
      </c>
      <c r="N88" s="82"/>
      <c r="O88" s="95" t="s">
        <v>43</v>
      </c>
      <c r="P88" s="95"/>
      <c r="Q88" s="95" t="s">
        <v>1</v>
      </c>
      <c r="R88" s="95"/>
      <c r="S88" s="14"/>
    </row>
    <row r="89" spans="2:19" ht="15.75" thickBot="1" x14ac:dyDescent="0.3">
      <c r="B89" s="34" t="s">
        <v>65</v>
      </c>
      <c r="C89" s="5">
        <v>3</v>
      </c>
      <c r="D89" s="81">
        <f t="shared" si="3"/>
        <v>1.2931034482758621E-2</v>
      </c>
      <c r="E89" s="36"/>
      <c r="F89" s="5"/>
      <c r="G89" s="5"/>
      <c r="H89" s="34" t="s">
        <v>66</v>
      </c>
      <c r="I89" s="14"/>
      <c r="J89" s="14"/>
      <c r="K89" s="14"/>
      <c r="L89" s="14"/>
      <c r="M89" s="8" t="s">
        <v>68</v>
      </c>
      <c r="N89" s="14"/>
      <c r="O89" s="98">
        <v>43</v>
      </c>
      <c r="P89" s="98"/>
      <c r="Q89" s="99">
        <f>O89/$O$92</f>
        <v>0.18534482758620691</v>
      </c>
      <c r="R89" s="99"/>
      <c r="S89" s="14"/>
    </row>
    <row r="90" spans="2:19" x14ac:dyDescent="0.25">
      <c r="B90" s="33" t="s">
        <v>0</v>
      </c>
      <c r="C90" s="33">
        <f>SUM(C83:C89)</f>
        <v>232</v>
      </c>
      <c r="D90" s="80">
        <f>SUM(D83:D89)</f>
        <v>1</v>
      </c>
      <c r="E90" s="79"/>
      <c r="F90" s="5"/>
      <c r="G90" s="5"/>
      <c r="H90" s="78">
        <f>SUM(D89)</f>
        <v>1.2931034482758621E-2</v>
      </c>
      <c r="I90" s="14"/>
      <c r="J90" s="14"/>
      <c r="K90" s="14"/>
      <c r="L90" s="14"/>
      <c r="M90" s="8" t="s">
        <v>69</v>
      </c>
      <c r="N90" s="14"/>
      <c r="O90" s="98">
        <v>161</v>
      </c>
      <c r="P90" s="98"/>
      <c r="Q90" s="99">
        <f>O90/$O$92</f>
        <v>0.69396551724137934</v>
      </c>
      <c r="R90" s="99"/>
      <c r="S90" s="14"/>
    </row>
    <row r="91" spans="2:19" ht="15.75" thickBot="1" x14ac:dyDescent="0.3">
      <c r="B91" s="14"/>
      <c r="C91" s="14"/>
      <c r="D91" s="14"/>
      <c r="E91" s="14"/>
      <c r="F91" s="5"/>
      <c r="G91" s="5"/>
      <c r="H91" s="5"/>
      <c r="I91" s="14"/>
      <c r="J91" s="14"/>
      <c r="K91" s="14"/>
      <c r="L91" s="14"/>
      <c r="M91" s="8" t="s">
        <v>70</v>
      </c>
      <c r="N91" s="14"/>
      <c r="O91" s="110">
        <v>28</v>
      </c>
      <c r="P91" s="110"/>
      <c r="Q91" s="105">
        <f>O91/$O$92</f>
        <v>0.1206896551724138</v>
      </c>
      <c r="R91" s="105"/>
      <c r="S91" s="14"/>
    </row>
    <row r="92" spans="2:19" ht="18.75" customHeight="1" x14ac:dyDescent="0.25">
      <c r="B92" s="93" t="s">
        <v>143</v>
      </c>
      <c r="C92" s="93"/>
      <c r="D92" s="93"/>
      <c r="E92" s="93"/>
      <c r="F92" s="93"/>
      <c r="G92" s="93"/>
      <c r="H92" s="93"/>
      <c r="I92" s="14"/>
      <c r="J92" s="14"/>
      <c r="K92" s="14"/>
      <c r="L92" s="14"/>
      <c r="M92" s="33" t="s">
        <v>0</v>
      </c>
      <c r="N92" s="77"/>
      <c r="O92" s="100">
        <f>SUM(O89:P91)</f>
        <v>232</v>
      </c>
      <c r="P92" s="100"/>
      <c r="Q92" s="101">
        <f>SUM(Q89:R91)</f>
        <v>1</v>
      </c>
      <c r="R92" s="101"/>
      <c r="S92" s="14"/>
    </row>
    <row r="93" spans="2:19" x14ac:dyDescent="0.25">
      <c r="B93" s="97" t="s">
        <v>71</v>
      </c>
      <c r="C93" s="97"/>
      <c r="D93" s="97"/>
      <c r="E93" s="1"/>
      <c r="F93" s="1" t="s">
        <v>43</v>
      </c>
      <c r="G93" s="97" t="s">
        <v>1</v>
      </c>
      <c r="H93" s="97"/>
      <c r="I93" s="104"/>
      <c r="J93" s="104"/>
      <c r="K93" s="104"/>
      <c r="L93" s="14"/>
      <c r="M93" s="76"/>
      <c r="N93" s="14"/>
      <c r="O93" s="14"/>
      <c r="P93" s="14"/>
      <c r="Q93" s="14"/>
      <c r="R93" s="14"/>
      <c r="S93" s="14"/>
    </row>
    <row r="94" spans="2:19" ht="15" customHeight="1" x14ac:dyDescent="0.25">
      <c r="B94" s="24" t="s">
        <v>142</v>
      </c>
      <c r="C94" s="25"/>
      <c r="D94" s="25"/>
      <c r="E94" s="25"/>
      <c r="F94" s="26">
        <v>25</v>
      </c>
      <c r="G94" s="75"/>
      <c r="H94" s="74">
        <f t="shared" ref="H94:H131" si="4">F94/$F$132</f>
        <v>0.10775862068965517</v>
      </c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</row>
    <row r="95" spans="2:19" ht="15" customHeight="1" x14ac:dyDescent="0.25">
      <c r="B95" s="24" t="s">
        <v>47</v>
      </c>
      <c r="C95" s="25"/>
      <c r="D95" s="25"/>
      <c r="E95" s="25"/>
      <c r="F95" s="26">
        <v>88</v>
      </c>
      <c r="G95" s="75"/>
      <c r="H95" s="74">
        <f t="shared" si="4"/>
        <v>0.37931034482758619</v>
      </c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</row>
    <row r="96" spans="2:19" ht="15" customHeight="1" x14ac:dyDescent="0.25">
      <c r="B96" s="24" t="s">
        <v>141</v>
      </c>
      <c r="C96" s="25"/>
      <c r="D96" s="25"/>
      <c r="E96" s="25"/>
      <c r="F96" s="26">
        <v>8</v>
      </c>
      <c r="G96" s="75"/>
      <c r="H96" s="74">
        <f t="shared" si="4"/>
        <v>3.4482758620689655E-2</v>
      </c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</row>
    <row r="97" spans="2:19" ht="15" customHeight="1" x14ac:dyDescent="0.25">
      <c r="B97" s="24" t="s">
        <v>140</v>
      </c>
      <c r="C97" s="25"/>
      <c r="D97" s="25"/>
      <c r="E97" s="25"/>
      <c r="F97" s="26">
        <v>0</v>
      </c>
      <c r="G97" s="75"/>
      <c r="H97" s="74">
        <f t="shared" si="4"/>
        <v>0</v>
      </c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</row>
    <row r="98" spans="2:19" ht="15" customHeight="1" x14ac:dyDescent="0.25">
      <c r="B98" s="21" t="s">
        <v>139</v>
      </c>
      <c r="C98" s="22"/>
      <c r="D98" s="22"/>
      <c r="E98" s="22"/>
      <c r="F98" s="23">
        <v>5</v>
      </c>
      <c r="G98" s="71"/>
      <c r="H98" s="70">
        <f t="shared" si="4"/>
        <v>2.1551724137931036E-2</v>
      </c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</row>
    <row r="99" spans="2:19" ht="15" customHeight="1" x14ac:dyDescent="0.25">
      <c r="B99" s="21" t="s">
        <v>48</v>
      </c>
      <c r="C99" s="22"/>
      <c r="D99" s="22"/>
      <c r="E99" s="22"/>
      <c r="F99" s="23">
        <v>70</v>
      </c>
      <c r="G99" s="71"/>
      <c r="H99" s="70">
        <f t="shared" si="4"/>
        <v>0.30172413793103448</v>
      </c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</row>
    <row r="100" spans="2:19" ht="15" customHeight="1" x14ac:dyDescent="0.25">
      <c r="B100" s="21" t="s">
        <v>72</v>
      </c>
      <c r="C100" s="22"/>
      <c r="D100" s="22"/>
      <c r="E100" s="22"/>
      <c r="F100" s="23">
        <v>6</v>
      </c>
      <c r="G100" s="71"/>
      <c r="H100" s="70">
        <f t="shared" si="4"/>
        <v>2.5862068965517241E-2</v>
      </c>
      <c r="I100" s="14"/>
      <c r="J100" s="14"/>
      <c r="L100" s="14"/>
      <c r="M100" s="14"/>
      <c r="N100" s="14"/>
      <c r="O100" s="14"/>
      <c r="P100" s="14"/>
      <c r="Q100" s="14"/>
      <c r="R100" s="14"/>
      <c r="S100" s="14"/>
    </row>
    <row r="101" spans="2:19" ht="15" customHeight="1" x14ac:dyDescent="0.25">
      <c r="B101" s="73" t="s">
        <v>138</v>
      </c>
      <c r="C101" s="72"/>
      <c r="D101" s="72"/>
      <c r="E101" s="72"/>
      <c r="F101" s="23">
        <v>1</v>
      </c>
      <c r="G101" s="71"/>
      <c r="H101" s="70">
        <f t="shared" si="4"/>
        <v>4.3103448275862068E-3</v>
      </c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</row>
    <row r="102" spans="2:19" ht="15" customHeight="1" x14ac:dyDescent="0.25">
      <c r="B102" s="21" t="s">
        <v>137</v>
      </c>
      <c r="C102" s="22"/>
      <c r="D102" s="22"/>
      <c r="E102" s="22"/>
      <c r="F102" s="23">
        <v>3</v>
      </c>
      <c r="G102" s="71"/>
      <c r="H102" s="70">
        <f t="shared" si="4"/>
        <v>1.2931034482758621E-2</v>
      </c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</row>
    <row r="103" spans="2:19" ht="15" customHeight="1" x14ac:dyDescent="0.25">
      <c r="B103" s="65" t="s">
        <v>73</v>
      </c>
      <c r="C103" s="64"/>
      <c r="D103" s="64"/>
      <c r="E103" s="64"/>
      <c r="F103" s="63">
        <v>0</v>
      </c>
      <c r="G103" s="62"/>
      <c r="H103" s="61">
        <f t="shared" si="4"/>
        <v>0</v>
      </c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</row>
    <row r="104" spans="2:19" ht="15" customHeight="1" x14ac:dyDescent="0.25">
      <c r="B104" s="65" t="s">
        <v>74</v>
      </c>
      <c r="C104" s="64"/>
      <c r="D104" s="64"/>
      <c r="E104" s="64"/>
      <c r="F104" s="63">
        <v>1</v>
      </c>
      <c r="G104" s="62"/>
      <c r="H104" s="61">
        <f t="shared" si="4"/>
        <v>4.3103448275862068E-3</v>
      </c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</row>
    <row r="105" spans="2:19" ht="15" customHeight="1" x14ac:dyDescent="0.25">
      <c r="B105" s="65" t="s">
        <v>77</v>
      </c>
      <c r="C105" s="64"/>
      <c r="D105" s="64"/>
      <c r="E105" s="64"/>
      <c r="F105" s="63">
        <v>0</v>
      </c>
      <c r="G105" s="62"/>
      <c r="H105" s="61">
        <f t="shared" si="4"/>
        <v>0</v>
      </c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</row>
    <row r="106" spans="2:19" ht="15" customHeight="1" x14ac:dyDescent="0.25">
      <c r="B106" s="65" t="s">
        <v>76</v>
      </c>
      <c r="C106" s="64"/>
      <c r="D106" s="64"/>
      <c r="E106" s="64"/>
      <c r="F106" s="63">
        <v>0</v>
      </c>
      <c r="G106" s="62"/>
      <c r="H106" s="61">
        <f t="shared" si="4"/>
        <v>0</v>
      </c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</row>
    <row r="107" spans="2:19" ht="15" customHeight="1" x14ac:dyDescent="0.25">
      <c r="B107" s="65" t="s">
        <v>78</v>
      </c>
      <c r="C107" s="64"/>
      <c r="D107" s="64"/>
      <c r="E107" s="64"/>
      <c r="F107" s="63">
        <v>0</v>
      </c>
      <c r="G107" s="62"/>
      <c r="H107" s="61">
        <f t="shared" si="4"/>
        <v>0</v>
      </c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</row>
    <row r="108" spans="2:19" ht="15" customHeight="1" x14ac:dyDescent="0.25">
      <c r="B108" s="65" t="s">
        <v>75</v>
      </c>
      <c r="C108" s="64"/>
      <c r="D108" s="64"/>
      <c r="E108" s="64"/>
      <c r="F108" s="63">
        <v>4</v>
      </c>
      <c r="G108" s="62"/>
      <c r="H108" s="61">
        <f t="shared" si="4"/>
        <v>1.7241379310344827E-2</v>
      </c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</row>
    <row r="109" spans="2:19" ht="15" customHeight="1" x14ac:dyDescent="0.25">
      <c r="B109" s="65" t="s">
        <v>136</v>
      </c>
      <c r="C109" s="64"/>
      <c r="D109" s="64"/>
      <c r="E109" s="64"/>
      <c r="F109" s="63">
        <v>0</v>
      </c>
      <c r="G109" s="62"/>
      <c r="H109" s="61">
        <f t="shared" si="4"/>
        <v>0</v>
      </c>
      <c r="I109" s="14"/>
      <c r="J109" s="14"/>
      <c r="O109" s="14"/>
      <c r="P109" s="14"/>
      <c r="Q109" s="14"/>
      <c r="R109" s="14"/>
      <c r="S109" s="14"/>
    </row>
    <row r="110" spans="2:19" ht="15" customHeight="1" x14ac:dyDescent="0.25">
      <c r="B110" s="65" t="s">
        <v>135</v>
      </c>
      <c r="C110" s="64"/>
      <c r="D110" s="64"/>
      <c r="E110" s="64"/>
      <c r="F110" s="63">
        <v>1</v>
      </c>
      <c r="G110" s="62"/>
      <c r="H110" s="61">
        <f t="shared" si="4"/>
        <v>4.3103448275862068E-3</v>
      </c>
      <c r="I110" s="14"/>
      <c r="J110" s="14"/>
      <c r="K110" s="93" t="s">
        <v>134</v>
      </c>
      <c r="L110" s="93"/>
      <c r="M110" s="93"/>
      <c r="N110" s="93"/>
      <c r="O110" s="14"/>
      <c r="P110" s="14"/>
      <c r="Q110" s="14"/>
      <c r="R110" s="14"/>
      <c r="S110" s="14"/>
    </row>
    <row r="111" spans="2:19" ht="15" customHeight="1" x14ac:dyDescent="0.25">
      <c r="B111" s="65" t="s">
        <v>133</v>
      </c>
      <c r="C111" s="64"/>
      <c r="D111" s="64"/>
      <c r="E111" s="64"/>
      <c r="F111" s="63">
        <v>0</v>
      </c>
      <c r="G111" s="62"/>
      <c r="H111" s="61">
        <f t="shared" si="4"/>
        <v>0</v>
      </c>
      <c r="I111" s="14"/>
      <c r="J111" s="14"/>
      <c r="K111" s="93"/>
      <c r="L111" s="93"/>
      <c r="M111" s="93"/>
      <c r="N111" s="93"/>
      <c r="O111" s="14"/>
      <c r="P111" s="14"/>
      <c r="Q111" s="14"/>
      <c r="R111" s="14"/>
      <c r="S111" s="14"/>
    </row>
    <row r="112" spans="2:19" ht="15" customHeight="1" x14ac:dyDescent="0.25">
      <c r="B112" s="65" t="s">
        <v>132</v>
      </c>
      <c r="C112" s="64"/>
      <c r="D112" s="64"/>
      <c r="E112" s="64"/>
      <c r="F112" s="63">
        <v>1</v>
      </c>
      <c r="G112" s="62"/>
      <c r="H112" s="61">
        <f t="shared" si="4"/>
        <v>4.3103448275862068E-3</v>
      </c>
      <c r="I112" s="14"/>
      <c r="J112" s="14"/>
      <c r="K112" s="1" t="s">
        <v>82</v>
      </c>
      <c r="L112" s="1" t="s">
        <v>43</v>
      </c>
      <c r="M112" s="1" t="s">
        <v>1</v>
      </c>
      <c r="N112" s="14"/>
      <c r="O112" s="14"/>
      <c r="P112" s="14"/>
      <c r="Q112" s="14"/>
      <c r="R112" s="14"/>
      <c r="S112" s="14"/>
    </row>
    <row r="113" spans="2:19" ht="15" customHeight="1" x14ac:dyDescent="0.25">
      <c r="B113" s="65" t="s">
        <v>131</v>
      </c>
      <c r="C113" s="64"/>
      <c r="D113" s="64"/>
      <c r="E113" s="64"/>
      <c r="F113" s="63">
        <v>1</v>
      </c>
      <c r="G113" s="62"/>
      <c r="H113" s="61">
        <f t="shared" si="4"/>
        <v>4.3103448275862068E-3</v>
      </c>
      <c r="I113" s="14"/>
      <c r="J113" s="14"/>
      <c r="K113" s="24" t="s">
        <v>83</v>
      </c>
      <c r="L113" s="26">
        <f>SUM(F94:F97)</f>
        <v>121</v>
      </c>
      <c r="M113" s="29">
        <f>L113/$L$118</f>
        <v>0.52155172413793105</v>
      </c>
      <c r="N113" s="14"/>
      <c r="O113" s="14"/>
      <c r="P113" s="14"/>
      <c r="Q113" s="14"/>
      <c r="R113" s="14"/>
      <c r="S113" s="14"/>
    </row>
    <row r="114" spans="2:19" ht="15" customHeight="1" x14ac:dyDescent="0.25">
      <c r="B114" s="65" t="s">
        <v>130</v>
      </c>
      <c r="C114" s="64"/>
      <c r="D114" s="64"/>
      <c r="E114" s="64"/>
      <c r="F114" s="63">
        <v>0</v>
      </c>
      <c r="G114" s="62"/>
      <c r="H114" s="61">
        <f t="shared" si="4"/>
        <v>0</v>
      </c>
      <c r="I114" s="14"/>
      <c r="J114" s="14"/>
      <c r="K114" s="21" t="s">
        <v>85</v>
      </c>
      <c r="L114" s="23">
        <f>SUM(F98:F102)</f>
        <v>85</v>
      </c>
      <c r="M114" s="28">
        <f>L114/$L$118</f>
        <v>0.36637931034482757</v>
      </c>
      <c r="N114" s="14"/>
      <c r="O114" s="14"/>
      <c r="P114" s="14"/>
      <c r="Q114" s="14"/>
      <c r="R114" s="14"/>
      <c r="S114" s="14"/>
    </row>
    <row r="115" spans="2:19" ht="15" customHeight="1" x14ac:dyDescent="0.25">
      <c r="B115" s="65" t="s">
        <v>129</v>
      </c>
      <c r="C115" s="64"/>
      <c r="D115" s="64"/>
      <c r="E115" s="64"/>
      <c r="F115" s="63">
        <v>0</v>
      </c>
      <c r="G115" s="62"/>
      <c r="H115" s="61">
        <f t="shared" si="4"/>
        <v>0</v>
      </c>
      <c r="I115" s="14"/>
      <c r="J115" s="14"/>
      <c r="K115" s="65" t="s">
        <v>86</v>
      </c>
      <c r="L115" s="63">
        <f>SUM(F103:F121)</f>
        <v>13</v>
      </c>
      <c r="M115" s="69">
        <f>L115/$L$118</f>
        <v>5.6034482758620691E-2</v>
      </c>
      <c r="N115" s="14"/>
      <c r="O115" s="14"/>
      <c r="P115" s="14"/>
      <c r="Q115" s="14"/>
      <c r="R115" s="14"/>
      <c r="S115" s="14"/>
    </row>
    <row r="116" spans="2:19" ht="15" customHeight="1" x14ac:dyDescent="0.25">
      <c r="B116" s="65" t="s">
        <v>128</v>
      </c>
      <c r="C116" s="64"/>
      <c r="D116" s="64"/>
      <c r="E116" s="64"/>
      <c r="F116" s="63">
        <v>1</v>
      </c>
      <c r="G116" s="62"/>
      <c r="H116" s="61">
        <f t="shared" si="4"/>
        <v>4.3103448275862068E-3</v>
      </c>
      <c r="I116" s="14"/>
      <c r="J116" s="14"/>
      <c r="K116" s="30" t="s">
        <v>87</v>
      </c>
      <c r="L116" s="32">
        <f>SUM(F122:F130)</f>
        <v>8</v>
      </c>
      <c r="M116" s="68">
        <f>L116/$L$118</f>
        <v>3.4482758620689655E-2</v>
      </c>
      <c r="N116" s="14"/>
      <c r="O116" s="14"/>
      <c r="P116" s="14"/>
      <c r="Q116" s="14"/>
      <c r="R116" s="14"/>
      <c r="S116" s="14"/>
    </row>
    <row r="117" spans="2:19" ht="15" customHeight="1" thickBot="1" x14ac:dyDescent="0.3">
      <c r="B117" s="65" t="s">
        <v>127</v>
      </c>
      <c r="C117" s="64"/>
      <c r="D117" s="64"/>
      <c r="E117" s="64"/>
      <c r="F117" s="63">
        <v>0</v>
      </c>
      <c r="G117" s="62"/>
      <c r="H117" s="61">
        <f t="shared" si="4"/>
        <v>0</v>
      </c>
      <c r="I117" s="14"/>
      <c r="J117" s="14"/>
      <c r="K117" s="56" t="s">
        <v>88</v>
      </c>
      <c r="L117" s="53">
        <f>F131</f>
        <v>5</v>
      </c>
      <c r="M117" s="67">
        <f>L117/$L$118</f>
        <v>2.1551724137931036E-2</v>
      </c>
      <c r="N117" s="14"/>
      <c r="O117" s="14"/>
      <c r="P117" s="14"/>
      <c r="Q117" s="14"/>
      <c r="R117" s="14"/>
      <c r="S117" s="14"/>
    </row>
    <row r="118" spans="2:19" ht="15" customHeight="1" x14ac:dyDescent="0.25">
      <c r="B118" s="65" t="s">
        <v>126</v>
      </c>
      <c r="C118" s="64"/>
      <c r="D118" s="64"/>
      <c r="E118" s="64"/>
      <c r="F118" s="63">
        <v>2</v>
      </c>
      <c r="G118" s="62"/>
      <c r="H118" s="61">
        <f t="shared" si="4"/>
        <v>8.6206896551724137E-3</v>
      </c>
      <c r="I118" s="14"/>
      <c r="J118" s="14"/>
      <c r="K118" s="33" t="s">
        <v>0</v>
      </c>
      <c r="L118" s="33">
        <f>SUM(L113:L117)</f>
        <v>232</v>
      </c>
      <c r="M118" s="66">
        <f>SUM(M113:M117)</f>
        <v>1</v>
      </c>
      <c r="N118" s="14"/>
      <c r="O118" s="17"/>
      <c r="P118" s="17"/>
      <c r="Q118" s="14"/>
      <c r="R118" s="14"/>
      <c r="S118" s="14"/>
    </row>
    <row r="119" spans="2:19" ht="15" customHeight="1" x14ac:dyDescent="0.25">
      <c r="B119" s="65" t="s">
        <v>80</v>
      </c>
      <c r="C119" s="64"/>
      <c r="D119" s="64"/>
      <c r="E119" s="64"/>
      <c r="F119" s="63">
        <v>1</v>
      </c>
      <c r="G119" s="62"/>
      <c r="H119" s="61">
        <f t="shared" si="4"/>
        <v>4.3103448275862068E-3</v>
      </c>
      <c r="I119" s="14"/>
      <c r="J119" s="14"/>
      <c r="O119" s="17"/>
      <c r="P119" s="17"/>
      <c r="Q119" s="14"/>
      <c r="R119" s="14"/>
      <c r="S119" s="14"/>
    </row>
    <row r="120" spans="2:19" ht="15" customHeight="1" x14ac:dyDescent="0.25">
      <c r="B120" s="65" t="s">
        <v>81</v>
      </c>
      <c r="C120" s="64"/>
      <c r="D120" s="64"/>
      <c r="E120" s="64"/>
      <c r="F120" s="63">
        <v>0</v>
      </c>
      <c r="G120" s="62"/>
      <c r="H120" s="61">
        <f t="shared" si="4"/>
        <v>0</v>
      </c>
      <c r="I120" s="14"/>
      <c r="J120" s="14"/>
      <c r="N120" s="27"/>
      <c r="O120" s="5"/>
      <c r="P120" s="36"/>
      <c r="Q120" s="14"/>
      <c r="R120" s="14"/>
      <c r="S120" s="14"/>
    </row>
    <row r="121" spans="2:19" ht="15" customHeight="1" x14ac:dyDescent="0.25">
      <c r="B121" s="65" t="s">
        <v>79</v>
      </c>
      <c r="C121" s="64"/>
      <c r="D121" s="64"/>
      <c r="E121" s="64"/>
      <c r="F121" s="63">
        <v>1</v>
      </c>
      <c r="G121" s="62"/>
      <c r="H121" s="61">
        <f t="shared" si="4"/>
        <v>4.3103448275862068E-3</v>
      </c>
      <c r="I121" s="14"/>
      <c r="J121" s="14"/>
      <c r="N121" s="27"/>
      <c r="O121" s="5"/>
      <c r="P121" s="36"/>
      <c r="Q121" s="14"/>
      <c r="R121" s="14"/>
      <c r="S121" s="14"/>
    </row>
    <row r="122" spans="2:19" ht="15" customHeight="1" x14ac:dyDescent="0.25">
      <c r="B122" s="30" t="s">
        <v>125</v>
      </c>
      <c r="C122" s="31"/>
      <c r="D122" s="31"/>
      <c r="E122" s="31"/>
      <c r="F122" s="32">
        <v>3</v>
      </c>
      <c r="G122" s="59"/>
      <c r="H122" s="58">
        <f t="shared" si="4"/>
        <v>1.2931034482758621E-2</v>
      </c>
      <c r="I122" s="14"/>
      <c r="J122" s="14"/>
      <c r="N122" s="27"/>
      <c r="O122" s="5"/>
      <c r="P122" s="36"/>
      <c r="Q122" s="14"/>
      <c r="R122" s="14"/>
      <c r="S122" s="14"/>
    </row>
    <row r="123" spans="2:19" ht="15" customHeight="1" x14ac:dyDescent="0.25">
      <c r="B123" s="30" t="s">
        <v>124</v>
      </c>
      <c r="C123" s="31"/>
      <c r="D123" s="31"/>
      <c r="E123" s="31"/>
      <c r="F123" s="32">
        <v>0</v>
      </c>
      <c r="G123" s="59"/>
      <c r="H123" s="58">
        <f t="shared" si="4"/>
        <v>0</v>
      </c>
      <c r="I123" s="14"/>
      <c r="J123" s="14"/>
      <c r="N123" s="27"/>
      <c r="O123" s="5"/>
      <c r="P123" s="36"/>
      <c r="Q123" s="14"/>
      <c r="R123" s="14"/>
      <c r="S123" s="14"/>
    </row>
    <row r="124" spans="2:19" ht="15" customHeight="1" x14ac:dyDescent="0.25">
      <c r="B124" s="30" t="s">
        <v>123</v>
      </c>
      <c r="C124" s="31"/>
      <c r="D124" s="31"/>
      <c r="E124" s="31"/>
      <c r="F124" s="32">
        <v>0</v>
      </c>
      <c r="G124" s="59"/>
      <c r="H124" s="58">
        <f t="shared" si="4"/>
        <v>0</v>
      </c>
      <c r="I124" s="14"/>
      <c r="J124" s="14"/>
      <c r="N124" s="27"/>
      <c r="O124" s="5"/>
      <c r="P124" s="36"/>
      <c r="Q124" s="14"/>
      <c r="R124" s="14"/>
      <c r="S124" s="14"/>
    </row>
    <row r="125" spans="2:19" ht="15" customHeight="1" x14ac:dyDescent="0.25">
      <c r="B125" s="30" t="s">
        <v>122</v>
      </c>
      <c r="C125" s="31"/>
      <c r="D125" s="31"/>
      <c r="E125" s="31"/>
      <c r="F125" s="32">
        <v>0</v>
      </c>
      <c r="G125" s="59"/>
      <c r="H125" s="58">
        <f t="shared" si="4"/>
        <v>0</v>
      </c>
      <c r="I125" s="14"/>
      <c r="J125" s="14"/>
      <c r="N125" s="27"/>
      <c r="O125" s="5"/>
      <c r="P125" s="36"/>
      <c r="Q125" s="14"/>
      <c r="R125" s="14"/>
      <c r="S125" s="14"/>
    </row>
    <row r="126" spans="2:19" ht="15" customHeight="1" x14ac:dyDescent="0.25">
      <c r="B126" s="30" t="s">
        <v>121</v>
      </c>
      <c r="C126" s="31"/>
      <c r="D126" s="31"/>
      <c r="E126" s="31"/>
      <c r="F126" s="32">
        <v>0</v>
      </c>
      <c r="G126" s="59"/>
      <c r="H126" s="58">
        <f t="shared" si="4"/>
        <v>0</v>
      </c>
      <c r="I126" s="14"/>
      <c r="J126" s="14"/>
      <c r="N126" s="27"/>
      <c r="O126" s="5"/>
      <c r="P126" s="36"/>
      <c r="Q126" s="14"/>
      <c r="R126" s="14"/>
      <c r="S126" s="14"/>
    </row>
    <row r="127" spans="2:19" ht="15" customHeight="1" x14ac:dyDescent="0.25">
      <c r="B127" s="30" t="s">
        <v>84</v>
      </c>
      <c r="C127" s="31"/>
      <c r="D127" s="31"/>
      <c r="E127" s="31"/>
      <c r="F127" s="32">
        <v>0</v>
      </c>
      <c r="G127" s="59"/>
      <c r="H127" s="58">
        <f t="shared" si="4"/>
        <v>0</v>
      </c>
      <c r="I127" s="14"/>
      <c r="J127" s="14"/>
      <c r="N127" s="27"/>
      <c r="O127" s="5"/>
      <c r="P127" s="36"/>
      <c r="Q127" s="14"/>
      <c r="R127" s="14"/>
      <c r="S127" s="14"/>
    </row>
    <row r="128" spans="2:19" ht="15" customHeight="1" x14ac:dyDescent="0.25">
      <c r="B128" s="30" t="s">
        <v>120</v>
      </c>
      <c r="C128" s="31"/>
      <c r="D128" s="31"/>
      <c r="E128" s="31"/>
      <c r="F128" s="32">
        <v>0</v>
      </c>
      <c r="G128" s="59"/>
      <c r="H128" s="58">
        <f t="shared" si="4"/>
        <v>0</v>
      </c>
      <c r="I128" s="14"/>
      <c r="J128" s="14"/>
      <c r="N128" s="60"/>
      <c r="O128" s="14"/>
      <c r="P128" s="14"/>
      <c r="Q128" s="14"/>
      <c r="R128" s="14"/>
      <c r="S128" s="14"/>
    </row>
    <row r="129" spans="2:19" ht="15" customHeight="1" x14ac:dyDescent="0.25">
      <c r="B129" s="30" t="s">
        <v>4</v>
      </c>
      <c r="C129" s="31"/>
      <c r="D129" s="31"/>
      <c r="E129" s="31"/>
      <c r="F129" s="32">
        <v>5</v>
      </c>
      <c r="G129" s="59"/>
      <c r="H129" s="58">
        <f t="shared" si="4"/>
        <v>2.1551724137931036E-2</v>
      </c>
      <c r="I129" s="14"/>
      <c r="J129" s="14"/>
      <c r="N129" s="60"/>
      <c r="O129" s="14"/>
      <c r="P129" s="14"/>
      <c r="Q129" s="14"/>
      <c r="R129" s="14"/>
      <c r="S129" s="14"/>
    </row>
    <row r="130" spans="2:19" ht="15" customHeight="1" x14ac:dyDescent="0.25">
      <c r="B130" s="30" t="s">
        <v>119</v>
      </c>
      <c r="C130" s="31"/>
      <c r="D130" s="31"/>
      <c r="E130" s="31"/>
      <c r="F130" s="32">
        <v>0</v>
      </c>
      <c r="G130" s="59"/>
      <c r="H130" s="58">
        <f t="shared" si="4"/>
        <v>0</v>
      </c>
      <c r="I130" s="14"/>
      <c r="J130" s="14"/>
      <c r="N130" s="57"/>
      <c r="O130" s="14"/>
      <c r="P130" s="14"/>
      <c r="Q130" s="14"/>
      <c r="R130" s="14"/>
      <c r="S130" s="14"/>
    </row>
    <row r="131" spans="2:19" ht="15" customHeight="1" thickBot="1" x14ac:dyDescent="0.3">
      <c r="B131" s="56" t="s">
        <v>88</v>
      </c>
      <c r="C131" s="55"/>
      <c r="D131" s="55"/>
      <c r="E131" s="55"/>
      <c r="F131" s="54">
        <v>5</v>
      </c>
      <c r="G131" s="53"/>
      <c r="H131" s="52">
        <f t="shared" si="4"/>
        <v>2.1551724137931036E-2</v>
      </c>
      <c r="I131" s="14"/>
      <c r="J131" s="14"/>
      <c r="N131" s="14"/>
      <c r="O131" s="14"/>
      <c r="P131" s="14"/>
      <c r="Q131" s="14"/>
      <c r="R131" s="14"/>
      <c r="S131" s="14"/>
    </row>
    <row r="132" spans="2:19" ht="15" customHeight="1" x14ac:dyDescent="0.25">
      <c r="B132" s="102" t="s">
        <v>0</v>
      </c>
      <c r="C132" s="102"/>
      <c r="D132" s="102"/>
      <c r="E132" s="33"/>
      <c r="F132" s="33">
        <f>SUM(F94:F131)</f>
        <v>232</v>
      </c>
      <c r="G132" s="51"/>
      <c r="H132" s="6">
        <f>SUM(H94:H131)</f>
        <v>0.99999999999999989</v>
      </c>
      <c r="I132" s="14"/>
      <c r="J132" s="14"/>
      <c r="N132" s="14"/>
      <c r="O132" s="14"/>
      <c r="P132" s="14"/>
      <c r="Q132" s="14"/>
      <c r="R132" s="14"/>
      <c r="S132" s="14"/>
    </row>
    <row r="133" spans="2:19" x14ac:dyDescent="0.25">
      <c r="B133" s="50" t="s">
        <v>118</v>
      </c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</row>
    <row r="134" spans="2:19" x14ac:dyDescent="0.25">
      <c r="B134" s="14"/>
      <c r="C134" s="14"/>
      <c r="D134" s="14"/>
      <c r="E134" s="14"/>
      <c r="F134" s="5"/>
      <c r="G134" s="5"/>
      <c r="H134" s="5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</row>
    <row r="135" spans="2:19" x14ac:dyDescent="0.25">
      <c r="B135" s="48" t="s">
        <v>117</v>
      </c>
      <c r="C135" s="48"/>
      <c r="D135" s="48"/>
      <c r="E135" s="48"/>
      <c r="F135" s="49"/>
      <c r="G135" s="49"/>
      <c r="H135" s="49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</row>
    <row r="136" spans="2:19" ht="26.25" customHeight="1" x14ac:dyDescent="0.25">
      <c r="B136" s="93" t="s">
        <v>116</v>
      </c>
      <c r="C136" s="93"/>
      <c r="D136" s="93"/>
      <c r="E136" s="93"/>
      <c r="F136" s="93"/>
      <c r="G136" s="5"/>
      <c r="H136" s="5"/>
      <c r="I136" s="14"/>
      <c r="J136" s="14"/>
      <c r="K136" s="93" t="s">
        <v>115</v>
      </c>
      <c r="L136" s="93"/>
      <c r="M136" s="93"/>
      <c r="N136" s="17"/>
      <c r="O136" s="17"/>
      <c r="P136" s="14"/>
      <c r="Q136" s="14"/>
      <c r="R136" s="14"/>
      <c r="S136" s="14"/>
    </row>
    <row r="137" spans="2:19" ht="15" customHeight="1" x14ac:dyDescent="0.25">
      <c r="B137" s="93"/>
      <c r="C137" s="93"/>
      <c r="D137" s="93"/>
      <c r="E137" s="93"/>
      <c r="F137" s="93"/>
      <c r="G137" s="5"/>
      <c r="H137" s="5"/>
      <c r="I137" s="14"/>
      <c r="J137" s="14"/>
      <c r="K137" s="93"/>
      <c r="L137" s="93"/>
      <c r="M137" s="93"/>
      <c r="N137" s="17"/>
      <c r="O137" s="17"/>
      <c r="P137" s="14"/>
      <c r="Q137" s="14"/>
      <c r="R137" s="14"/>
      <c r="S137" s="14"/>
    </row>
    <row r="138" spans="2:19" x14ac:dyDescent="0.25">
      <c r="B138" s="47" t="s">
        <v>114</v>
      </c>
      <c r="C138" s="1" t="s">
        <v>43</v>
      </c>
      <c r="D138" s="1" t="s">
        <v>1</v>
      </c>
      <c r="E138" s="14"/>
      <c r="F138" s="5"/>
      <c r="G138" s="5"/>
      <c r="H138" s="5"/>
      <c r="I138" s="14"/>
      <c r="J138" s="14"/>
      <c r="K138" s="1" t="s">
        <v>113</v>
      </c>
      <c r="L138" s="1" t="s">
        <v>43</v>
      </c>
      <c r="M138" s="1" t="s">
        <v>1</v>
      </c>
      <c r="N138" s="14"/>
      <c r="O138" s="5"/>
      <c r="P138" s="14"/>
      <c r="Q138" s="14"/>
      <c r="R138" s="14"/>
      <c r="S138" s="14"/>
    </row>
    <row r="139" spans="2:19" x14ac:dyDescent="0.25">
      <c r="B139" s="34" t="s">
        <v>112</v>
      </c>
      <c r="C139" s="5">
        <v>2</v>
      </c>
      <c r="D139" s="36">
        <f>C139/$C$144</f>
        <v>8.6206896551724137E-3</v>
      </c>
      <c r="E139" s="14"/>
      <c r="F139" s="5"/>
      <c r="G139" s="5"/>
      <c r="H139" s="5"/>
      <c r="I139" s="14"/>
      <c r="J139" s="14"/>
      <c r="K139" s="34" t="s">
        <v>111</v>
      </c>
      <c r="L139" s="5">
        <v>128</v>
      </c>
      <c r="M139" s="36">
        <f>L139/$L$143</f>
        <v>0.55172413793103448</v>
      </c>
      <c r="N139" s="14"/>
      <c r="O139" s="5"/>
      <c r="P139" s="14"/>
      <c r="Q139" s="14"/>
      <c r="R139" s="14"/>
      <c r="S139" s="14"/>
    </row>
    <row r="140" spans="2:19" x14ac:dyDescent="0.25">
      <c r="B140" s="34" t="s">
        <v>90</v>
      </c>
      <c r="C140" s="5">
        <v>85</v>
      </c>
      <c r="D140" s="36">
        <f>C140/$C$144</f>
        <v>0.36637931034482757</v>
      </c>
      <c r="E140" s="14"/>
      <c r="F140" s="5"/>
      <c r="G140" s="5"/>
      <c r="H140" s="5"/>
      <c r="I140" s="14"/>
      <c r="J140" s="14"/>
      <c r="K140" s="34" t="s">
        <v>110</v>
      </c>
      <c r="L140" s="5">
        <v>90</v>
      </c>
      <c r="M140" s="36">
        <f>L140/$L$143</f>
        <v>0.38793103448275862</v>
      </c>
      <c r="N140" s="14"/>
      <c r="O140" s="5"/>
      <c r="P140" s="14"/>
      <c r="Q140" s="14"/>
      <c r="R140" s="14"/>
      <c r="S140" s="14"/>
    </row>
    <row r="141" spans="2:19" x14ac:dyDescent="0.25">
      <c r="B141" s="34" t="s">
        <v>91</v>
      </c>
      <c r="C141" s="5">
        <v>139</v>
      </c>
      <c r="D141" s="36">
        <f>C141/$C$144</f>
        <v>0.59913793103448276</v>
      </c>
      <c r="E141" s="14"/>
      <c r="F141" s="5"/>
      <c r="G141" s="5"/>
      <c r="H141" s="46" t="s">
        <v>92</v>
      </c>
      <c r="I141" s="14"/>
      <c r="J141" s="14"/>
      <c r="K141" s="34" t="s">
        <v>109</v>
      </c>
      <c r="L141" s="5">
        <v>7</v>
      </c>
      <c r="M141" s="36">
        <f>L141/$L$143</f>
        <v>3.017241379310345E-2</v>
      </c>
      <c r="N141" s="14"/>
      <c r="O141" s="5"/>
      <c r="P141" s="14"/>
      <c r="Q141" s="14"/>
      <c r="R141" s="14"/>
      <c r="S141" s="14"/>
    </row>
    <row r="142" spans="2:19" ht="15.75" thickBot="1" x14ac:dyDescent="0.3">
      <c r="B142" s="34" t="s">
        <v>65</v>
      </c>
      <c r="C142" s="5">
        <v>5</v>
      </c>
      <c r="D142" s="36">
        <f>C142/$C$144</f>
        <v>2.1551724137931036E-2</v>
      </c>
      <c r="E142" s="14"/>
      <c r="F142" s="5"/>
      <c r="G142" s="5"/>
      <c r="H142" s="45">
        <f>SUM(D140:D141)</f>
        <v>0.96551724137931028</v>
      </c>
      <c r="I142" s="14"/>
      <c r="J142" s="14"/>
      <c r="K142" s="34" t="s">
        <v>108</v>
      </c>
      <c r="L142" s="5">
        <v>7</v>
      </c>
      <c r="M142" s="36">
        <f>L142/$L$143</f>
        <v>3.017241379310345E-2</v>
      </c>
      <c r="N142" s="14"/>
      <c r="O142" s="5"/>
      <c r="P142" s="14"/>
      <c r="Q142" s="14"/>
      <c r="R142" s="14"/>
      <c r="S142" s="14"/>
    </row>
    <row r="143" spans="2:19" ht="15.75" thickBot="1" x14ac:dyDescent="0.3">
      <c r="B143" s="34" t="s">
        <v>95</v>
      </c>
      <c r="C143" s="5">
        <v>1</v>
      </c>
      <c r="D143" s="36">
        <f>C143/$C$144</f>
        <v>4.3103448275862068E-3</v>
      </c>
      <c r="E143" s="14"/>
      <c r="F143" s="5"/>
      <c r="G143" s="5"/>
      <c r="H143" s="5"/>
      <c r="I143" s="14"/>
      <c r="J143" s="14"/>
      <c r="K143" s="33" t="s">
        <v>0</v>
      </c>
      <c r="L143" s="33">
        <f>SUM(L139:L142)</f>
        <v>232</v>
      </c>
      <c r="M143" s="6">
        <f>SUM(M139:M142)</f>
        <v>1</v>
      </c>
      <c r="N143" s="14"/>
      <c r="O143" s="5"/>
      <c r="P143" s="14"/>
      <c r="Q143" s="14"/>
      <c r="R143" s="14"/>
      <c r="S143" s="14"/>
    </row>
    <row r="144" spans="2:19" x14ac:dyDescent="0.25">
      <c r="B144" s="33" t="s">
        <v>0</v>
      </c>
      <c r="C144" s="33">
        <f>SUM(C139:C143)</f>
        <v>232</v>
      </c>
      <c r="D144" s="6">
        <f>SUM(D139:D143)</f>
        <v>1</v>
      </c>
      <c r="E144" s="14"/>
      <c r="F144" s="5"/>
      <c r="G144" s="5"/>
      <c r="H144" s="5"/>
      <c r="I144" s="14"/>
      <c r="J144" s="14"/>
      <c r="N144" s="14"/>
      <c r="O144" s="5"/>
      <c r="P144" s="14"/>
      <c r="Q144" s="14"/>
      <c r="R144" s="14"/>
      <c r="S144" s="14"/>
    </row>
    <row r="145" spans="2:15" ht="18.75" customHeight="1" x14ac:dyDescent="0.25">
      <c r="K145" s="93" t="s">
        <v>107</v>
      </c>
      <c r="L145" s="93"/>
      <c r="M145" s="93"/>
      <c r="N145" s="93"/>
      <c r="O145" s="93"/>
    </row>
    <row r="146" spans="2:15" ht="18.75" customHeight="1" x14ac:dyDescent="0.25">
      <c r="B146" s="14" t="s">
        <v>106</v>
      </c>
      <c r="C146" s="14"/>
      <c r="D146" s="14"/>
      <c r="K146" s="93"/>
      <c r="L146" s="93"/>
      <c r="M146" s="93"/>
      <c r="N146" s="93"/>
      <c r="O146" s="93"/>
    </row>
    <row r="147" spans="2:15" ht="15.75" customHeight="1" x14ac:dyDescent="0.25">
      <c r="B147" s="44" t="s">
        <v>46</v>
      </c>
      <c r="C147" s="1" t="s">
        <v>43</v>
      </c>
      <c r="D147" s="97" t="s">
        <v>1</v>
      </c>
      <c r="E147" s="97"/>
      <c r="K147" s="97" t="s">
        <v>93</v>
      </c>
      <c r="L147" s="97"/>
      <c r="M147" s="1" t="s">
        <v>43</v>
      </c>
      <c r="N147" s="1"/>
      <c r="O147" s="1" t="s">
        <v>1</v>
      </c>
    </row>
    <row r="148" spans="2:15" x14ac:dyDescent="0.25">
      <c r="B148" s="8" t="s">
        <v>105</v>
      </c>
      <c r="C148" s="35">
        <v>50</v>
      </c>
      <c r="D148" s="103">
        <f>C148/$C$151</f>
        <v>0.21551724137931033</v>
      </c>
      <c r="E148" s="103"/>
      <c r="K148" s="34" t="s">
        <v>94</v>
      </c>
      <c r="L148" s="42"/>
      <c r="M148" s="5">
        <v>103</v>
      </c>
      <c r="N148" s="36"/>
      <c r="O148" s="36">
        <f t="shared" ref="O148:O153" si="5">M148/$M$154</f>
        <v>0.44396551724137934</v>
      </c>
    </row>
    <row r="149" spans="2:15" x14ac:dyDescent="0.25">
      <c r="B149" s="8" t="s">
        <v>104</v>
      </c>
      <c r="C149" s="35">
        <v>175</v>
      </c>
      <c r="D149" s="103">
        <f>C149/$C$151</f>
        <v>0.75431034482758619</v>
      </c>
      <c r="E149" s="103"/>
      <c r="K149" s="34" t="s">
        <v>103</v>
      </c>
      <c r="L149" s="42"/>
      <c r="M149" s="5">
        <v>35</v>
      </c>
      <c r="N149" s="36"/>
      <c r="O149" s="36">
        <f t="shared" si="5"/>
        <v>0.15086206896551724</v>
      </c>
    </row>
    <row r="150" spans="2:15" ht="15.75" thickBot="1" x14ac:dyDescent="0.3">
      <c r="B150" s="8" t="s">
        <v>95</v>
      </c>
      <c r="C150" s="35">
        <v>7</v>
      </c>
      <c r="D150" s="103">
        <f>C150/$C$151</f>
        <v>3.017241379310345E-2</v>
      </c>
      <c r="E150" s="103"/>
      <c r="K150" s="34" t="s">
        <v>102</v>
      </c>
      <c r="L150" s="42"/>
      <c r="M150" s="5">
        <v>71</v>
      </c>
      <c r="N150" s="36"/>
      <c r="O150" s="36">
        <f t="shared" si="5"/>
        <v>0.30603448275862066</v>
      </c>
    </row>
    <row r="151" spans="2:15" x14ac:dyDescent="0.25">
      <c r="B151" s="43" t="s">
        <v>0</v>
      </c>
      <c r="C151" s="41">
        <f>SUM(C148:C150)</f>
        <v>232</v>
      </c>
      <c r="D151" s="106">
        <f>SUM(D148:E150)</f>
        <v>1</v>
      </c>
      <c r="E151" s="106"/>
      <c r="K151" s="34" t="s">
        <v>101</v>
      </c>
      <c r="L151" s="42"/>
      <c r="M151" s="5">
        <v>1</v>
      </c>
      <c r="N151" s="36"/>
      <c r="O151" s="36">
        <f t="shared" si="5"/>
        <v>4.3103448275862068E-3</v>
      </c>
    </row>
    <row r="152" spans="2:15" x14ac:dyDescent="0.25">
      <c r="B152" s="14"/>
      <c r="C152" s="35"/>
      <c r="D152" s="107"/>
      <c r="E152" s="107"/>
      <c r="K152" s="34" t="s">
        <v>100</v>
      </c>
      <c r="L152" s="42"/>
      <c r="M152" s="5">
        <v>12</v>
      </c>
      <c r="N152" s="36"/>
      <c r="O152" s="36">
        <f t="shared" si="5"/>
        <v>5.1724137931034482E-2</v>
      </c>
    </row>
    <row r="153" spans="2:15" ht="15.75" thickBot="1" x14ac:dyDescent="0.3">
      <c r="B153" s="108" t="s">
        <v>99</v>
      </c>
      <c r="C153" s="108"/>
      <c r="D153" s="108"/>
      <c r="E153" s="108"/>
      <c r="F153" s="108"/>
      <c r="G153" s="108"/>
      <c r="H153" s="108"/>
      <c r="I153" s="108"/>
      <c r="K153" s="34" t="s">
        <v>95</v>
      </c>
      <c r="L153" s="42"/>
      <c r="M153" s="5">
        <v>10</v>
      </c>
      <c r="N153" s="36"/>
      <c r="O153" s="36">
        <f t="shared" si="5"/>
        <v>4.3103448275862072E-2</v>
      </c>
    </row>
    <row r="154" spans="2:15" x14ac:dyDescent="0.25">
      <c r="B154" s="109" t="s">
        <v>98</v>
      </c>
      <c r="C154" s="109"/>
      <c r="D154" s="109"/>
      <c r="E154" s="109"/>
      <c r="F154" s="109"/>
      <c r="G154" s="109"/>
      <c r="H154" s="109"/>
      <c r="I154" s="109"/>
      <c r="K154" s="102" t="s">
        <v>0</v>
      </c>
      <c r="L154" s="102"/>
      <c r="M154" s="41">
        <f>SUM(M148:M153)</f>
        <v>232</v>
      </c>
      <c r="N154" s="6"/>
      <c r="O154" s="6">
        <f>SUM(O148:O153)</f>
        <v>1</v>
      </c>
    </row>
    <row r="155" spans="2:15" ht="47.25" customHeight="1" x14ac:dyDescent="0.25">
      <c r="B155" s="109"/>
      <c r="C155" s="109"/>
      <c r="D155" s="109"/>
      <c r="E155" s="109"/>
      <c r="F155" s="109"/>
      <c r="G155" s="109"/>
      <c r="H155" s="109"/>
      <c r="I155" s="109"/>
    </row>
    <row r="156" spans="2:15" x14ac:dyDescent="0.25">
      <c r="B156" s="40" t="s">
        <v>97</v>
      </c>
    </row>
    <row r="157" spans="2:15" ht="15" customHeight="1" x14ac:dyDescent="0.25">
      <c r="B157" s="40" t="s">
        <v>96</v>
      </c>
    </row>
  </sheetData>
  <mergeCells count="52">
    <mergeCell ref="B80:D81"/>
    <mergeCell ref="Q82:R82"/>
    <mergeCell ref="Q83:R83"/>
    <mergeCell ref="M80:R81"/>
    <mergeCell ref="K64:L64"/>
    <mergeCell ref="M64:N64"/>
    <mergeCell ref="Q66:R66"/>
    <mergeCell ref="I32:K32"/>
    <mergeCell ref="J33:K33"/>
    <mergeCell ref="B5:S6"/>
    <mergeCell ref="B8:S8"/>
    <mergeCell ref="B10:S11"/>
    <mergeCell ref="I15:M16"/>
    <mergeCell ref="P15:S16"/>
    <mergeCell ref="B13:S13"/>
    <mergeCell ref="B47:H47"/>
    <mergeCell ref="B48:C48"/>
    <mergeCell ref="K56:K57"/>
    <mergeCell ref="L56:M56"/>
    <mergeCell ref="K54:Q55"/>
    <mergeCell ref="O56:Q56"/>
    <mergeCell ref="Q84:R84"/>
    <mergeCell ref="Q85:R85"/>
    <mergeCell ref="B132:D132"/>
    <mergeCell ref="O89:P89"/>
    <mergeCell ref="O90:P90"/>
    <mergeCell ref="O91:P91"/>
    <mergeCell ref="O88:P88"/>
    <mergeCell ref="O92:P92"/>
    <mergeCell ref="Q88:R88"/>
    <mergeCell ref="Q89:R89"/>
    <mergeCell ref="Q90:R90"/>
    <mergeCell ref="Q91:R91"/>
    <mergeCell ref="K154:L154"/>
    <mergeCell ref="D148:E148"/>
    <mergeCell ref="D149:E149"/>
    <mergeCell ref="D150:E150"/>
    <mergeCell ref="D151:E151"/>
    <mergeCell ref="D152:E152"/>
    <mergeCell ref="B153:I153"/>
    <mergeCell ref="B154:I155"/>
    <mergeCell ref="K145:O146"/>
    <mergeCell ref="D147:E147"/>
    <mergeCell ref="K147:L147"/>
    <mergeCell ref="B92:H92"/>
    <mergeCell ref="Q92:R92"/>
    <mergeCell ref="B93:D93"/>
    <mergeCell ref="G93:H93"/>
    <mergeCell ref="I93:K93"/>
    <mergeCell ref="K110:N111"/>
    <mergeCell ref="B136:F137"/>
    <mergeCell ref="K136:M137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jvigo</cp:lastModifiedBy>
  <cp:lastPrinted>2019-08-15T00:21:30Z</cp:lastPrinted>
  <dcterms:created xsi:type="dcterms:W3CDTF">2019-05-15T14:50:02Z</dcterms:created>
  <dcterms:modified xsi:type="dcterms:W3CDTF">2019-08-15T14:41:12Z</dcterms:modified>
</cp:coreProperties>
</file>