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 tabRatio="351" firstSheet="2" activeTab="2"/>
  </bookViews>
  <sheets>
    <sheet name="2008" sheetId="2" state="hidden" r:id="rId1"/>
    <sheet name="2009" sheetId="1" state="hidden" r:id="rId2"/>
    <sheet name="2019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'2019'!$A$1:$O$108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6" i="3" l="1"/>
  <c r="M54" i="3"/>
  <c r="C67" i="3" l="1"/>
  <c r="D67" i="3"/>
  <c r="G67" i="3"/>
  <c r="F67" i="3"/>
  <c r="H45" i="3"/>
  <c r="F45" i="3"/>
  <c r="D45" i="3"/>
  <c r="E44" i="3" s="1"/>
  <c r="B20" i="3"/>
  <c r="C30" i="3"/>
  <c r="E42" i="3" l="1"/>
  <c r="B41" i="3"/>
  <c r="I87" i="3" l="1"/>
  <c r="H87" i="3"/>
  <c r="G87" i="3"/>
  <c r="E87" i="3"/>
  <c r="D87" i="3"/>
  <c r="C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E66" i="3"/>
  <c r="B66" i="3"/>
  <c r="E65" i="3"/>
  <c r="B65" i="3"/>
  <c r="E64" i="3"/>
  <c r="B64" i="3"/>
  <c r="E63" i="3"/>
  <c r="B63" i="3"/>
  <c r="E62" i="3"/>
  <c r="B62" i="3"/>
  <c r="E61" i="3"/>
  <c r="B61" i="3"/>
  <c r="E60" i="3"/>
  <c r="B60" i="3"/>
  <c r="E59" i="3"/>
  <c r="B59" i="3"/>
  <c r="E58" i="3"/>
  <c r="B58" i="3"/>
  <c r="E57" i="3"/>
  <c r="B57" i="3"/>
  <c r="E56" i="3"/>
  <c r="B56" i="3"/>
  <c r="E55" i="3"/>
  <c r="B55" i="3"/>
  <c r="I41" i="3"/>
  <c r="G43" i="3"/>
  <c r="E43" i="3"/>
  <c r="B44" i="3"/>
  <c r="I43" i="3"/>
  <c r="B43" i="3"/>
  <c r="B42" i="3"/>
  <c r="O30" i="3"/>
  <c r="N30" i="3"/>
  <c r="M30" i="3"/>
  <c r="D30" i="3"/>
  <c r="L29" i="3"/>
  <c r="B29" i="3"/>
  <c r="L28" i="3"/>
  <c r="B28" i="3"/>
  <c r="L27" i="3"/>
  <c r="B27" i="3"/>
  <c r="L26" i="3"/>
  <c r="B26" i="3"/>
  <c r="L25" i="3"/>
  <c r="B25" i="3"/>
  <c r="L24" i="3"/>
  <c r="B24" i="3"/>
  <c r="L23" i="3"/>
  <c r="B23" i="3"/>
  <c r="L22" i="3"/>
  <c r="B22" i="3"/>
  <c r="L21" i="3"/>
  <c r="B21" i="3"/>
  <c r="L20" i="3"/>
  <c r="L19" i="3"/>
  <c r="B19" i="3"/>
  <c r="L18" i="3"/>
  <c r="B18" i="3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40" i="1" s="1"/>
  <c r="F40" i="1"/>
  <c r="G39" i="1" s="1"/>
  <c r="D40" i="1"/>
  <c r="E40" i="1" s="1"/>
  <c r="B39" i="1"/>
  <c r="B38" i="1"/>
  <c r="B37" i="1"/>
  <c r="O28" i="1"/>
  <c r="N28" i="1"/>
  <c r="M28" i="1"/>
  <c r="D28" i="1"/>
  <c r="C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 s="1"/>
  <c r="F38" i="2"/>
  <c r="G37" i="2" s="1"/>
  <c r="D38" i="2"/>
  <c r="E37" i="2" s="1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L28" i="1" l="1"/>
  <c r="M29" i="1" s="1"/>
  <c r="E35" i="2"/>
  <c r="E36" i="2"/>
  <c r="B64" i="2"/>
  <c r="C65" i="2" s="1"/>
  <c r="G35" i="2"/>
  <c r="I36" i="2"/>
  <c r="E38" i="2"/>
  <c r="I37" i="1"/>
  <c r="I39" i="1"/>
  <c r="I35" i="2"/>
  <c r="B38" i="2"/>
  <c r="C36" i="2" s="1"/>
  <c r="I38" i="1"/>
  <c r="B45" i="3"/>
  <c r="C41" i="3" s="1"/>
  <c r="B67" i="3"/>
  <c r="E67" i="3"/>
  <c r="G68" i="3" s="1"/>
  <c r="B30" i="3"/>
  <c r="D31" i="3" s="1"/>
  <c r="E38" i="1"/>
  <c r="I37" i="2"/>
  <c r="B65" i="1"/>
  <c r="D66" i="1" s="1"/>
  <c r="B26" i="2"/>
  <c r="D27" i="2" s="1"/>
  <c r="E39" i="1"/>
  <c r="L26" i="2"/>
  <c r="L27" i="2" s="1"/>
  <c r="G37" i="1"/>
  <c r="E37" i="1"/>
  <c r="B28" i="1"/>
  <c r="B29" i="1" s="1"/>
  <c r="B40" i="1"/>
  <c r="C40" i="1" s="1"/>
  <c r="I42" i="3"/>
  <c r="G42" i="3"/>
  <c r="E41" i="3"/>
  <c r="G36" i="2"/>
  <c r="G38" i="2"/>
  <c r="G38" i="1"/>
  <c r="G40" i="1"/>
  <c r="G41" i="3"/>
  <c r="G44" i="3"/>
  <c r="F87" i="3"/>
  <c r="I88" i="3" s="1"/>
  <c r="B87" i="3"/>
  <c r="E88" i="3" s="1"/>
  <c r="L30" i="3"/>
  <c r="M31" i="3" s="1"/>
  <c r="I44" i="3"/>
  <c r="O29" i="1" l="1"/>
  <c r="N29" i="1"/>
  <c r="L29" i="1"/>
  <c r="D65" i="2"/>
  <c r="B65" i="2" s="1"/>
  <c r="C38" i="2"/>
  <c r="C35" i="2"/>
  <c r="C37" i="2"/>
  <c r="D29" i="1"/>
  <c r="O27" i="2"/>
  <c r="C38" i="1"/>
  <c r="N27" i="2"/>
  <c r="M27" i="2"/>
  <c r="C44" i="3"/>
  <c r="C27" i="2"/>
  <c r="C66" i="1"/>
  <c r="B66" i="1" s="1"/>
  <c r="B27" i="2"/>
  <c r="C29" i="1"/>
  <c r="C37" i="1"/>
  <c r="C39" i="1"/>
  <c r="I45" i="3"/>
  <c r="G45" i="3"/>
  <c r="D88" i="3"/>
  <c r="C68" i="3"/>
  <c r="D68" i="3"/>
  <c r="E45" i="3"/>
  <c r="C42" i="3"/>
  <c r="C31" i="3"/>
  <c r="N31" i="3"/>
  <c r="B31" i="3"/>
  <c r="C88" i="3"/>
  <c r="C43" i="3"/>
  <c r="F68" i="3"/>
  <c r="E68" i="3" s="1"/>
  <c r="H88" i="3"/>
  <c r="G88" i="3"/>
  <c r="O31" i="3"/>
  <c r="L31" i="3"/>
  <c r="B88" i="3" l="1"/>
  <c r="B68" i="3"/>
  <c r="F88" i="3"/>
  <c r="C45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<sst xmlns="http://schemas.openxmlformats.org/spreadsheetml/2006/main" count="400" uniqueCount="88">
  <si>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</si>
  <si>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</si>
  <si>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</si>
  <si>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</si>
  <si>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</si>
  <si>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</si>
  <si>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</si>
  <si>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</si>
  <si>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</si>
  <si>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</si>
  <si>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</si>
  <si>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</si>
  <si>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</si>
  <si>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</si>
  <si>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</si>
  <si>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</si>
  <si>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</si>
  <si>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</si>
  <si>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</si>
  <si>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</si>
  <si>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</si>
  <si>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</si>
  <si>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</si>
  <si>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</si>
  <si>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</si>
  <si>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</si>
  <si>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</si>
  <si>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</si>
  <si>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</si>
  <si>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</si>
  <si>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</si>
  <si>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</si>
  <si>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</si>
  <si>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</si>
  <si>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</si>
  <si>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</si>
  <si>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</si>
  <si>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</si>
  <si>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</si>
  <si>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</si>
  <si>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</si>
  <si>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</si>
  <si>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</si>
  <si>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</si>
  <si>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</si>
  <si>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</si>
  <si>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</si>
  <si>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</si>
  <si>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</si>
  <si>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</si>
  <si>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</si>
  <si>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</si>
  <si>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</si>
  <si>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</si>
  <si>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</si>
  <si>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</si>
  <si>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</si>
  <si>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</si>
  <si>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</si>
  <si>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</si>
  <si>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</si>
  <si>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</si>
  <si>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</si>
  <si>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</si>
  <si>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</si>
  <si>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</si>
  <si>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</si>
  <si>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</si>
  <si>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</si>
  <si>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</si>
  <si>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</si>
  <si>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</si>
  <si>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</si>
  <si>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</si>
  <si>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</si>
  <si>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</si>
  <si>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</si>
  <si>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</si>
  <si>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</si>
  <si>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</si>
  <si>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Vecino/a</t>
  </si>
  <si>
    <t>/2 Persona agresora diferente a madre/padre.</t>
  </si>
  <si>
    <t>/3 Persona agresora diferente a vecino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</si>
  <si>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</si>
  <si>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 xml:space="preserve">del total de Casos  de </t>
  </si>
  <si>
    <r>
      <t xml:space="preserve">Otros </t>
    </r>
    <r>
      <rPr>
        <vertAlign val="superscript"/>
        <sz val="10"/>
        <rFont val="Arial Narrow"/>
        <family val="2"/>
      </rPr>
      <t>/2</t>
    </r>
  </si>
  <si>
    <r>
      <t xml:space="preserve">Otros </t>
    </r>
    <r>
      <rPr>
        <vertAlign val="superscript"/>
        <sz val="10"/>
        <rFont val="Arial Narrow"/>
        <family val="2"/>
      </rPr>
      <t>/3</t>
    </r>
  </si>
  <si>
    <t>Período : Enero - Julio,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</si>
</sst>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color rgb="FFC00000"/>
      <name val="Arial Narrow"/>
      <family val="2"/>
    </font>
    <font>
      <vertAlign val="superscript"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5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2" borderId="0" xfId="2" applyNumberFormat="1" applyFont="1" applyFill="1"/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9" fontId="46" fillId="2" borderId="0" xfId="2" applyFont="1" applyFill="1" applyBorder="1" applyAlignment="1">
      <alignment horizontal="left"/>
    </xf>
    <xf numFmtId="9" fontId="46" fillId="2" borderId="0" xfId="2" applyFont="1" applyFill="1" applyBorder="1" applyAlignment="1">
      <alignment horizontal="right"/>
    </xf>
    <xf numFmtId="164" fontId="22" fillId="9" borderId="44" xfId="2" applyNumberFormat="1" applyFont="1" applyFill="1" applyBorder="1" applyAlignment="1">
      <alignment horizontal="center" vertical="center"/>
    </xf>
    <xf numFmtId="164" fontId="22" fillId="9" borderId="34" xfId="2" applyNumberFormat="1" applyFont="1" applyFill="1" applyBorder="1" applyAlignment="1">
      <alignment horizontal="center" vertical="center"/>
    </xf>
    <xf numFmtId="164" fontId="22" fillId="9" borderId="36" xfId="2" applyNumberFormat="1" applyFont="1" applyFill="1" applyBorder="1" applyAlignment="1">
      <alignment horizontal="center" vertical="center"/>
    </xf>
    <xf numFmtId="164" fontId="22" fillId="9" borderId="45" xfId="2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44" xfId="0" applyFont="1" applyFill="1" applyBorder="1" applyAlignment="1">
      <alignment horizontal="left" vertical="center"/>
    </xf>
    <xf numFmtId="3" fontId="22" fillId="9" borderId="45" xfId="0" applyNumberFormat="1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3" fontId="22" fillId="9" borderId="34" xfId="0" applyNumberFormat="1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48976"/>
        <c:axId val="230249536"/>
      </c:barChart>
      <c:catAx>
        <c:axId val="23024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49536"/>
        <c:crosses val="autoZero"/>
        <c:auto val="1"/>
        <c:lblAlgn val="ctr"/>
        <c:lblOffset val="100"/>
        <c:noMultiLvlLbl val="0"/>
      </c:catAx>
      <c:valAx>
        <c:axId val="23024953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024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30255136"/>
        <c:axId val="230255696"/>
      </c:barChart>
      <c:catAx>
        <c:axId val="23025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255696"/>
        <c:crosses val="autoZero"/>
        <c:auto val="1"/>
        <c:lblAlgn val="ctr"/>
        <c:lblOffset val="100"/>
        <c:noMultiLvlLbl val="0"/>
      </c:catAx>
      <c:valAx>
        <c:axId val="2302556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3025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9565404662464"/>
          <c:y val="4.9451747554669488E-2"/>
          <c:w val="0.83800434595337536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43884449907806E-2"/>
                  <c:y val="-1.00786814445018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51-49B3-BA2B-4C8880A9694A}"/>
                </c:ext>
              </c:extLst>
            </c:dLbl>
            <c:dLbl>
              <c:idx val="1"/>
              <c:layout>
                <c:manualLayout>
                  <c:x val="2.1511985248924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51-49B3-BA2B-4C8880A9694A}"/>
                </c:ext>
              </c:extLst>
            </c:dLbl>
            <c:dLbl>
              <c:idx val="2"/>
              <c:layout>
                <c:manualLayout>
                  <c:x val="2.1511985248924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('2019'!$D$41,'2019'!$F$41,'2019'!$H$41)</c:f>
              <c:numCache>
                <c:formatCode>#,##0</c:formatCode>
                <c:ptCount val="3"/>
                <c:pt idx="0">
                  <c:v>78</c:v>
                </c:pt>
                <c:pt idx="1">
                  <c:v>72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'2019'!$A$42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5851259987706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('2019'!$D$42,'2019'!$F$42,'2019'!$H$42)</c:f>
              <c:numCache>
                <c:formatCode>#,##0</c:formatCode>
                <c:ptCount val="3"/>
                <c:pt idx="0">
                  <c:v>3002</c:v>
                </c:pt>
                <c:pt idx="1">
                  <c:v>6269</c:v>
                </c:pt>
                <c:pt idx="2">
                  <c:v>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'2019'!$A$43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('2019'!$D$43,'2019'!$F$43,'2019'!$H$43)</c:f>
              <c:numCache>
                <c:formatCode>#,##0</c:formatCode>
                <c:ptCount val="3"/>
                <c:pt idx="0">
                  <c:v>1950</c:v>
                </c:pt>
                <c:pt idx="1">
                  <c:v>3695</c:v>
                </c:pt>
                <c:pt idx="2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'2019'!$A$44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194958113333565E-2"/>
                  <c:y val="0"/>
                </c:manualLayout>
              </c:layout>
              <c:spPr>
                <a:solidFill>
                  <a:schemeClr val="bg1">
                    <a:lumMod val="75000"/>
                  </a:schemeClr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 i="0" u="none" strike="noStrike" baseline="0">
                      <a:solidFill>
                        <a:schemeClr val="tx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650397572460792E-2"/>
                      <c:h val="7.32820230896096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10-40E3-BB90-174D8B91E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('2019'!$D$39,'2019'!$F$39,'2019'!$H$39)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('2019'!$D$44,'2019'!$F$44,'2019'!$H$44)</c:f>
              <c:numCache>
                <c:formatCode>#,##0</c:formatCode>
                <c:ptCount val="3"/>
                <c:pt idx="0">
                  <c:v>428</c:v>
                </c:pt>
                <c:pt idx="1">
                  <c:v>1919</c:v>
                </c:pt>
                <c:pt idx="2">
                  <c:v>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273984"/>
        <c:axId val="231274544"/>
      </c:barChart>
      <c:catAx>
        <c:axId val="23127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231274544"/>
        <c:crosses val="autoZero"/>
        <c:auto val="1"/>
        <c:lblAlgn val="ctr"/>
        <c:lblOffset val="100"/>
        <c:noMultiLvlLbl val="0"/>
      </c:catAx>
      <c:valAx>
        <c:axId val="231274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312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3958495661301"/>
          <c:y val="0.72536740356603313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70279222477264"/>
          <c:y val="0.24116865852622071"/>
          <c:w val="0.47086211867569916"/>
          <c:h val="0.68340300138125043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'2019'!$C$30:$D$30</c:f>
              <c:numCache>
                <c:formatCode>#,##0</c:formatCode>
                <c:ptCount val="2"/>
                <c:pt idx="0">
                  <c:v>19436</c:v>
                </c:pt>
                <c:pt idx="1">
                  <c:v>10776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>
          <a:extLst>
            <a:ext uri="{FF2B5EF4-FFF2-40B4-BE49-F238E27FC236}">
              <a16:creationId xmlns:a16="http://schemas.microsoft.com/office/drawing/2014/main" id="{00000000-0008-0000-0000-000009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>
          <a:extLst>
            <a:ext uri="{FF2B5EF4-FFF2-40B4-BE49-F238E27FC236}">
              <a16:creationId xmlns:a16="http://schemas.microsoft.com/office/drawing/2014/main" id="{00000000-0008-0000-0000-00000A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>
          <a:extLst>
            <a:ext uri="{FF2B5EF4-FFF2-40B4-BE49-F238E27FC236}">
              <a16:creationId xmlns:a16="http://schemas.microsoft.com/office/drawing/2014/main" id="{00000000-0008-0000-0000-00000B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>
          <a:extLst>
            <a:ext uri="{FF2B5EF4-FFF2-40B4-BE49-F238E27FC236}">
              <a16:creationId xmlns:a16="http://schemas.microsoft.com/office/drawing/2014/main" id="{00000000-0008-0000-0000-00000C291800}"/>
            </a:ext>
          </a:extLst>
        </xdr:cNvPr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>
            <a:extLst>
              <a:ext uri="{FF2B5EF4-FFF2-40B4-BE49-F238E27FC236}">
                <a16:creationId xmlns:a16="http://schemas.microsoft.com/office/drawing/2014/main" id="{00000000-0008-0000-0000-00000F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>
            <a:extLst>
              <a:ext uri="{FF2B5EF4-FFF2-40B4-BE49-F238E27FC236}">
                <a16:creationId xmlns:a16="http://schemas.microsoft.com/office/drawing/2014/main" id="{00000000-0008-0000-0000-000010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>
          <a:extLst>
            <a:ext uri="{FF2B5EF4-FFF2-40B4-BE49-F238E27FC236}">
              <a16:creationId xmlns:a16="http://schemas.microsoft.com/office/drawing/2014/main" id="{00000000-0008-0000-0000-00000D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3B6435EA-F24D-43F8-8FEB-E9A487C643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EBD257A-239D-41CD-99DF-826C013EC5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2BCFF3A2-B025-4CA0-BC28-B481C6BFA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FB520F6-35AA-4332-A9A8-768542590F8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>
          <a:extLst>
            <a:ext uri="{FF2B5EF4-FFF2-40B4-BE49-F238E27FC236}">
              <a16:creationId xmlns:a16="http://schemas.microsoft.com/office/drawing/2014/main" id="{00000000-0008-0000-0100-000009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>
          <a:extLst>
            <a:ext uri="{FF2B5EF4-FFF2-40B4-BE49-F238E27FC236}">
              <a16:creationId xmlns:a16="http://schemas.microsoft.com/office/drawing/2014/main" id="{00000000-0008-0000-0100-00000A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>
          <a:extLst>
            <a:ext uri="{FF2B5EF4-FFF2-40B4-BE49-F238E27FC236}">
              <a16:creationId xmlns:a16="http://schemas.microsoft.com/office/drawing/2014/main" id="{00000000-0008-0000-0100-00000B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>
          <a:extLst>
            <a:ext uri="{FF2B5EF4-FFF2-40B4-BE49-F238E27FC236}">
              <a16:creationId xmlns:a16="http://schemas.microsoft.com/office/drawing/2014/main" id="{00000000-0008-0000-0100-00000C351800}"/>
            </a:ext>
          </a:extLst>
        </xdr:cNvPr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>
            <a:extLst>
              <a:ext uri="{FF2B5EF4-FFF2-40B4-BE49-F238E27FC236}">
                <a16:creationId xmlns:a16="http://schemas.microsoft.com/office/drawing/2014/main" id="{00000000-0008-0000-0100-00000F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>
            <a:extLst>
              <a:ext uri="{FF2B5EF4-FFF2-40B4-BE49-F238E27FC236}">
                <a16:creationId xmlns:a16="http://schemas.microsoft.com/office/drawing/2014/main" id="{00000000-0008-0000-0100-000010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>
          <a:extLst>
            <a:ext uri="{FF2B5EF4-FFF2-40B4-BE49-F238E27FC236}">
              <a16:creationId xmlns:a16="http://schemas.microsoft.com/office/drawing/2014/main" id="{00000000-0008-0000-0100-00000D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084AF9C2-9821-4E2C-B2E3-8F4D974191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5A8687B3-2D36-4735-92C8-9D64129C97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7EDBB5E-BAEC-43A2-A90A-E473C6AAE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5BD5210-B769-437C-BBAE-23B890BE31A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>
          <a:extLst>
            <a:ext uri="{FF2B5EF4-FFF2-40B4-BE49-F238E27FC236}">
              <a16:creationId xmlns:a16="http://schemas.microsoft.com/office/drawing/2014/main" id="{00000000-0008-0000-0200-000029D51700}"/>
            </a:ext>
          </a:extLst>
        </xdr:cNvPr>
        <xdr:cNvGrpSpPr>
          <a:grpSpLocks/>
        </xdr:cNvGrpSpPr>
      </xdr:nvGrpSpPr>
      <xdr:grpSpPr bwMode="auto">
        <a:xfrm>
          <a:off x="6846570" y="4699635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>
            <a:extLst>
              <a:ext uri="{FF2B5EF4-FFF2-40B4-BE49-F238E27FC236}">
                <a16:creationId xmlns:a16="http://schemas.microsoft.com/office/drawing/2014/main" id="{00000000-0008-0000-0200-00002F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>
            <a:extLst>
              <a:ext uri="{FF2B5EF4-FFF2-40B4-BE49-F238E27FC236}">
                <a16:creationId xmlns:a16="http://schemas.microsoft.com/office/drawing/2014/main" id="{00000000-0008-0000-0200-000030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656590</xdr:colOff>
      <xdr:row>51</xdr:row>
      <xdr:rowOff>93372</xdr:rowOff>
    </xdr:from>
    <xdr:to>
      <xdr:col>9</xdr:col>
      <xdr:colOff>533400</xdr:colOff>
      <xdr:row>54</xdr:row>
      <xdr:rowOff>176530</xdr:rowOff>
    </xdr:to>
    <xdr:pic>
      <xdr:nvPicPr>
        <xdr:cNvPr id="1561898" name="Picture 26" descr="vs2">
          <a:extLst>
            <a:ext uri="{FF2B5EF4-FFF2-40B4-BE49-F238E27FC236}">
              <a16:creationId xmlns:a16="http://schemas.microsoft.com/office/drawing/2014/main" id="{00000000-0008-0000-0200-00002AD5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740" y="7891172"/>
          <a:ext cx="1400810" cy="737208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352425</xdr:colOff>
      <xdr:row>55</xdr:row>
      <xdr:rowOff>74083</xdr:rowOff>
    </xdr:from>
    <xdr:to>
      <xdr:col>14</xdr:col>
      <xdr:colOff>793751</xdr:colOff>
      <xdr:row>67</xdr:row>
      <xdr:rowOff>114300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743575" y="9113308"/>
          <a:ext cx="5499101" cy="1373717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que tienen mayor incidencia son en los siguientes departamentos: Lima 637 casos, Arequipa 187 casos, Junín 182 casos, La Libertad 151 casos, Huánuco 133 casos, Cusco 131 casos, Loreto 128 casos, Ancash 118 casos, San Martín 114 casos, , Ica 97 casos, Piura 84 casos, Cajamarca 79 casos, Puno 77 casos y Ayacucho 72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755650</xdr:colOff>
      <xdr:row>46</xdr:row>
      <xdr:rowOff>76200</xdr:rowOff>
    </xdr:to>
    <xdr:graphicFrame macro="">
      <xdr:nvGraphicFramePr>
        <xdr:cNvPr id="1561900" name="Gráfico 2">
          <a:extLst>
            <a:ext uri="{FF2B5EF4-FFF2-40B4-BE49-F238E27FC236}">
              <a16:creationId xmlns:a16="http://schemas.microsoft.com/office/drawing/2014/main" id="{00000000-0008-0000-0200-00002C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685800</xdr:colOff>
      <xdr:row>35</xdr:row>
      <xdr:rowOff>74084</xdr:rowOff>
    </xdr:to>
    <xdr:graphicFrame macro="">
      <xdr:nvGraphicFramePr>
        <xdr:cNvPr id="1561901" name="Gráfico 3">
          <a:extLst>
            <a:ext uri="{FF2B5EF4-FFF2-40B4-BE49-F238E27FC236}">
              <a16:creationId xmlns:a16="http://schemas.microsoft.com/office/drawing/2014/main" id="{00000000-0008-0000-0200-00002D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>
          <a:extLst>
            <a:ext uri="{FF2B5EF4-FFF2-40B4-BE49-F238E27FC236}">
              <a16:creationId xmlns:a16="http://schemas.microsoft.com/office/drawing/2014/main" id="{00000000-0008-0000-0200-00002ED5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>
          <a:extLst xmlns:a="http://schemas.openxmlformats.org/drawingml/2006/main">
            <a:ext uri="{FF2B5EF4-FFF2-40B4-BE49-F238E27FC236}">
              <a16:creationId xmlns:a16="http://schemas.microsoft.com/office/drawing/2014/main" id="{18870501-BEF5-44EA-96E4-F01B85AD1556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3836" y="81151"/>
          <a:ext cx="2751" cy="1123"/>
          <a:chOff x="0" y="0"/>
          <a:chExt cx="1" cy="2"/>
        </a:xfrm>
      </cdr:grpSpPr>
      <cdr:pic>
        <cdr:nvPicPr>
          <cdr:cNvPr id="3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AA1163B-F2E6-4421-92D6-5D4FF485205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C2ECA15C-28AF-4302-9BC6-45E18B7F17D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0.78135</cdr:x>
      <cdr:y>0.58361</cdr:y>
    </cdr:from>
    <cdr:to>
      <cdr:x>0.93557</cdr:x>
      <cdr:y>0.77089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4918A5B-1F3B-4185-8355-E6400390058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95936" y="1799106"/>
          <a:ext cx="690021" cy="5773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0.7645</cdr:x>
      <cdr:y>0.15151</cdr:y>
    </cdr:from>
    <cdr:to>
      <cdr:x>0.86656</cdr:x>
      <cdr:y>0.32996</cdr:y>
    </cdr:to>
    <cdr:grpSp>
      <cdr:nvGrpSpPr>
        <cdr:cNvPr id="24" name="Group 215">
          <a:extLst xmlns:a="http://schemas.openxmlformats.org/drawingml/2006/main">
            <a:ext uri="{FF2B5EF4-FFF2-40B4-BE49-F238E27FC236}">
              <a16:creationId xmlns:a16="http://schemas.microsoft.com/office/drawing/2014/main" id="{518EC337-8622-417E-9674-9CD46F6E41C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38006" y="567119"/>
          <a:ext cx="445620" cy="667959"/>
          <a:chOff x="0" y="0"/>
          <a:chExt cx="1" cy="2"/>
        </a:xfrm>
      </cdr:grpSpPr>
      <cdr:pic>
        <cdr:nvPicPr>
          <cdr:cNvPr id="7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789992F-B63C-4622-93DA-89B79C26DF2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8F310D74-AD17-4B94-90AE-921BBE43AEE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0.86827</cdr:x>
      <cdr:y>0.26548</cdr:y>
    </cdr:from>
    <cdr:to>
      <cdr:x>0.95251</cdr:x>
      <cdr:y>0.43422</cdr:y>
    </cdr:to>
    <cdr:pic>
      <cdr:nvPicPr>
        <cdr:cNvPr id="9" name="Picture 217" descr="MCj01562030000%5b1%5d">
          <a:extLst xmlns:a="http://schemas.openxmlformats.org/drawingml/2006/main">
            <a:ext uri="{FF2B5EF4-FFF2-40B4-BE49-F238E27FC236}">
              <a16:creationId xmlns:a16="http://schemas.microsoft.com/office/drawing/2014/main" id="{2786BB1F-AF30-4AB7-AFC1-9E5A484353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84810" y="818384"/>
          <a:ext cx="376942" cy="520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0.044</cdr:x>
      <cdr:y>0.37838</cdr:y>
    </cdr:from>
    <cdr:to>
      <cdr:x>0.19554</cdr:x>
      <cdr:y>0.56815</cdr:y>
    </cdr:to>
    <cdr:pic>
      <cdr:nvPicPr>
        <cdr:cNvPr id="10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202D0DD-A992-4B29-96CD-BA58959CFE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96849" y="1166446"/>
          <a:ext cx="678019" cy="5849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21" t="s">
        <v>24</v>
      </c>
      <c r="B33" s="221" t="s">
        <v>5</v>
      </c>
      <c r="C33" s="221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21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2" t="s">
        <v>4</v>
      </c>
      <c r="B50" s="223" t="s">
        <v>32</v>
      </c>
      <c r="C50" s="224"/>
      <c r="D50" s="225"/>
      <c r="E50" s="226" t="s">
        <v>33</v>
      </c>
      <c r="J50" s="42"/>
    </row>
    <row r="51" spans="1:10" ht="17.25" customHeight="1" x14ac:dyDescent="0.2">
      <c r="A51" s="222"/>
      <c r="B51" s="50" t="s">
        <v>5</v>
      </c>
      <c r="C51" s="50" t="s">
        <v>34</v>
      </c>
      <c r="D51" s="50" t="s">
        <v>35</v>
      </c>
      <c r="E51" s="227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21" t="s">
        <v>24</v>
      </c>
      <c r="B72" s="221" t="s">
        <v>8</v>
      </c>
      <c r="C72" s="221"/>
      <c r="D72" s="221"/>
      <c r="E72" s="221" t="s">
        <v>9</v>
      </c>
      <c r="F72" s="221"/>
      <c r="G72" s="221"/>
      <c r="H72" s="221" t="s">
        <v>10</v>
      </c>
      <c r="I72" s="221"/>
      <c r="J72" s="221"/>
    </row>
    <row r="73" spans="1:10" ht="19.5" customHeight="1" x14ac:dyDescent="0.2">
      <c r="A73" s="221"/>
      <c r="B73" s="228" t="s">
        <v>38</v>
      </c>
      <c r="C73" s="228"/>
      <c r="D73" s="49" t="s">
        <v>22</v>
      </c>
      <c r="E73" s="228" t="s">
        <v>38</v>
      </c>
      <c r="F73" s="228"/>
      <c r="G73" s="49" t="s">
        <v>22</v>
      </c>
      <c r="H73" s="228" t="s">
        <v>38</v>
      </c>
      <c r="I73" s="228"/>
      <c r="J73" s="49" t="s">
        <v>22</v>
      </c>
    </row>
    <row r="74" spans="1:10" ht="21.75" customHeight="1" x14ac:dyDescent="0.2">
      <c r="A74" s="45" t="s">
        <v>26</v>
      </c>
      <c r="B74" s="229" t="s">
        <v>39</v>
      </c>
      <c r="C74" s="229"/>
      <c r="D74" s="46">
        <v>0.90400000000000003</v>
      </c>
      <c r="E74" s="229" t="s">
        <v>39</v>
      </c>
      <c r="F74" s="229"/>
      <c r="G74" s="47">
        <v>0.85799999999999998</v>
      </c>
      <c r="H74" s="229" t="s">
        <v>39</v>
      </c>
      <c r="I74" s="229"/>
      <c r="J74" s="47">
        <v>0.72</v>
      </c>
    </row>
    <row r="75" spans="1:10" ht="21.75" customHeight="1" x14ac:dyDescent="0.2">
      <c r="A75" s="45" t="s">
        <v>27</v>
      </c>
      <c r="B75" s="229" t="s">
        <v>39</v>
      </c>
      <c r="C75" s="229"/>
      <c r="D75" s="46">
        <v>0.86699999999999999</v>
      </c>
      <c r="E75" s="229" t="s">
        <v>39</v>
      </c>
      <c r="F75" s="229"/>
      <c r="G75" s="47">
        <v>0.81499999999999995</v>
      </c>
      <c r="H75" s="229" t="s">
        <v>39</v>
      </c>
      <c r="I75" s="229"/>
      <c r="J75" s="47">
        <v>0.622</v>
      </c>
    </row>
    <row r="76" spans="1:10" ht="21.75" customHeight="1" x14ac:dyDescent="0.2">
      <c r="A76" s="230" t="s">
        <v>28</v>
      </c>
      <c r="B76" s="229" t="s">
        <v>40</v>
      </c>
      <c r="C76" s="229"/>
      <c r="D76" s="46">
        <v>0.41399999999999998</v>
      </c>
      <c r="E76" s="229" t="s">
        <v>40</v>
      </c>
      <c r="F76" s="229"/>
      <c r="G76" s="47">
        <v>0.42499999999999999</v>
      </c>
      <c r="H76" s="229" t="s">
        <v>40</v>
      </c>
      <c r="I76" s="229"/>
      <c r="J76" s="47">
        <v>0.45300000000000001</v>
      </c>
    </row>
    <row r="77" spans="1:10" ht="21.75" customHeight="1" x14ac:dyDescent="0.2">
      <c r="A77" s="230"/>
      <c r="B77" s="231" t="s">
        <v>41</v>
      </c>
      <c r="C77" s="232"/>
      <c r="D77" s="47">
        <v>0.27600000000000002</v>
      </c>
      <c r="E77" s="231" t="s">
        <v>41</v>
      </c>
      <c r="F77" s="232"/>
      <c r="G77" s="47">
        <v>0.25</v>
      </c>
      <c r="H77" s="231" t="s">
        <v>41</v>
      </c>
      <c r="I77" s="232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7" t="s">
        <v>24</v>
      </c>
      <c r="B35" s="237" t="s">
        <v>5</v>
      </c>
      <c r="C35" s="237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7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8" t="s">
        <v>4</v>
      </c>
      <c r="B51" s="239" t="s">
        <v>32</v>
      </c>
      <c r="C51" s="240"/>
      <c r="D51" s="241"/>
      <c r="E51" s="242" t="s">
        <v>33</v>
      </c>
      <c r="J51" s="42"/>
    </row>
    <row r="52" spans="1:10" ht="17.25" customHeight="1" x14ac:dyDescent="0.2">
      <c r="A52" s="238"/>
      <c r="B52" s="72" t="s">
        <v>5</v>
      </c>
      <c r="C52" s="72" t="s">
        <v>34</v>
      </c>
      <c r="D52" s="72" t="s">
        <v>35</v>
      </c>
      <c r="E52" s="243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7" t="s">
        <v>24</v>
      </c>
      <c r="B73" s="237" t="s">
        <v>8</v>
      </c>
      <c r="C73" s="237"/>
      <c r="D73" s="237"/>
      <c r="E73" s="237" t="s">
        <v>9</v>
      </c>
      <c r="F73" s="237"/>
      <c r="G73" s="237"/>
      <c r="H73" s="237" t="s">
        <v>10</v>
      </c>
      <c r="I73" s="237"/>
      <c r="J73" s="237"/>
    </row>
    <row r="74" spans="1:10" ht="19.5" customHeight="1" x14ac:dyDescent="0.2">
      <c r="A74" s="237"/>
      <c r="B74" s="244" t="s">
        <v>38</v>
      </c>
      <c r="C74" s="244"/>
      <c r="D74" s="73" t="s">
        <v>22</v>
      </c>
      <c r="E74" s="244" t="s">
        <v>38</v>
      </c>
      <c r="F74" s="244"/>
      <c r="G74" s="73" t="s">
        <v>22</v>
      </c>
      <c r="H74" s="244" t="s">
        <v>38</v>
      </c>
      <c r="I74" s="244"/>
      <c r="J74" s="73" t="s">
        <v>22</v>
      </c>
    </row>
    <row r="75" spans="1:10" ht="21.75" customHeight="1" x14ac:dyDescent="0.2">
      <c r="A75" s="235" t="s">
        <v>26</v>
      </c>
      <c r="B75" s="229" t="s">
        <v>39</v>
      </c>
      <c r="C75" s="229"/>
      <c r="D75" s="46">
        <v>0.92</v>
      </c>
      <c r="E75" s="229" t="s">
        <v>39</v>
      </c>
      <c r="F75" s="229"/>
      <c r="G75" s="47">
        <v>0.85</v>
      </c>
      <c r="H75" s="229" t="s">
        <v>39</v>
      </c>
      <c r="I75" s="229"/>
      <c r="J75" s="47">
        <v>0.73</v>
      </c>
    </row>
    <row r="76" spans="1:10" ht="21.75" customHeight="1" x14ac:dyDescent="0.2">
      <c r="A76" s="236"/>
      <c r="B76" s="233" t="s">
        <v>49</v>
      </c>
      <c r="C76" s="234"/>
      <c r="D76" s="46">
        <v>0.08</v>
      </c>
      <c r="E76" s="233" t="s">
        <v>49</v>
      </c>
      <c r="F76" s="234"/>
      <c r="G76" s="47">
        <v>0.15</v>
      </c>
      <c r="H76" s="233" t="s">
        <v>49</v>
      </c>
      <c r="I76" s="234"/>
      <c r="J76" s="47">
        <v>0.27</v>
      </c>
    </row>
    <row r="77" spans="1:10" ht="21.75" customHeight="1" x14ac:dyDescent="0.2">
      <c r="A77" s="235" t="s">
        <v>27</v>
      </c>
      <c r="B77" s="229" t="s">
        <v>39</v>
      </c>
      <c r="C77" s="229"/>
      <c r="D77" s="46">
        <v>0.9</v>
      </c>
      <c r="E77" s="229" t="s">
        <v>39</v>
      </c>
      <c r="F77" s="229"/>
      <c r="G77" s="47">
        <v>0.79</v>
      </c>
      <c r="H77" s="229" t="s">
        <v>39</v>
      </c>
      <c r="I77" s="229"/>
      <c r="J77" s="47">
        <v>0.59</v>
      </c>
    </row>
    <row r="78" spans="1:10" ht="21.75" customHeight="1" x14ac:dyDescent="0.2">
      <c r="A78" s="236"/>
      <c r="B78" s="233" t="s">
        <v>49</v>
      </c>
      <c r="C78" s="234"/>
      <c r="D78" s="46">
        <v>0.1</v>
      </c>
      <c r="E78" s="233" t="s">
        <v>49</v>
      </c>
      <c r="F78" s="234"/>
      <c r="G78" s="47">
        <v>0.21</v>
      </c>
      <c r="H78" s="233" t="s">
        <v>49</v>
      </c>
      <c r="I78" s="234"/>
      <c r="J78" s="47">
        <v>0.41</v>
      </c>
    </row>
    <row r="79" spans="1:10" ht="21.75" customHeight="1" x14ac:dyDescent="0.2">
      <c r="A79" s="230" t="s">
        <v>28</v>
      </c>
      <c r="B79" s="229" t="s">
        <v>40</v>
      </c>
      <c r="C79" s="229"/>
      <c r="D79" s="46">
        <v>0.49</v>
      </c>
      <c r="E79" s="229" t="s">
        <v>40</v>
      </c>
      <c r="F79" s="229"/>
      <c r="G79" s="47">
        <v>0.53</v>
      </c>
      <c r="H79" s="229" t="s">
        <v>40</v>
      </c>
      <c r="I79" s="229"/>
      <c r="J79" s="47">
        <v>0.54</v>
      </c>
    </row>
    <row r="80" spans="1:10" ht="21.75" customHeight="1" x14ac:dyDescent="0.2">
      <c r="A80" s="230"/>
      <c r="B80" s="231" t="s">
        <v>41</v>
      </c>
      <c r="C80" s="232"/>
      <c r="D80" s="47">
        <v>0.51</v>
      </c>
      <c r="E80" s="231" t="s">
        <v>41</v>
      </c>
      <c r="F80" s="232"/>
      <c r="G80" s="47">
        <v>0.47</v>
      </c>
      <c r="H80" s="231" t="s">
        <v>41</v>
      </c>
      <c r="I80" s="232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108"/>
  <sheetViews>
    <sheetView tabSelected="1" view="pageBreakPreview" zoomScaleNormal="100" zoomScaleSheetLayoutView="100" workbookViewId="0">
      <selection activeCell="A25" sqref="A25:XFD29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67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68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83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70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70</v>
      </c>
      <c r="L14" s="99"/>
      <c r="M14" s="99"/>
      <c r="N14" s="99"/>
      <c r="O14" s="99"/>
    </row>
    <row r="15" spans="1:15" ht="13.5" customHeight="1" x14ac:dyDescent="0.2">
      <c r="A15" s="98" t="s">
        <v>71</v>
      </c>
      <c r="B15" s="101"/>
      <c r="C15" s="101"/>
      <c r="D15" s="101"/>
      <c r="K15" s="102" t="s">
        <v>73</v>
      </c>
      <c r="L15" s="103"/>
      <c r="M15" s="103"/>
      <c r="N15" s="103"/>
      <c r="O15" s="103"/>
    </row>
    <row r="16" spans="1:15" ht="5.25" customHeight="1" x14ac:dyDescent="0.2"/>
    <row r="17" spans="1:19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9" ht="19.149999999999999" customHeight="1" x14ac:dyDescent="0.2">
      <c r="A18" s="107" t="s">
        <v>11</v>
      </c>
      <c r="B18" s="108">
        <f t="shared" ref="B18:B26" si="0">SUM(C18:D18)</f>
        <v>3884</v>
      </c>
      <c r="C18" s="109">
        <v>2514</v>
      </c>
      <c r="D18" s="109">
        <v>1370</v>
      </c>
      <c r="K18" s="110" t="s">
        <v>11</v>
      </c>
      <c r="L18" s="111">
        <f t="shared" ref="L18:L29" si="1">SUM(M18:O18)</f>
        <v>3884</v>
      </c>
      <c r="M18" s="112">
        <v>698</v>
      </c>
      <c r="N18" s="112">
        <v>1505</v>
      </c>
      <c r="O18" s="112">
        <v>1681</v>
      </c>
      <c r="R18" s="134"/>
      <c r="S18" s="134"/>
    </row>
    <row r="19" spans="1:19" ht="19.149999999999999" customHeight="1" x14ac:dyDescent="0.2">
      <c r="A19" s="113" t="s">
        <v>12</v>
      </c>
      <c r="B19" s="114">
        <f t="shared" si="0"/>
        <v>3683</v>
      </c>
      <c r="C19" s="115">
        <v>2384</v>
      </c>
      <c r="D19" s="115">
        <v>1299</v>
      </c>
      <c r="K19" s="116" t="s">
        <v>12</v>
      </c>
      <c r="L19" s="117">
        <f t="shared" si="1"/>
        <v>3683</v>
      </c>
      <c r="M19" s="118">
        <v>682</v>
      </c>
      <c r="N19" s="118">
        <v>1472</v>
      </c>
      <c r="O19" s="118">
        <v>1529</v>
      </c>
      <c r="R19" s="134"/>
      <c r="S19" s="134"/>
    </row>
    <row r="20" spans="1:19" ht="19.149999999999999" customHeight="1" x14ac:dyDescent="0.2">
      <c r="A20" s="113" t="s">
        <v>13</v>
      </c>
      <c r="B20" s="114">
        <f>SUM(C20:D20)</f>
        <v>4020</v>
      </c>
      <c r="C20" s="115">
        <v>2658</v>
      </c>
      <c r="D20" s="115">
        <v>1362</v>
      </c>
      <c r="K20" s="116" t="s">
        <v>13</v>
      </c>
      <c r="L20" s="117">
        <f t="shared" si="1"/>
        <v>4020</v>
      </c>
      <c r="M20" s="118">
        <v>692</v>
      </c>
      <c r="N20" s="118">
        <v>1564</v>
      </c>
      <c r="O20" s="118">
        <v>1764</v>
      </c>
      <c r="R20" s="134"/>
      <c r="S20" s="134"/>
    </row>
    <row r="21" spans="1:19" ht="19.149999999999999" customHeight="1" x14ac:dyDescent="0.2">
      <c r="A21" s="119" t="s">
        <v>14</v>
      </c>
      <c r="B21" s="120">
        <f t="shared" si="0"/>
        <v>4252</v>
      </c>
      <c r="C21" s="121">
        <v>2787</v>
      </c>
      <c r="D21" s="121">
        <v>1465</v>
      </c>
      <c r="K21" s="122" t="s">
        <v>14</v>
      </c>
      <c r="L21" s="123">
        <f t="shared" si="1"/>
        <v>4252</v>
      </c>
      <c r="M21" s="124">
        <v>739</v>
      </c>
      <c r="N21" s="124">
        <v>1705</v>
      </c>
      <c r="O21" s="124">
        <v>1808</v>
      </c>
      <c r="R21" s="134"/>
      <c r="S21" s="134"/>
    </row>
    <row r="22" spans="1:19" ht="19.149999999999999" customHeight="1" x14ac:dyDescent="0.2">
      <c r="A22" s="113" t="s">
        <v>15</v>
      </c>
      <c r="B22" s="114">
        <f t="shared" si="0"/>
        <v>4676</v>
      </c>
      <c r="C22" s="115">
        <v>2976</v>
      </c>
      <c r="D22" s="115">
        <v>1700</v>
      </c>
      <c r="K22" s="116" t="s">
        <v>15</v>
      </c>
      <c r="L22" s="117">
        <f t="shared" si="1"/>
        <v>4676</v>
      </c>
      <c r="M22" s="118">
        <v>863</v>
      </c>
      <c r="N22" s="118">
        <v>1873</v>
      </c>
      <c r="O22" s="118">
        <v>1940</v>
      </c>
      <c r="R22" s="134"/>
      <c r="S22" s="134"/>
    </row>
    <row r="23" spans="1:19" ht="19.149999999999999" customHeight="1" x14ac:dyDescent="0.2">
      <c r="A23" s="125" t="s">
        <v>16</v>
      </c>
      <c r="B23" s="126">
        <f t="shared" si="0"/>
        <v>4712</v>
      </c>
      <c r="C23" s="127">
        <v>2974</v>
      </c>
      <c r="D23" s="127">
        <v>1738</v>
      </c>
      <c r="K23" s="116" t="s">
        <v>16</v>
      </c>
      <c r="L23" s="117">
        <f t="shared" si="1"/>
        <v>4712</v>
      </c>
      <c r="M23" s="118">
        <v>874</v>
      </c>
      <c r="N23" s="118">
        <v>1871</v>
      </c>
      <c r="O23" s="118">
        <v>1967</v>
      </c>
      <c r="R23" s="134"/>
      <c r="S23" s="134"/>
    </row>
    <row r="24" spans="1:19" ht="16.899999999999999" customHeight="1" x14ac:dyDescent="0.2">
      <c r="A24" s="113" t="s">
        <v>17</v>
      </c>
      <c r="B24" s="114">
        <f t="shared" si="0"/>
        <v>4985</v>
      </c>
      <c r="C24" s="115">
        <v>3143</v>
      </c>
      <c r="D24" s="115">
        <v>1842</v>
      </c>
      <c r="K24" s="116" t="s">
        <v>17</v>
      </c>
      <c r="L24" s="117">
        <f t="shared" si="1"/>
        <v>4985</v>
      </c>
      <c r="M24" s="118">
        <v>910</v>
      </c>
      <c r="N24" s="118">
        <v>1965</v>
      </c>
      <c r="O24" s="118">
        <v>2110</v>
      </c>
      <c r="R24" s="134"/>
      <c r="S24" s="134"/>
    </row>
    <row r="25" spans="1:19" ht="16.899999999999999" hidden="1" customHeight="1" x14ac:dyDescent="0.2">
      <c r="A25" s="125" t="s">
        <v>18</v>
      </c>
      <c r="B25" s="126">
        <f t="shared" si="0"/>
        <v>0</v>
      </c>
      <c r="C25" s="127"/>
      <c r="D25" s="127"/>
      <c r="K25" s="116" t="s">
        <v>18</v>
      </c>
      <c r="L25" s="117">
        <f t="shared" si="1"/>
        <v>0</v>
      </c>
      <c r="M25" s="118"/>
      <c r="N25" s="118"/>
      <c r="O25" s="118"/>
      <c r="R25" s="134"/>
      <c r="S25" s="134"/>
    </row>
    <row r="26" spans="1:19" ht="16.899999999999999" hidden="1" customHeight="1" x14ac:dyDescent="0.2">
      <c r="A26" s="113" t="s">
        <v>19</v>
      </c>
      <c r="B26" s="114">
        <f t="shared" si="0"/>
        <v>0</v>
      </c>
      <c r="C26" s="115"/>
      <c r="D26" s="115"/>
      <c r="K26" s="116" t="s">
        <v>19</v>
      </c>
      <c r="L26" s="117">
        <f t="shared" si="1"/>
        <v>0</v>
      </c>
      <c r="M26" s="118"/>
      <c r="N26" s="118"/>
      <c r="O26" s="118"/>
      <c r="R26" s="134"/>
      <c r="S26" s="134"/>
    </row>
    <row r="27" spans="1:19" ht="16.899999999999999" hidden="1" customHeight="1" x14ac:dyDescent="0.2">
      <c r="A27" s="125" t="s">
        <v>43</v>
      </c>
      <c r="B27" s="126">
        <f>SUM(C27:D27)</f>
        <v>0</v>
      </c>
      <c r="C27" s="127"/>
      <c r="D27" s="127"/>
      <c r="K27" s="116" t="s">
        <v>44</v>
      </c>
      <c r="L27" s="117">
        <f t="shared" si="1"/>
        <v>0</v>
      </c>
      <c r="M27" s="118"/>
      <c r="N27" s="118"/>
      <c r="O27" s="118"/>
      <c r="R27" s="134"/>
      <c r="S27" s="134"/>
    </row>
    <row r="28" spans="1:19" ht="17.100000000000001" hidden="1" customHeight="1" x14ac:dyDescent="0.2">
      <c r="A28" s="113" t="s">
        <v>20</v>
      </c>
      <c r="B28" s="114">
        <f>SUM(C28:D28)</f>
        <v>0</v>
      </c>
      <c r="C28" s="115"/>
      <c r="D28" s="115"/>
      <c r="K28" s="116" t="s">
        <v>20</v>
      </c>
      <c r="L28" s="117">
        <f>SUM(M28:O28)</f>
        <v>0</v>
      </c>
      <c r="M28" s="118"/>
      <c r="N28" s="118"/>
      <c r="O28" s="118"/>
      <c r="R28" s="134"/>
      <c r="S28" s="134"/>
    </row>
    <row r="29" spans="1:19" ht="18" hidden="1" customHeight="1" x14ac:dyDescent="0.2">
      <c r="A29" s="128" t="s">
        <v>21</v>
      </c>
      <c r="B29" s="126">
        <f>SUM(C29:D29)</f>
        <v>0</v>
      </c>
      <c r="C29" s="127"/>
      <c r="D29" s="127"/>
      <c r="K29" s="128" t="s">
        <v>21</v>
      </c>
      <c r="L29" s="126">
        <f t="shared" si="1"/>
        <v>0</v>
      </c>
      <c r="M29" s="127"/>
      <c r="N29" s="127"/>
      <c r="O29" s="127"/>
      <c r="R29" s="134"/>
      <c r="S29" s="134"/>
    </row>
    <row r="30" spans="1:19" ht="19.149999999999999" customHeight="1" x14ac:dyDescent="0.2">
      <c r="A30" s="106" t="s">
        <v>5</v>
      </c>
      <c r="B30" s="129">
        <f>SUM(B18:B29)</f>
        <v>30212</v>
      </c>
      <c r="C30" s="129">
        <f>SUM(C18:C29)</f>
        <v>19436</v>
      </c>
      <c r="D30" s="129">
        <f>SUM(D18:D29)</f>
        <v>10776</v>
      </c>
      <c r="E30" s="130"/>
      <c r="K30" s="106" t="s">
        <v>5</v>
      </c>
      <c r="L30" s="129">
        <f>SUM(L18:L29)</f>
        <v>30212</v>
      </c>
      <c r="M30" s="129">
        <f>SUM(M18:M29)</f>
        <v>5458</v>
      </c>
      <c r="N30" s="129">
        <f>SUM(N18:N29)</f>
        <v>11955</v>
      </c>
      <c r="O30" s="129">
        <f>SUM(O18:O29)</f>
        <v>12799</v>
      </c>
    </row>
    <row r="31" spans="1:19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0.64332053488679997</v>
      </c>
      <c r="D31" s="132">
        <f>+D30/$B$30</f>
        <v>0.35667946511320003</v>
      </c>
      <c r="K31" s="131" t="s">
        <v>22</v>
      </c>
      <c r="L31" s="132">
        <f>+L30/$L$30</f>
        <v>1</v>
      </c>
      <c r="M31" s="132">
        <f>+M30/$L$30</f>
        <v>0.18065669270488546</v>
      </c>
      <c r="N31" s="132">
        <f>+N30/$L$30</f>
        <v>0.39570369389646498</v>
      </c>
      <c r="O31" s="132">
        <f>+O30/$L$30</f>
        <v>0.42363961339864953</v>
      </c>
    </row>
    <row r="32" spans="1:19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74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6" t="s">
        <v>24</v>
      </c>
      <c r="B39" s="246" t="s">
        <v>5</v>
      </c>
      <c r="C39" s="246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6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72</v>
      </c>
      <c r="B41" s="146">
        <f>+D41+F41+H41</f>
        <v>196</v>
      </c>
      <c r="C41" s="147">
        <f>+B41/$B$45</f>
        <v>6.4874884151992582E-3</v>
      </c>
      <c r="D41" s="148">
        <v>78</v>
      </c>
      <c r="E41" s="149">
        <f>D41/$D$45</f>
        <v>1.4290949065591791E-2</v>
      </c>
      <c r="F41" s="148">
        <v>72</v>
      </c>
      <c r="G41" s="149">
        <f>F41/$F$45</f>
        <v>6.0225846925972401E-3</v>
      </c>
      <c r="H41" s="148">
        <v>46</v>
      </c>
      <c r="I41" s="149">
        <f>H41/$H$45</f>
        <v>3.5940307836549732E-3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14184</v>
      </c>
      <c r="C42" s="147">
        <f>+B42/$B$45</f>
        <v>0.46948232490401165</v>
      </c>
      <c r="D42" s="148">
        <v>3002</v>
      </c>
      <c r="E42" s="149">
        <f>D42/$D$45</f>
        <v>0.55001832172957132</v>
      </c>
      <c r="F42" s="148">
        <v>6269</v>
      </c>
      <c r="G42" s="149">
        <f>F42/$F$45</f>
        <v>0.52438310330405691</v>
      </c>
      <c r="H42" s="148">
        <v>4913</v>
      </c>
      <c r="I42" s="149">
        <f>H42/$H$45</f>
        <v>0.38385811391514962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9595</v>
      </c>
      <c r="C43" s="152">
        <f>+B43/$B$45</f>
        <v>0.31758903746855555</v>
      </c>
      <c r="D43" s="153">
        <v>1950</v>
      </c>
      <c r="E43" s="154">
        <f>D43/$D$45</f>
        <v>0.35727372663979479</v>
      </c>
      <c r="F43" s="153">
        <v>3695</v>
      </c>
      <c r="G43" s="154">
        <f>F43/$F$45</f>
        <v>0.30907570054370559</v>
      </c>
      <c r="H43" s="153">
        <v>3950</v>
      </c>
      <c r="I43" s="154">
        <f>H43/$H$45</f>
        <v>0.30861786077037268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6237</v>
      </c>
      <c r="C44" s="157">
        <f>+B44/$B$45</f>
        <v>0.20644114921223355</v>
      </c>
      <c r="D44" s="158">
        <v>428</v>
      </c>
      <c r="E44" s="159">
        <f>D44/$D$45</f>
        <v>7.8417002565042138E-2</v>
      </c>
      <c r="F44" s="158">
        <v>1919</v>
      </c>
      <c r="G44" s="159">
        <f>F44/$F$45</f>
        <v>0.16051861145964033</v>
      </c>
      <c r="H44" s="158">
        <v>3890</v>
      </c>
      <c r="I44" s="159">
        <f>H44/$H$45</f>
        <v>0.3039299945308227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>SUM(B41:B44)</f>
        <v>30212</v>
      </c>
      <c r="C45" s="162">
        <f t="shared" ref="C45:I45" si="2">SUM(C41:C44)</f>
        <v>1</v>
      </c>
      <c r="D45" s="161">
        <f>SUM(D41:D44)</f>
        <v>5458</v>
      </c>
      <c r="E45" s="162">
        <f t="shared" si="2"/>
        <v>1</v>
      </c>
      <c r="F45" s="161">
        <f>SUM(F41:F44)</f>
        <v>11955</v>
      </c>
      <c r="G45" s="162">
        <f t="shared" si="2"/>
        <v>1</v>
      </c>
      <c r="H45" s="161">
        <f>SUM(H41:H44)</f>
        <v>12799</v>
      </c>
      <c r="I45" s="162">
        <f t="shared" si="2"/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69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65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66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75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45" t="s">
        <v>4</v>
      </c>
      <c r="B53" s="245" t="s">
        <v>5</v>
      </c>
      <c r="C53" s="245" t="s">
        <v>32</v>
      </c>
      <c r="D53" s="245"/>
      <c r="E53" s="245" t="s">
        <v>5</v>
      </c>
      <c r="F53" s="245" t="s">
        <v>61</v>
      </c>
      <c r="G53" s="245"/>
      <c r="K53" s="173" t="s">
        <v>63</v>
      </c>
      <c r="L53" s="174"/>
      <c r="M53" s="174"/>
      <c r="N53" s="174"/>
      <c r="O53" s="175"/>
    </row>
    <row r="54" spans="1:15" ht="18.75" x14ac:dyDescent="0.3">
      <c r="A54" s="245"/>
      <c r="B54" s="245"/>
      <c r="C54" s="176" t="s">
        <v>34</v>
      </c>
      <c r="D54" s="176" t="s">
        <v>35</v>
      </c>
      <c r="E54" s="245"/>
      <c r="F54" s="176" t="s">
        <v>34</v>
      </c>
      <c r="G54" s="176" t="s">
        <v>35</v>
      </c>
      <c r="K54" s="177" t="s">
        <v>62</v>
      </c>
      <c r="L54" s="216"/>
      <c r="M54" s="215">
        <f>+M56</f>
        <v>0.41654641654641655</v>
      </c>
      <c r="N54" s="178" t="s">
        <v>84</v>
      </c>
      <c r="O54" s="179"/>
    </row>
    <row r="55" spans="1:15" ht="15" customHeight="1" thickBot="1" x14ac:dyDescent="0.35">
      <c r="A55" s="145" t="s">
        <v>11</v>
      </c>
      <c r="B55" s="146">
        <f t="shared" ref="B55:B66" si="3">SUM(C55:D55)</f>
        <v>359</v>
      </c>
      <c r="C55" s="148">
        <v>328</v>
      </c>
      <c r="D55" s="148">
        <v>31</v>
      </c>
      <c r="E55" s="146">
        <f>SUM(F55:G55)</f>
        <v>2</v>
      </c>
      <c r="F55" s="148">
        <v>2</v>
      </c>
      <c r="G55" s="180">
        <v>0</v>
      </c>
      <c r="K55" s="254" t="s">
        <v>64</v>
      </c>
      <c r="L55" s="255"/>
      <c r="M55" s="255"/>
      <c r="N55" s="255"/>
      <c r="O55" s="256"/>
    </row>
    <row r="56" spans="1:15" ht="15" customHeight="1" x14ac:dyDescent="0.2">
      <c r="A56" s="181" t="s">
        <v>12</v>
      </c>
      <c r="B56" s="182">
        <f t="shared" si="3"/>
        <v>298</v>
      </c>
      <c r="C56" s="183">
        <v>275</v>
      </c>
      <c r="D56" s="183">
        <v>23</v>
      </c>
      <c r="E56" s="182">
        <f t="shared" ref="E56:E64" si="4">SUM(F56:G56)</f>
        <v>5</v>
      </c>
      <c r="F56" s="183">
        <v>5</v>
      </c>
      <c r="G56" s="184">
        <v>0</v>
      </c>
      <c r="K56" s="174"/>
      <c r="L56" s="174"/>
      <c r="M56" s="198">
        <f>B67/B44</f>
        <v>0.41654641654641655</v>
      </c>
      <c r="N56" s="174"/>
      <c r="O56" s="174"/>
    </row>
    <row r="57" spans="1:15" ht="15" customHeight="1" thickBot="1" x14ac:dyDescent="0.25">
      <c r="A57" s="150" t="s">
        <v>13</v>
      </c>
      <c r="B57" s="151">
        <f t="shared" si="3"/>
        <v>347</v>
      </c>
      <c r="C57" s="153">
        <v>313</v>
      </c>
      <c r="D57" s="153">
        <v>34</v>
      </c>
      <c r="E57" s="151">
        <f t="shared" si="4"/>
        <v>0</v>
      </c>
      <c r="F57" s="153">
        <v>0</v>
      </c>
      <c r="G57" s="185">
        <v>0</v>
      </c>
      <c r="K57" s="186"/>
      <c r="L57" s="187"/>
      <c r="M57" s="187"/>
      <c r="N57" s="187"/>
      <c r="O57" s="188"/>
    </row>
    <row r="58" spans="1:15" ht="15" customHeight="1" x14ac:dyDescent="0.2">
      <c r="A58" s="181" t="s">
        <v>14</v>
      </c>
      <c r="B58" s="182">
        <f t="shared" si="3"/>
        <v>381</v>
      </c>
      <c r="C58" s="183">
        <v>351</v>
      </c>
      <c r="D58" s="183">
        <v>30</v>
      </c>
      <c r="E58" s="182">
        <f t="shared" si="4"/>
        <v>6</v>
      </c>
      <c r="F58" s="183">
        <v>6</v>
      </c>
      <c r="G58" s="184">
        <v>0</v>
      </c>
      <c r="K58" s="172"/>
      <c r="L58" s="172"/>
      <c r="M58" s="172"/>
      <c r="N58" s="172"/>
    </row>
    <row r="59" spans="1:15" ht="15" customHeight="1" x14ac:dyDescent="0.2">
      <c r="A59" s="150" t="s">
        <v>15</v>
      </c>
      <c r="B59" s="151">
        <f t="shared" si="3"/>
        <v>397</v>
      </c>
      <c r="C59" s="153">
        <v>363</v>
      </c>
      <c r="D59" s="153">
        <v>34</v>
      </c>
      <c r="E59" s="151">
        <f t="shared" si="4"/>
        <v>15</v>
      </c>
      <c r="F59" s="153">
        <v>15</v>
      </c>
      <c r="G59" s="185">
        <v>0</v>
      </c>
      <c r="J59" s="172"/>
      <c r="K59" s="172"/>
      <c r="L59" s="172"/>
      <c r="M59" s="172"/>
      <c r="N59" s="172"/>
    </row>
    <row r="60" spans="1:15" ht="15" customHeight="1" x14ac:dyDescent="0.2">
      <c r="A60" s="181" t="s">
        <v>16</v>
      </c>
      <c r="B60" s="182">
        <f t="shared" si="3"/>
        <v>369</v>
      </c>
      <c r="C60" s="183">
        <v>340</v>
      </c>
      <c r="D60" s="183">
        <v>29</v>
      </c>
      <c r="E60" s="182">
        <f>SUM(F60:G60)</f>
        <v>5</v>
      </c>
      <c r="F60" s="183">
        <v>5</v>
      </c>
      <c r="G60" s="184">
        <v>0</v>
      </c>
      <c r="J60" s="172"/>
      <c r="K60" s="172"/>
      <c r="L60" s="172"/>
      <c r="M60" s="172"/>
      <c r="N60" s="172"/>
    </row>
    <row r="61" spans="1:15" ht="15" customHeight="1" x14ac:dyDescent="0.2">
      <c r="A61" s="150" t="s">
        <v>17</v>
      </c>
      <c r="B61" s="151">
        <f t="shared" si="3"/>
        <v>447</v>
      </c>
      <c r="C61" s="153">
        <v>417</v>
      </c>
      <c r="D61" s="153">
        <v>30</v>
      </c>
      <c r="E61" s="151">
        <f>SUM(F61:G61)</f>
        <v>2</v>
      </c>
      <c r="F61" s="153">
        <v>2</v>
      </c>
      <c r="G61" s="184">
        <v>0</v>
      </c>
      <c r="J61" s="172"/>
      <c r="K61" s="172"/>
      <c r="L61" s="172"/>
      <c r="M61" s="172"/>
      <c r="N61" s="172"/>
    </row>
    <row r="62" spans="1:15" ht="15" hidden="1" customHeight="1" x14ac:dyDescent="0.2">
      <c r="A62" s="181" t="s">
        <v>18</v>
      </c>
      <c r="B62" s="182">
        <f t="shared" si="3"/>
        <v>0</v>
      </c>
      <c r="C62" s="183"/>
      <c r="D62" s="183"/>
      <c r="E62" s="182">
        <f>SUM(F62:G62)</f>
        <v>0</v>
      </c>
      <c r="F62" s="183"/>
      <c r="G62" s="184"/>
      <c r="J62" s="172"/>
      <c r="K62" s="172"/>
      <c r="L62" s="172"/>
      <c r="M62" s="172"/>
      <c r="N62" s="172"/>
    </row>
    <row r="63" spans="1:15" ht="15" hidden="1" customHeight="1" x14ac:dyDescent="0.2">
      <c r="A63" s="150" t="s">
        <v>19</v>
      </c>
      <c r="B63" s="151">
        <f t="shared" si="3"/>
        <v>0</v>
      </c>
      <c r="C63" s="153"/>
      <c r="D63" s="153"/>
      <c r="E63" s="151">
        <f>SUM(F63:G63)</f>
        <v>0</v>
      </c>
      <c r="F63" s="153"/>
      <c r="G63" s="185"/>
      <c r="K63" s="172"/>
      <c r="L63" s="172"/>
      <c r="M63" s="172"/>
      <c r="N63" s="172"/>
    </row>
    <row r="64" spans="1:15" ht="15" hidden="1" customHeight="1" x14ac:dyDescent="0.2">
      <c r="A64" s="181" t="s">
        <v>44</v>
      </c>
      <c r="B64" s="182">
        <f t="shared" si="3"/>
        <v>0</v>
      </c>
      <c r="C64" s="183"/>
      <c r="D64" s="183"/>
      <c r="E64" s="182">
        <f t="shared" si="4"/>
        <v>0</v>
      </c>
      <c r="F64" s="183"/>
      <c r="G64" s="184"/>
      <c r="K64" s="172"/>
      <c r="L64" s="172"/>
      <c r="M64" s="172"/>
      <c r="N64" s="172"/>
    </row>
    <row r="65" spans="1:15" ht="15" hidden="1" customHeight="1" x14ac:dyDescent="0.2">
      <c r="A65" s="150" t="s">
        <v>20</v>
      </c>
      <c r="B65" s="151">
        <f t="shared" si="3"/>
        <v>0</v>
      </c>
      <c r="C65" s="153"/>
      <c r="D65" s="153"/>
      <c r="E65" s="151">
        <f>SUM(F65:G65)</f>
        <v>0</v>
      </c>
      <c r="F65" s="153"/>
      <c r="G65" s="185"/>
      <c r="K65" s="172"/>
      <c r="L65" s="172"/>
      <c r="M65" s="172"/>
      <c r="N65" s="172"/>
    </row>
    <row r="66" spans="1:15" ht="13.5" hidden="1" customHeight="1" x14ac:dyDescent="0.2">
      <c r="A66" s="189" t="s">
        <v>21</v>
      </c>
      <c r="B66" s="190">
        <f t="shared" si="3"/>
        <v>0</v>
      </c>
      <c r="C66" s="191"/>
      <c r="D66" s="191"/>
      <c r="E66" s="190">
        <f>SUM(F66:G66)</f>
        <v>0</v>
      </c>
      <c r="F66" s="191"/>
      <c r="G66" s="192"/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 t="shared" ref="B67:G67" si="5">SUM(B55:B66)</f>
        <v>2598</v>
      </c>
      <c r="C67" s="129">
        <f t="shared" si="5"/>
        <v>2387</v>
      </c>
      <c r="D67" s="129">
        <f t="shared" si="5"/>
        <v>211</v>
      </c>
      <c r="E67" s="129">
        <f t="shared" si="5"/>
        <v>35</v>
      </c>
      <c r="F67" s="129">
        <f t="shared" si="5"/>
        <v>35</v>
      </c>
      <c r="G67" s="129">
        <f t="shared" si="5"/>
        <v>0</v>
      </c>
      <c r="J67" s="172"/>
      <c r="K67" s="172" t="s">
        <v>59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3">
        <f>SUM(C68:D68)</f>
        <v>1</v>
      </c>
      <c r="C68" s="193">
        <f>+C67/B67</f>
        <v>0.91878367975365671</v>
      </c>
      <c r="D68" s="193">
        <f>+D67/B67</f>
        <v>8.1216320246343343E-2</v>
      </c>
      <c r="E68" s="193">
        <f>SUM(F68:G68)</f>
        <v>1</v>
      </c>
      <c r="F68" s="193">
        <f>F67/E67</f>
        <v>1</v>
      </c>
      <c r="G68" s="193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4"/>
      <c r="B69" s="195"/>
      <c r="C69" s="195"/>
      <c r="D69" s="195"/>
      <c r="E69" s="195"/>
      <c r="F69" s="195"/>
      <c r="G69" s="195"/>
    </row>
    <row r="70" spans="1:15" ht="19.5" customHeight="1" x14ac:dyDescent="0.2">
      <c r="A70" s="194"/>
      <c r="B70" s="195"/>
      <c r="C70" s="195"/>
      <c r="D70" s="195"/>
      <c r="E70" s="195"/>
      <c r="F70" s="195"/>
      <c r="G70" s="195"/>
    </row>
    <row r="71" spans="1:15" ht="13.15" customHeight="1" x14ac:dyDescent="0.3">
      <c r="A71" s="169" t="s">
        <v>76</v>
      </c>
      <c r="B71" s="195"/>
      <c r="C71" s="195"/>
      <c r="D71" s="196"/>
      <c r="E71" s="195"/>
      <c r="F71" s="195"/>
      <c r="G71" s="196"/>
    </row>
    <row r="72" spans="1:15" ht="1.9" hidden="1" customHeight="1" x14ac:dyDescent="0.2">
      <c r="A72" s="194"/>
      <c r="B72" s="195"/>
      <c r="C72" s="195"/>
      <c r="D72" s="195"/>
      <c r="E72" s="195"/>
      <c r="F72" s="195"/>
      <c r="G72" s="195"/>
    </row>
    <row r="73" spans="1:15" ht="23.25" customHeight="1" x14ac:dyDescent="0.3">
      <c r="A73" s="245" t="s">
        <v>4</v>
      </c>
      <c r="B73" s="245" t="s">
        <v>5</v>
      </c>
      <c r="C73" s="245" t="s">
        <v>32</v>
      </c>
      <c r="D73" s="245"/>
      <c r="E73" s="245"/>
      <c r="F73" s="245" t="s">
        <v>5</v>
      </c>
      <c r="G73" s="245" t="s">
        <v>58</v>
      </c>
      <c r="H73" s="245"/>
      <c r="I73" s="245"/>
      <c r="K73" s="178"/>
      <c r="L73" s="197"/>
      <c r="M73" s="197"/>
      <c r="N73" s="197"/>
      <c r="O73" s="197"/>
    </row>
    <row r="74" spans="1:15" ht="16.5" x14ac:dyDescent="0.3">
      <c r="A74" s="245"/>
      <c r="B74" s="245"/>
      <c r="C74" s="176" t="s">
        <v>8</v>
      </c>
      <c r="D74" s="176" t="s">
        <v>9</v>
      </c>
      <c r="E74" s="176" t="s">
        <v>10</v>
      </c>
      <c r="F74" s="245"/>
      <c r="G74" s="176" t="s">
        <v>8</v>
      </c>
      <c r="H74" s="176" t="s">
        <v>9</v>
      </c>
      <c r="I74" s="176" t="s">
        <v>10</v>
      </c>
      <c r="K74" s="178"/>
      <c r="L74" s="172"/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359</v>
      </c>
      <c r="C75" s="148">
        <v>12</v>
      </c>
      <c r="D75" s="148">
        <v>80</v>
      </c>
      <c r="E75" s="148">
        <v>267</v>
      </c>
      <c r="F75" s="146">
        <f t="shared" ref="F75:F86" si="7">SUM(G75:I75)</f>
        <v>2</v>
      </c>
      <c r="G75" s="180">
        <v>0</v>
      </c>
      <c r="H75" s="180">
        <v>0</v>
      </c>
      <c r="I75" s="180">
        <v>2</v>
      </c>
      <c r="K75" s="178"/>
      <c r="L75" s="172"/>
      <c r="M75" s="172"/>
      <c r="N75" s="172"/>
      <c r="O75" s="172"/>
    </row>
    <row r="76" spans="1:15" ht="15" customHeight="1" x14ac:dyDescent="0.2">
      <c r="A76" s="181" t="s">
        <v>12</v>
      </c>
      <c r="B76" s="182">
        <f t="shared" si="6"/>
        <v>298</v>
      </c>
      <c r="C76" s="183">
        <v>13</v>
      </c>
      <c r="D76" s="183">
        <v>49</v>
      </c>
      <c r="E76" s="183">
        <v>236</v>
      </c>
      <c r="F76" s="182">
        <f t="shared" si="7"/>
        <v>5</v>
      </c>
      <c r="G76" s="184">
        <v>0</v>
      </c>
      <c r="H76" s="184">
        <v>0</v>
      </c>
      <c r="I76" s="184">
        <v>5</v>
      </c>
    </row>
    <row r="77" spans="1:15" ht="15" customHeight="1" x14ac:dyDescent="0.2">
      <c r="A77" s="150" t="s">
        <v>13</v>
      </c>
      <c r="B77" s="151">
        <f t="shared" si="6"/>
        <v>347</v>
      </c>
      <c r="C77" s="153">
        <v>9</v>
      </c>
      <c r="D77" s="153">
        <v>55</v>
      </c>
      <c r="E77" s="153">
        <v>283</v>
      </c>
      <c r="F77" s="151">
        <f t="shared" si="7"/>
        <v>0</v>
      </c>
      <c r="G77" s="185">
        <v>0</v>
      </c>
      <c r="H77" s="185">
        <v>0</v>
      </c>
      <c r="I77" s="185">
        <v>0</v>
      </c>
    </row>
    <row r="78" spans="1:15" ht="15" customHeight="1" x14ac:dyDescent="0.3">
      <c r="A78" s="181" t="s">
        <v>14</v>
      </c>
      <c r="B78" s="182">
        <f t="shared" si="6"/>
        <v>381</v>
      </c>
      <c r="C78" s="183">
        <v>7</v>
      </c>
      <c r="D78" s="183">
        <v>70</v>
      </c>
      <c r="E78" s="183">
        <v>304</v>
      </c>
      <c r="F78" s="182">
        <f t="shared" si="7"/>
        <v>6</v>
      </c>
      <c r="G78" s="184">
        <v>0</v>
      </c>
      <c r="H78" s="184">
        <v>0</v>
      </c>
      <c r="I78" s="184">
        <v>6</v>
      </c>
      <c r="K78" s="178"/>
      <c r="L78" s="172"/>
      <c r="M78" s="172"/>
      <c r="N78" s="172"/>
      <c r="O78" s="172"/>
    </row>
    <row r="79" spans="1:15" ht="15" customHeight="1" x14ac:dyDescent="0.3">
      <c r="A79" s="150" t="s">
        <v>15</v>
      </c>
      <c r="B79" s="151">
        <f t="shared" si="6"/>
        <v>397</v>
      </c>
      <c r="C79" s="153">
        <v>9</v>
      </c>
      <c r="D79" s="153">
        <v>77</v>
      </c>
      <c r="E79" s="153">
        <v>311</v>
      </c>
      <c r="F79" s="151">
        <f t="shared" si="7"/>
        <v>15</v>
      </c>
      <c r="G79" s="185">
        <v>0</v>
      </c>
      <c r="H79" s="199">
        <v>4</v>
      </c>
      <c r="I79" s="199">
        <v>11</v>
      </c>
      <c r="K79" s="178"/>
      <c r="L79" s="172"/>
      <c r="M79" s="172"/>
      <c r="N79" s="172"/>
      <c r="O79" s="172"/>
    </row>
    <row r="80" spans="1:15" ht="15" customHeight="1" x14ac:dyDescent="0.3">
      <c r="A80" s="150" t="s">
        <v>16</v>
      </c>
      <c r="B80" s="182">
        <f t="shared" si="6"/>
        <v>369</v>
      </c>
      <c r="C80" s="183">
        <v>11</v>
      </c>
      <c r="D80" s="183">
        <v>73</v>
      </c>
      <c r="E80" s="183">
        <v>285</v>
      </c>
      <c r="F80" s="182">
        <f t="shared" si="7"/>
        <v>5</v>
      </c>
      <c r="G80" s="184">
        <v>0</v>
      </c>
      <c r="H80" s="184">
        <v>0</v>
      </c>
      <c r="I80" s="184">
        <v>5</v>
      </c>
      <c r="K80" s="178"/>
      <c r="L80" s="172"/>
      <c r="M80" s="172"/>
      <c r="N80" s="172"/>
      <c r="O80" s="172"/>
    </row>
    <row r="81" spans="1:15" ht="15" customHeight="1" x14ac:dyDescent="0.3">
      <c r="A81" s="150" t="s">
        <v>17</v>
      </c>
      <c r="B81" s="151">
        <f t="shared" si="6"/>
        <v>447</v>
      </c>
      <c r="C81" s="153">
        <v>6</v>
      </c>
      <c r="D81" s="153">
        <v>67</v>
      </c>
      <c r="E81" s="153">
        <v>374</v>
      </c>
      <c r="F81" s="151">
        <f>SUM(G81:I81)</f>
        <v>2</v>
      </c>
      <c r="G81" s="184">
        <v>0</v>
      </c>
      <c r="H81" s="184">
        <v>1</v>
      </c>
      <c r="I81" s="199">
        <v>1</v>
      </c>
      <c r="K81" s="178"/>
      <c r="L81" s="172"/>
      <c r="M81" s="172"/>
      <c r="N81" s="172"/>
      <c r="O81" s="172"/>
    </row>
    <row r="82" spans="1:15" ht="15" hidden="1" customHeight="1" x14ac:dyDescent="0.3">
      <c r="A82" s="181" t="s">
        <v>18</v>
      </c>
      <c r="B82" s="182">
        <f t="shared" si="6"/>
        <v>0</v>
      </c>
      <c r="C82" s="183"/>
      <c r="D82" s="183"/>
      <c r="E82" s="183"/>
      <c r="F82" s="182">
        <f t="shared" si="7"/>
        <v>0</v>
      </c>
      <c r="G82" s="184"/>
      <c r="H82" s="184"/>
      <c r="I82" s="184"/>
      <c r="K82" s="178"/>
      <c r="L82" s="172"/>
      <c r="M82" s="172"/>
      <c r="N82" s="172"/>
      <c r="O82" s="172"/>
    </row>
    <row r="83" spans="1:15" ht="15" hidden="1" customHeight="1" x14ac:dyDescent="0.3">
      <c r="A83" s="150" t="s">
        <v>60</v>
      </c>
      <c r="B83" s="151">
        <f>SUM(C83:E83)</f>
        <v>0</v>
      </c>
      <c r="C83" s="153"/>
      <c r="D83" s="153"/>
      <c r="E83" s="153"/>
      <c r="F83" s="151">
        <f t="shared" si="7"/>
        <v>0</v>
      </c>
      <c r="G83" s="185"/>
      <c r="H83" s="199"/>
      <c r="I83" s="199"/>
      <c r="K83" s="178"/>
      <c r="L83" s="172"/>
      <c r="M83" s="172"/>
      <c r="N83" s="172"/>
      <c r="O83" s="172"/>
    </row>
    <row r="84" spans="1:15" ht="15" hidden="1" customHeight="1" x14ac:dyDescent="0.3">
      <c r="A84" s="181" t="s">
        <v>44</v>
      </c>
      <c r="B84" s="182">
        <f>SUM(C84:E84)</f>
        <v>0</v>
      </c>
      <c r="C84" s="183"/>
      <c r="D84" s="183"/>
      <c r="E84" s="183"/>
      <c r="F84" s="182">
        <f t="shared" si="7"/>
        <v>0</v>
      </c>
      <c r="G84" s="184"/>
      <c r="H84" s="184"/>
      <c r="I84" s="184"/>
      <c r="K84" s="178"/>
      <c r="L84" s="172"/>
      <c r="M84" s="172"/>
      <c r="N84" s="172"/>
      <c r="O84" s="172"/>
    </row>
    <row r="85" spans="1:15" ht="15" hidden="1" customHeight="1" x14ac:dyDescent="0.3">
      <c r="A85" s="150" t="s">
        <v>20</v>
      </c>
      <c r="B85" s="151">
        <f>SUM(C85:E85)</f>
        <v>0</v>
      </c>
      <c r="C85" s="153"/>
      <c r="D85" s="153"/>
      <c r="E85" s="153"/>
      <c r="F85" s="151">
        <f t="shared" si="7"/>
        <v>0</v>
      </c>
      <c r="G85" s="185"/>
      <c r="H85" s="199"/>
      <c r="I85" s="199"/>
      <c r="K85" s="178"/>
      <c r="L85" s="172"/>
      <c r="M85" s="172"/>
      <c r="N85" s="172"/>
      <c r="O85" s="172"/>
    </row>
    <row r="86" spans="1:15" ht="13.9" hidden="1" customHeight="1" x14ac:dyDescent="0.3">
      <c r="A86" s="189" t="s">
        <v>21</v>
      </c>
      <c r="B86" s="156">
        <f>SUM(C86:E86)</f>
        <v>0</v>
      </c>
      <c r="C86" s="158"/>
      <c r="D86" s="158"/>
      <c r="E86" s="158"/>
      <c r="F86" s="156">
        <f t="shared" si="7"/>
        <v>0</v>
      </c>
      <c r="G86" s="200"/>
      <c r="H86" s="201"/>
      <c r="I86" s="201"/>
      <c r="K86" s="178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2598</v>
      </c>
      <c r="C87" s="129">
        <f t="shared" ref="C87:I87" si="8">SUM(C75:C86)</f>
        <v>67</v>
      </c>
      <c r="D87" s="129">
        <f t="shared" si="8"/>
        <v>471</v>
      </c>
      <c r="E87" s="129">
        <f t="shared" si="8"/>
        <v>2060</v>
      </c>
      <c r="F87" s="129">
        <f t="shared" si="8"/>
        <v>35</v>
      </c>
      <c r="G87" s="129">
        <f t="shared" si="8"/>
        <v>0</v>
      </c>
      <c r="H87" s="129">
        <f t="shared" si="8"/>
        <v>5</v>
      </c>
      <c r="I87" s="129">
        <f t="shared" si="8"/>
        <v>30</v>
      </c>
      <c r="K87" s="178"/>
      <c r="L87" s="172"/>
      <c r="M87" s="172"/>
      <c r="N87" s="172"/>
      <c r="O87" s="172"/>
    </row>
    <row r="88" spans="1:15" ht="16.899999999999999" customHeight="1" thickBot="1" x14ac:dyDescent="0.35">
      <c r="A88" s="202" t="s">
        <v>22</v>
      </c>
      <c r="B88" s="203">
        <f>SUM(C88:E88)</f>
        <v>1</v>
      </c>
      <c r="C88" s="203">
        <f>+C87/B87</f>
        <v>2.5789068514241724E-2</v>
      </c>
      <c r="D88" s="203">
        <f>+D87/B87</f>
        <v>0.1812933025404157</v>
      </c>
      <c r="E88" s="203">
        <f>+E87/B87</f>
        <v>0.79291762894534257</v>
      </c>
      <c r="F88" s="203">
        <f>SUM(G88:I88)</f>
        <v>1</v>
      </c>
      <c r="G88" s="203">
        <f>+G87/F87</f>
        <v>0</v>
      </c>
      <c r="H88" s="203">
        <f>+H87/F87</f>
        <v>0.14285714285714285</v>
      </c>
      <c r="I88" s="203">
        <f>+I87/F87</f>
        <v>0.8571428571428571</v>
      </c>
      <c r="K88" s="178"/>
      <c r="L88" s="172"/>
      <c r="M88" s="172"/>
      <c r="N88" s="172"/>
      <c r="O88" s="172"/>
    </row>
    <row r="89" spans="1:15" ht="2.4500000000000002" customHeight="1" x14ac:dyDescent="0.3">
      <c r="K89" s="178"/>
      <c r="L89" s="172"/>
      <c r="M89" s="172"/>
      <c r="N89" s="172"/>
      <c r="O89" s="172"/>
    </row>
    <row r="90" spans="1:15" ht="15" customHeight="1" x14ac:dyDescent="0.3">
      <c r="A90" s="214" t="s">
        <v>77</v>
      </c>
      <c r="B90" s="137"/>
      <c r="C90" s="137"/>
      <c r="D90" s="137"/>
      <c r="E90" s="137"/>
      <c r="F90" s="204"/>
      <c r="G90" s="204"/>
      <c r="H90" s="204"/>
      <c r="I90" s="204"/>
      <c r="J90" s="204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6" t="s">
        <v>24</v>
      </c>
      <c r="B93" s="246" t="s">
        <v>8</v>
      </c>
      <c r="C93" s="246"/>
      <c r="D93" s="246"/>
      <c r="E93" s="246" t="s">
        <v>9</v>
      </c>
      <c r="F93" s="246"/>
      <c r="G93" s="246"/>
      <c r="H93" s="246" t="s">
        <v>10</v>
      </c>
      <c r="I93" s="246"/>
      <c r="J93" s="246"/>
    </row>
    <row r="94" spans="1:15" x14ac:dyDescent="0.2">
      <c r="A94" s="246"/>
      <c r="B94" s="247" t="s">
        <v>79</v>
      </c>
      <c r="C94" s="247"/>
      <c r="D94" s="205" t="s">
        <v>22</v>
      </c>
      <c r="E94" s="247" t="s">
        <v>79</v>
      </c>
      <c r="F94" s="247"/>
      <c r="G94" s="205" t="s">
        <v>22</v>
      </c>
      <c r="H94" s="247" t="s">
        <v>79</v>
      </c>
      <c r="I94" s="247"/>
      <c r="J94" s="205" t="s">
        <v>22</v>
      </c>
    </row>
    <row r="95" spans="1:15" ht="15" customHeight="1" x14ac:dyDescent="0.2">
      <c r="A95" s="258" t="s">
        <v>78</v>
      </c>
      <c r="B95" s="257" t="s">
        <v>39</v>
      </c>
      <c r="C95" s="257"/>
      <c r="D95" s="218">
        <v>0.97399999999999998</v>
      </c>
      <c r="E95" s="257" t="s">
        <v>39</v>
      </c>
      <c r="F95" s="257"/>
      <c r="G95" s="218">
        <v>0.95799999999999996</v>
      </c>
      <c r="H95" s="257" t="s">
        <v>39</v>
      </c>
      <c r="I95" s="257"/>
      <c r="J95" s="218">
        <v>0.84799999999999998</v>
      </c>
    </row>
    <row r="96" spans="1:15" ht="15" customHeight="1" thickBot="1" x14ac:dyDescent="0.25">
      <c r="A96" s="259"/>
      <c r="B96" s="248" t="s">
        <v>85</v>
      </c>
      <c r="C96" s="248"/>
      <c r="D96" s="217">
        <v>2.5999999999999999E-2</v>
      </c>
      <c r="E96" s="248" t="s">
        <v>85</v>
      </c>
      <c r="F96" s="248"/>
      <c r="G96" s="217">
        <v>4.2000000000000003E-2</v>
      </c>
      <c r="H96" s="248" t="s">
        <v>85</v>
      </c>
      <c r="I96" s="248"/>
      <c r="J96" s="217">
        <v>0.152</v>
      </c>
    </row>
    <row r="97" spans="1:15" ht="15" customHeight="1" x14ac:dyDescent="0.2">
      <c r="A97" s="249" t="s">
        <v>26</v>
      </c>
      <c r="B97" s="257" t="s">
        <v>39</v>
      </c>
      <c r="C97" s="257"/>
      <c r="D97" s="218">
        <v>0.90200000000000002</v>
      </c>
      <c r="E97" s="257" t="s">
        <v>39</v>
      </c>
      <c r="F97" s="257"/>
      <c r="G97" s="218">
        <v>0.84099999999999997</v>
      </c>
      <c r="H97" s="257" t="s">
        <v>39</v>
      </c>
      <c r="I97" s="257"/>
      <c r="J97" s="218">
        <v>0.70099999999999996</v>
      </c>
      <c r="N97" s="172"/>
      <c r="O97" s="172"/>
    </row>
    <row r="98" spans="1:15" ht="15" customHeight="1" thickBot="1" x14ac:dyDescent="0.25">
      <c r="A98" s="253"/>
      <c r="B98" s="248" t="s">
        <v>85</v>
      </c>
      <c r="C98" s="248"/>
      <c r="D98" s="219">
        <v>9.8000000000000004E-2</v>
      </c>
      <c r="E98" s="248" t="s">
        <v>85</v>
      </c>
      <c r="F98" s="248"/>
      <c r="G98" s="219">
        <v>0.159</v>
      </c>
      <c r="H98" s="248" t="s">
        <v>85</v>
      </c>
      <c r="I98" s="248"/>
      <c r="J98" s="219">
        <v>0.29899999999999999</v>
      </c>
      <c r="L98" s="206"/>
      <c r="M98" s="206"/>
      <c r="N98" s="206"/>
      <c r="O98" s="206"/>
    </row>
    <row r="99" spans="1:15" ht="15" customHeight="1" x14ac:dyDescent="0.2">
      <c r="A99" s="249" t="s">
        <v>27</v>
      </c>
      <c r="B99" s="251" t="s">
        <v>39</v>
      </c>
      <c r="C99" s="251"/>
      <c r="D99" s="220">
        <v>0.90600000000000003</v>
      </c>
      <c r="E99" s="251" t="s">
        <v>39</v>
      </c>
      <c r="F99" s="251"/>
      <c r="G99" s="220">
        <v>0.84499999999999997</v>
      </c>
      <c r="H99" s="251" t="s">
        <v>39</v>
      </c>
      <c r="I99" s="251"/>
      <c r="J99" s="220">
        <v>0.64100000000000001</v>
      </c>
      <c r="O99" s="172"/>
    </row>
    <row r="100" spans="1:15" ht="15" customHeight="1" thickBot="1" x14ac:dyDescent="0.35">
      <c r="A100" s="253"/>
      <c r="B100" s="248" t="s">
        <v>85</v>
      </c>
      <c r="C100" s="248"/>
      <c r="D100" s="217">
        <v>9.4E-2</v>
      </c>
      <c r="E100" s="248" t="s">
        <v>85</v>
      </c>
      <c r="F100" s="248"/>
      <c r="G100" s="217">
        <v>0.155</v>
      </c>
      <c r="H100" s="248" t="s">
        <v>85</v>
      </c>
      <c r="I100" s="248"/>
      <c r="J100" s="217">
        <v>0.35899999999999999</v>
      </c>
      <c r="N100" s="172"/>
      <c r="O100" s="207"/>
    </row>
    <row r="101" spans="1:15" ht="15" customHeight="1" x14ac:dyDescent="0.2">
      <c r="A101" s="249" t="s">
        <v>28</v>
      </c>
      <c r="B101" s="251" t="s">
        <v>39</v>
      </c>
      <c r="C101" s="251"/>
      <c r="D101" s="220">
        <v>0.23799999999999999</v>
      </c>
      <c r="E101" s="251" t="s">
        <v>80</v>
      </c>
      <c r="F101" s="251"/>
      <c r="G101" s="220">
        <v>0.17100000000000001</v>
      </c>
      <c r="H101" s="251" t="s">
        <v>80</v>
      </c>
      <c r="I101" s="251"/>
      <c r="J101" s="218">
        <v>0.13500000000000001</v>
      </c>
      <c r="N101" s="172"/>
      <c r="O101" s="172"/>
    </row>
    <row r="102" spans="1:15" ht="15" customHeight="1" thickBot="1" x14ac:dyDescent="0.35">
      <c r="A102" s="250"/>
      <c r="B102" s="248" t="s">
        <v>85</v>
      </c>
      <c r="C102" s="248"/>
      <c r="D102" s="217">
        <v>0.76200000000000001</v>
      </c>
      <c r="E102" s="252" t="s">
        <v>86</v>
      </c>
      <c r="F102" s="252"/>
      <c r="G102" s="217">
        <v>0.82899999999999996</v>
      </c>
      <c r="H102" s="252" t="s">
        <v>86</v>
      </c>
      <c r="I102" s="252"/>
      <c r="J102" s="217">
        <v>0.86499999999999999</v>
      </c>
      <c r="N102" s="178"/>
      <c r="O102" s="208"/>
    </row>
    <row r="103" spans="1:15" ht="16.5" x14ac:dyDescent="0.3">
      <c r="A103" s="166" t="s">
        <v>69</v>
      </c>
      <c r="B103" s="209"/>
      <c r="C103" s="209"/>
      <c r="D103" s="210"/>
      <c r="E103" s="209"/>
      <c r="F103" s="209"/>
      <c r="G103" s="210"/>
      <c r="H103" s="209"/>
      <c r="I103" s="209"/>
      <c r="J103" s="210"/>
      <c r="N103" s="178"/>
      <c r="O103" s="208"/>
    </row>
    <row r="104" spans="1:15" ht="11.45" customHeight="1" x14ac:dyDescent="0.25">
      <c r="A104" s="211" t="s">
        <v>81</v>
      </c>
      <c r="N104" s="172"/>
      <c r="O104" s="172"/>
    </row>
    <row r="105" spans="1:15" ht="11.45" customHeight="1" x14ac:dyDescent="0.25">
      <c r="A105" s="211" t="s">
        <v>82</v>
      </c>
    </row>
    <row r="106" spans="1:15" ht="0.6" customHeight="1" x14ac:dyDescent="0.25">
      <c r="A106" s="211"/>
      <c r="B106" s="130"/>
      <c r="C106" s="130"/>
    </row>
    <row r="107" spans="1:15" ht="11.45" customHeight="1" x14ac:dyDescent="0.25">
      <c r="A107" s="212" t="s">
        <v>65</v>
      </c>
    </row>
    <row r="108" spans="1:15" ht="11.45" customHeight="1" x14ac:dyDescent="0.2">
      <c r="A108" s="213" t="s">
        <v>66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68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2019</vt:lpstr>
      <vt:lpstr>'2008'!Área_de_impresión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2019-02-18T17:01:23Z</cp:lastPrinted>
  <dcterms:created xsi:type="dcterms:W3CDTF">2009-11-04T17:21:08Z</dcterms:created>
  <dcterms:modified xsi:type="dcterms:W3CDTF">2019-08-14T21:41:51Z</dcterms:modified>
</cp:coreProperties>
</file>