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20" yWindow="-120" windowWidth="20730" windowHeight="11760" tabRatio="630"/>
  </bookViews>
  <sheets>
    <sheet name="4.1.2 - 4.1.3 - 4.1.4" sheetId="2" r:id="rId1"/>
  </sheets>
  <definedNames>
    <definedName name="_xlnm.Print_Area" localSheetId="0">'4.1.2 - 4.1.3 - 4.1.4'!$A$1:$L$95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7" i="2" l="1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F87" i="2" l="1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<sst xmlns="http://schemas.openxmlformats.org/spreadsheetml/2006/main" count="59" uniqueCount="29">
  <si>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</si>
  <si>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</si>
  <si>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</si>
  <si>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</si>
  <si>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</si>
  <si>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</si>
  <si>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</si>
  <si>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</si>
  <si>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</si>
  <si>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</si>
  <si>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</si>
  <si>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</si>
  <si>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</si>
  <si>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</si>
  <si>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</si>
  <si>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</si>
  <si>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</si>
  <si>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</si>
  <si>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</si>
  <si>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</si>
  <si>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</si>
  <si>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</si>
  <si>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</si>
  <si>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</si>
  <si>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</si>
  <si>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</si>
  <si>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2020/a</t>
  </si>
  <si>
    <t>/a Actualizado al 31 de mayo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</si>
  <si>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 : SISEGC - UPPM -AURORA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</si>
</sst>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</cellStyleXfs>
  <cellXfs count="62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0" borderId="0" xfId="14"/>
    <xf numFmtId="3" fontId="10" fillId="5" borderId="4" xfId="4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4" fillId="0" borderId="8" xfId="4" applyFont="1" applyFill="1" applyBorder="1" applyAlignment="1">
      <alignment horizontal="left" vertical="center" wrapText="1"/>
    </xf>
    <xf numFmtId="165" fontId="11" fillId="0" borderId="6" xfId="11" applyNumberFormat="1" applyFont="1" applyBorder="1" applyAlignment="1">
      <alignment horizontal="center" vertical="center" wrapText="1"/>
    </xf>
    <xf numFmtId="9" fontId="11" fillId="0" borderId="6" xfId="11" applyFont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31" zoomScale="90" zoomScaleNormal="100" zoomScaleSheetLayoutView="90" workbookViewId="0">
      <selection activeCell="L31" sqref="L31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8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55" t="s">
        <v>12</v>
      </c>
      <c r="D5" s="55"/>
      <c r="E5" s="55"/>
      <c r="F5" s="55"/>
      <c r="G5" s="55"/>
      <c r="H5" s="55"/>
      <c r="I5" s="55"/>
      <c r="J5" s="55"/>
      <c r="K5" s="55"/>
      <c r="L5" s="55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 t="s">
        <v>26</v>
      </c>
      <c r="B25" s="7">
        <f>C25+E25+G25+I25+K25</f>
        <v>41802</v>
      </c>
      <c r="C25" s="47">
        <v>220</v>
      </c>
      <c r="D25" s="9">
        <f>C25/B25</f>
        <v>5.262906081048754E-3</v>
      </c>
      <c r="E25" s="47">
        <v>20986</v>
      </c>
      <c r="F25" s="13">
        <f t="shared" si="9"/>
        <v>0.50203339553131432</v>
      </c>
      <c r="G25" s="47">
        <v>16494</v>
      </c>
      <c r="H25" s="13">
        <f t="shared" si="10"/>
        <v>0.39457442227644612</v>
      </c>
      <c r="I25" s="47">
        <v>4102</v>
      </c>
      <c r="J25" s="13">
        <f t="shared" si="11"/>
        <v>9.812927611119085E-2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1073888</v>
      </c>
      <c r="C26" s="53">
        <f>SUM(C7:C25)</f>
        <v>2300</v>
      </c>
      <c r="D26" s="53"/>
      <c r="E26" s="53">
        <f>SUM(E7:E8)+SUM(G7:G8)+SUM(E9:G10)+SUM(E11:E25,G11:G25)</f>
        <v>958575</v>
      </c>
      <c r="F26" s="53"/>
      <c r="G26" s="53"/>
      <c r="H26" s="53"/>
      <c r="I26" s="53">
        <f>SUM(I7:I25)</f>
        <v>110192</v>
      </c>
      <c r="J26" s="53"/>
      <c r="K26" s="53">
        <f>SUM(K7:K25)</f>
        <v>2821</v>
      </c>
      <c r="L26" s="53"/>
    </row>
    <row r="27" spans="1:12" s="24" customFormat="1" ht="16.5" thickBot="1" x14ac:dyDescent="0.25">
      <c r="A27" s="22" t="s">
        <v>2</v>
      </c>
      <c r="B27" s="23">
        <f>B26/B26</f>
        <v>1</v>
      </c>
      <c r="C27" s="60">
        <f>C26/B26</f>
        <v>2.1417503501296223E-3</v>
      </c>
      <c r="D27" s="60"/>
      <c r="E27" s="50">
        <f>E26/B26</f>
        <v>0.89262101820674034</v>
      </c>
      <c r="F27" s="50"/>
      <c r="G27" s="50"/>
      <c r="H27" s="50"/>
      <c r="I27" s="50">
        <f>I26/B26</f>
        <v>0.10261032807890581</v>
      </c>
      <c r="J27" s="50"/>
      <c r="K27" s="50">
        <f>K26/B26</f>
        <v>2.6269033642242023E-3</v>
      </c>
      <c r="L27" s="50"/>
    </row>
    <row r="28" spans="1:12" ht="37.5" customHeight="1" x14ac:dyDescent="0.2">
      <c r="A28" s="59" t="s">
        <v>27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8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 t="s">
        <v>26</v>
      </c>
      <c r="B56" s="34">
        <f t="shared" ref="B56" si="17">C56+E56+G56+I56</f>
        <v>41802</v>
      </c>
      <c r="C56" s="47">
        <v>12014</v>
      </c>
      <c r="D56" s="13">
        <f t="shared" ref="D56" si="18">C56/B56</f>
        <v>0.28740251662599875</v>
      </c>
      <c r="E56" s="47">
        <v>27094</v>
      </c>
      <c r="F56" s="13">
        <f t="shared" ref="F56" si="19">E56/B56</f>
        <v>0.64815080618152243</v>
      </c>
      <c r="G56" s="47">
        <v>2694</v>
      </c>
      <c r="H56" s="13">
        <f t="shared" ref="H56" si="20">G56/B56</f>
        <v>6.4446677192478832E-2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SUM(B38:B55)</f>
        <v>1032086</v>
      </c>
      <c r="C57" s="53">
        <f>SUM(C38:C56)</f>
        <v>307740</v>
      </c>
      <c r="D57" s="53"/>
      <c r="E57" s="53">
        <f>SUM(E38:E56)</f>
        <v>709526</v>
      </c>
      <c r="F57" s="53"/>
      <c r="G57" s="53">
        <f>SUM(G38:G56)</f>
        <v>53679</v>
      </c>
      <c r="H57" s="53"/>
      <c r="I57" s="53">
        <f>SUM(I38:I56)</f>
        <v>2943</v>
      </c>
      <c r="J57" s="53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0.29817282668304773</v>
      </c>
      <c r="D58" s="54"/>
      <c r="E58" s="54">
        <f>E57/$B$57</f>
        <v>0.68746790480638242</v>
      </c>
      <c r="F58" s="54"/>
      <c r="G58" s="54">
        <f>G57/$B$57</f>
        <v>5.2010200700329239E-2</v>
      </c>
      <c r="H58" s="54"/>
      <c r="I58" s="54">
        <f>I57/$B$57</f>
        <v>2.8515065604998034E-3</v>
      </c>
      <c r="J58" s="54"/>
    </row>
    <row r="59" spans="1:12" ht="33.75" customHeight="1" x14ac:dyDescent="0.2">
      <c r="A59" s="59" t="s">
        <v>27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8" t="s">
        <v>21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4" ht="17.25" customHeight="1" x14ac:dyDescent="0.2">
      <c r="A65" s="48" t="s">
        <v>25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 t="s">
        <v>26</v>
      </c>
      <c r="B87" s="34">
        <f t="shared" si="26"/>
        <v>41802</v>
      </c>
      <c r="C87" s="47">
        <v>35903</v>
      </c>
      <c r="D87" s="13">
        <f>C87/B87</f>
        <v>0.85888235012678815</v>
      </c>
      <c r="E87" s="47">
        <v>5899</v>
      </c>
      <c r="F87" s="13">
        <f t="shared" si="24"/>
        <v>0.14111764987321182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SUM(B69:B86)</f>
        <v>1032086</v>
      </c>
      <c r="C88" s="53">
        <f>SUM(C69:C87)</f>
        <v>927879</v>
      </c>
      <c r="D88" s="53"/>
      <c r="E88" s="53">
        <f>SUM(E69:E87)</f>
        <v>143211</v>
      </c>
      <c r="F88" s="53"/>
      <c r="G88" s="53">
        <f>SUM(G69:G87)</f>
        <v>2798</v>
      </c>
      <c r="H88" s="53"/>
      <c r="I88" s="41"/>
    </row>
    <row r="89" spans="1:14" ht="16.5" thickBot="1" x14ac:dyDescent="0.25">
      <c r="A89" s="22" t="s">
        <v>2</v>
      </c>
      <c r="B89" s="36">
        <f>B88/$B$88</f>
        <v>1</v>
      </c>
      <c r="C89" s="61">
        <f>C88/$B$88</f>
        <v>0.89903263875297212</v>
      </c>
      <c r="D89" s="61"/>
      <c r="E89" s="61">
        <f>E88/$B$88</f>
        <v>0.13875878560507554</v>
      </c>
      <c r="F89" s="61"/>
      <c r="G89" s="61">
        <f>G88/$B$88</f>
        <v>2.7110143922115019E-3</v>
      </c>
      <c r="H89" s="61"/>
      <c r="I89" s="42"/>
    </row>
    <row r="90" spans="1:14" ht="39" customHeight="1" x14ac:dyDescent="0.2">
      <c r="A90" s="59" t="s">
        <v>27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28</v>
      </c>
      <c r="B95" s="44"/>
      <c r="C95" s="44"/>
      <c r="D95" s="44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2020-06-09T02:16:51Z</cp:lastPrinted>
  <dcterms:created xsi:type="dcterms:W3CDTF">2011-12-21T14:02:55Z</dcterms:created>
  <dcterms:modified xsi:type="dcterms:W3CDTF">2020-06-09T16:00:10Z</dcterms:modified>
</cp:coreProperties>
</file>