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Feminicidio!$A$1:$T$166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E161" i="1" s="1"/>
  <c r="E162" i="1"/>
  <c r="M159" i="1"/>
  <c r="O156" i="1" s="1"/>
  <c r="O158" i="1"/>
  <c r="E158" i="1"/>
  <c r="O157" i="1"/>
  <c r="O155" i="1"/>
  <c r="O154" i="1"/>
  <c r="E154" i="1"/>
  <c r="O153" i="1"/>
  <c r="C149" i="1"/>
  <c r="L147" i="1"/>
  <c r="D147" i="1"/>
  <c r="M146" i="1"/>
  <c r="D144" i="1"/>
  <c r="P138" i="1"/>
  <c r="M138" i="1"/>
  <c r="F137" i="1"/>
  <c r="G133" i="1" s="1"/>
  <c r="G136" i="1"/>
  <c r="G134" i="1"/>
  <c r="O133" i="1"/>
  <c r="G132" i="1"/>
  <c r="O131" i="1"/>
  <c r="F126" i="1"/>
  <c r="H121" i="1" s="1"/>
  <c r="H125" i="1"/>
  <c r="L124" i="1"/>
  <c r="H124" i="1"/>
  <c r="L123" i="1"/>
  <c r="H123" i="1"/>
  <c r="L122" i="1"/>
  <c r="C133" i="1" s="1"/>
  <c r="H122" i="1"/>
  <c r="L121" i="1"/>
  <c r="P120" i="1"/>
  <c r="L120" i="1"/>
  <c r="H120" i="1"/>
  <c r="P119" i="1"/>
  <c r="L119" i="1"/>
  <c r="P118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3" i="1"/>
  <c r="H102" i="1"/>
  <c r="O100" i="1"/>
  <c r="Q96" i="1" s="1"/>
  <c r="Q100" i="1" s="1"/>
  <c r="Q99" i="1"/>
  <c r="Q98" i="1"/>
  <c r="Q97" i="1"/>
  <c r="C96" i="1"/>
  <c r="D146" i="1" s="1"/>
  <c r="D95" i="1"/>
  <c r="H96" i="1" s="1"/>
  <c r="D94" i="1"/>
  <c r="D93" i="1"/>
  <c r="H92" i="1" s="1"/>
  <c r="Q92" i="1"/>
  <c r="O92" i="1"/>
  <c r="Q91" i="1"/>
  <c r="D91" i="1"/>
  <c r="Q90" i="1"/>
  <c r="D90" i="1"/>
  <c r="Q89" i="1"/>
  <c r="Q82" i="1"/>
  <c r="R81" i="1" s="1"/>
  <c r="M82" i="1"/>
  <c r="O81" i="1" s="1"/>
  <c r="H82" i="1"/>
  <c r="D82" i="1"/>
  <c r="F81" i="1"/>
  <c r="R80" i="1"/>
  <c r="O80" i="1"/>
  <c r="F80" i="1"/>
  <c r="F79" i="1"/>
  <c r="R78" i="1"/>
  <c r="O78" i="1"/>
  <c r="F78" i="1"/>
  <c r="F77" i="1"/>
  <c r="R76" i="1"/>
  <c r="O76" i="1"/>
  <c r="F76" i="1"/>
  <c r="F75" i="1"/>
  <c r="I74" i="1"/>
  <c r="F74" i="1"/>
  <c r="F82" i="1" s="1"/>
  <c r="Q70" i="1"/>
  <c r="R63" i="1" s="1"/>
  <c r="M70" i="1"/>
  <c r="O66" i="1" s="1"/>
  <c r="R69" i="1"/>
  <c r="O69" i="1"/>
  <c r="R68" i="1"/>
  <c r="O68" i="1"/>
  <c r="F68" i="1"/>
  <c r="E68" i="1"/>
  <c r="D68" i="1"/>
  <c r="R67" i="1"/>
  <c r="O67" i="1"/>
  <c r="H67" i="1"/>
  <c r="R66" i="1"/>
  <c r="H66" i="1"/>
  <c r="R65" i="1"/>
  <c r="O65" i="1"/>
  <c r="H65" i="1"/>
  <c r="R64" i="1"/>
  <c r="O64" i="1"/>
  <c r="H64" i="1"/>
  <c r="H63" i="1"/>
  <c r="R62" i="1"/>
  <c r="R70" i="1" s="1"/>
  <c r="O62" i="1"/>
  <c r="H62" i="1"/>
  <c r="H61" i="1"/>
  <c r="H60" i="1"/>
  <c r="H59" i="1"/>
  <c r="H58" i="1"/>
  <c r="H57" i="1"/>
  <c r="H56" i="1"/>
  <c r="O55" i="1"/>
  <c r="L55" i="1"/>
  <c r="H55" i="1"/>
  <c r="H54" i="1"/>
  <c r="H53" i="1"/>
  <c r="H52" i="1"/>
  <c r="M51" i="1"/>
  <c r="H51" i="1"/>
  <c r="H50" i="1"/>
  <c r="H49" i="1"/>
  <c r="H48" i="1"/>
  <c r="H47" i="1"/>
  <c r="H46" i="1"/>
  <c r="H45" i="1"/>
  <c r="H44" i="1"/>
  <c r="H43" i="1"/>
  <c r="H42" i="1"/>
  <c r="H68" i="1" s="1"/>
  <c r="K37" i="1"/>
  <c r="L21" i="1"/>
  <c r="K21" i="1"/>
  <c r="M21" i="1" s="1"/>
  <c r="M20" i="1"/>
  <c r="M19" i="1"/>
  <c r="M18" i="1"/>
  <c r="D133" i="1" l="1"/>
  <c r="G137" i="1"/>
  <c r="H126" i="1"/>
  <c r="L125" i="1"/>
  <c r="C132" i="1"/>
  <c r="M119" i="1"/>
  <c r="M123" i="1"/>
  <c r="M120" i="1"/>
  <c r="M124" i="1"/>
  <c r="O159" i="1"/>
  <c r="M54" i="1"/>
  <c r="M55" i="1" s="1"/>
  <c r="M53" i="1"/>
  <c r="M52" i="1"/>
  <c r="I80" i="1"/>
  <c r="I78" i="1"/>
  <c r="I76" i="1"/>
  <c r="I81" i="1"/>
  <c r="I79" i="1"/>
  <c r="I77" i="1"/>
  <c r="I75" i="1"/>
  <c r="I82" i="1" s="1"/>
  <c r="C134" i="1"/>
  <c r="D134" i="1" s="1"/>
  <c r="M121" i="1"/>
  <c r="O137" i="1"/>
  <c r="O135" i="1"/>
  <c r="O134" i="1"/>
  <c r="O132" i="1"/>
  <c r="O138" i="1" s="1"/>
  <c r="O136" i="1"/>
  <c r="E155" i="1"/>
  <c r="E163" i="1" s="1"/>
  <c r="E159" i="1"/>
  <c r="O75" i="1"/>
  <c r="O77" i="1"/>
  <c r="O79" i="1"/>
  <c r="M122" i="1"/>
  <c r="M144" i="1"/>
  <c r="M147" i="1" s="1"/>
  <c r="R75" i="1"/>
  <c r="R77" i="1"/>
  <c r="R79" i="1"/>
  <c r="D92" i="1"/>
  <c r="D145" i="1"/>
  <c r="H147" i="1" s="1"/>
  <c r="D148" i="1"/>
  <c r="D149" i="1" s="1"/>
  <c r="E156" i="1"/>
  <c r="O63" i="1"/>
  <c r="O70" i="1" s="1"/>
  <c r="D89" i="1"/>
  <c r="G135" i="1"/>
  <c r="M145" i="1"/>
  <c r="E160" i="1"/>
  <c r="H104" i="1"/>
  <c r="H112" i="1"/>
  <c r="H119" i="1"/>
  <c r="E157" i="1"/>
  <c r="O82" i="1" l="1"/>
  <c r="M125" i="1"/>
  <c r="C137" i="1"/>
  <c r="D132" i="1"/>
  <c r="H89" i="1"/>
  <c r="D96" i="1"/>
  <c r="R82" i="1"/>
  <c r="D135" i="1"/>
  <c r="D136" i="1"/>
  <c r="D137" i="1" l="1"/>
</calcChain>
</file>

<file path=xl/sharedStrings.xml><?xml version="1.0" encoding="utf-8"?>
<sst xmlns="http://schemas.openxmlformats.org/spreadsheetml/2006/main" count="266" uniqueCount="180">
  <si>
    <t>REPORTE ESTADÍSTICO DE CASOS CON CARACTERÍSTICAS DE FEMINICIDIO ATENDIDOS EN LOS CENTROS EMERGENCIA MUJER</t>
  </si>
  <si>
    <t>Periodo: Enero - Marzo 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</si>
  <si>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</si>
  <si>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</si>
  <si>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</si>
  <si>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</si>
  <si>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</si>
  <si>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Marzo 2018</t>
  </si>
  <si>
    <t>Mes / año</t>
  </si>
  <si>
    <t>Var. %</t>
  </si>
  <si>
    <t>Enero</t>
  </si>
  <si>
    <t>Febrero</t>
  </si>
  <si>
    <t>Marzo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</si>
  <si>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</si>
  <si>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</si>
  <si>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</si>
  <si>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</si>
  <si>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</si>
  <si>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</si>
  <si>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</si>
  <si>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t>(*) Casos reportados a marzo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</si>
  <si>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</si>
  <si>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</si>
  <si>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</si>
  <si>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</si>
  <si>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</si>
  <si>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</si>
  <si>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Junín</t>
  </si>
  <si>
    <t>Ayacucho</t>
  </si>
  <si>
    <t>Puno</t>
  </si>
  <si>
    <t>Cusco</t>
  </si>
  <si>
    <t>La Libertad</t>
  </si>
  <si>
    <t>Lima Provincia</t>
  </si>
  <si>
    <t>Área</t>
  </si>
  <si>
    <t>Ancash</t>
  </si>
  <si>
    <t>N°</t>
  </si>
  <si>
    <t>%</t>
  </si>
  <si>
    <t>Huánuco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</si>
  <si>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</si>
  <si>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</si>
  <si>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</si>
  <si>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</si>
  <si>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</si>
  <si>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</si>
  <si>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</si>
  <si>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</si>
  <si>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</si>
  <si>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</si>
  <si>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</si>
  <si>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</si>
  <si>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</si>
  <si>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</si>
  <si>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Motivo</t>
  </si>
  <si>
    <t>Parricidio</t>
  </si>
  <si>
    <t>Loreto</t>
  </si>
  <si>
    <t>Ucayali</t>
  </si>
  <si>
    <t>Celos</t>
  </si>
  <si>
    <t>Madre de Dios</t>
  </si>
  <si>
    <t>Infidelidad (victima)</t>
  </si>
  <si>
    <t>Apurímac</t>
  </si>
  <si>
    <t>Victima decide separarse</t>
  </si>
  <si>
    <t>Tumbes</t>
  </si>
  <si>
    <t>Negación a ser pareja</t>
  </si>
  <si>
    <t>Moquegua</t>
  </si>
  <si>
    <t>La victima lo demanda</t>
  </si>
  <si>
    <t>Amazonas</t>
  </si>
  <si>
    <t>Victima inicia nueva relación</t>
  </si>
  <si>
    <t>La victima se va de la casa</t>
  </si>
  <si>
    <t>Otros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</si>
  <si>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</si>
  <si>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Modalidad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</si>
  <si>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Lugar donde ocurrió el hecho</t>
    </r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</si>
  <si>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</si>
  <si>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</si>
  <si>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</si>
  <si>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</si>
  <si>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</si>
  <si>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</si>
  <si>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</si>
  <si>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</si>
  <si>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</si>
  <si>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</si>
  <si>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</si>
  <si>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</si>
  <si>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</si>
  <si>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</si>
  <si>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</si>
  <si>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</si>
  <si>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</si>
  <si>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</si>
  <si>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</si>
  <si>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</si>
  <si>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</si>
  <si>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</si>
  <si>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</si>
  <si>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</si>
  <si>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</si>
  <si>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</si>
  <si>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</si>
  <si>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</si>
  <si>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</si>
  <si>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</si>
  <si>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</si>
  <si>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</si>
  <si>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</si>
  <si>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</si>
  <si>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</si>
  <si>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</si>
  <si>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</si>
  <si>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</si>
  <si>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</si>
  <si>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</si>
  <si>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</si>
  <si>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</si>
  <si>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</si>
  <si>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</si>
  <si>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</si>
  <si>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</si>
  <si>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</si>
  <si>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</si>
  <si>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</si>
  <si>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</si>
  <si>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</si>
  <si>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</si>
  <si>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</si>
  <si>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</si>
  <si>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</si>
  <si>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</si>
  <si>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</si>
  <si>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</si>
  <si>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</si>
  <si>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</si>
  <si>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</si>
  <si>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</si>
  <si>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</si>
  <si>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</si>
  <si>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</si>
  <si>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</si>
  <si>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</si>
  <si>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</si>
  <si>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</si>
  <si>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</si>
  <si>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r>
      <t xml:space="preserve">Cuadro N° 14: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</si>
  <si>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15: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</si>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</sst>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2" fillId="5" borderId="0" xfId="0" applyFont="1" applyFill="1"/>
    <xf numFmtId="0" fontId="10" fillId="5" borderId="0" xfId="0" applyFont="1" applyFill="1"/>
    <xf numFmtId="0" fontId="9" fillId="5" borderId="0" xfId="0" applyFont="1" applyFill="1" applyAlignment="1">
      <alignment horizontal="center"/>
    </xf>
    <xf numFmtId="9" fontId="9" fillId="5" borderId="0" xfId="1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wrapText="1"/>
    </xf>
    <xf numFmtId="0" fontId="8" fillId="1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8" fillId="0" borderId="0" xfId="1" applyFont="1" applyFill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9" fontId="9" fillId="5" borderId="2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0" fontId="9" fillId="5" borderId="2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9" fontId="8" fillId="0" borderId="1" xfId="1" applyFont="1" applyFill="1" applyBorder="1" applyAlignment="1">
      <alignment horizontal="center"/>
    </xf>
    <xf numFmtId="0" fontId="0" fillId="0" borderId="0" xfId="0" applyFont="1"/>
    <xf numFmtId="0" fontId="18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Feminicidio!$K$26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Feminicidio!$I$27:$I$36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Feminicidio!$K$27:$K$36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59872328"/>
        <c:axId val="559872720"/>
        <c:axId val="0"/>
      </c:bar3DChart>
      <c:catAx>
        <c:axId val="55987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872720"/>
        <c:crosses val="autoZero"/>
        <c:auto val="1"/>
        <c:lblAlgn val="ctr"/>
        <c:lblOffset val="100"/>
        <c:noMultiLvlLbl val="0"/>
      </c:catAx>
      <c:valAx>
        <c:axId val="55987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87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68945987014784"/>
          <c:y val="0.29267486665653236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973090205829535"/>
                  <c:y val="-0.163074320013137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Feminicidio!$B$102:$B$105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Feminicidio!$F$102:$F$105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Feminicidio!$K$119:$K$124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Feminicidio!$L$119:$L$124</c:f>
              <c:numCache>
                <c:formatCode>General</c:formatCode>
                <c:ptCount val="6"/>
                <c:pt idx="0">
                  <c:v>19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Feminicidio!$L$143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Feminicidio!$K$144:$K$146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Feminicidio!$L$144:$L$146</c:f>
              <c:numCache>
                <c:formatCode>General</c:formatCode>
                <c:ptCount val="3"/>
                <c:pt idx="0">
                  <c:v>2</c:v>
                </c:pt>
                <c:pt idx="1">
                  <c:v>14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114</xdr:row>
      <xdr:rowOff>104775</xdr:rowOff>
    </xdr:from>
    <xdr:to>
      <xdr:col>19</xdr:col>
      <xdr:colOff>0</xdr:colOff>
      <xdr:row>125</xdr:row>
      <xdr:rowOff>95250</xdr:rowOff>
    </xdr:to>
    <xdr:sp macro="" textlink="">
      <xdr:nvSpPr>
        <xdr:cNvPr id="2" name="Rectángulo 1"/>
        <xdr:cNvSpPr/>
      </xdr:nvSpPr>
      <xdr:spPr>
        <a:xfrm>
          <a:off x="4663441" y="2063305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25</xdr:row>
      <xdr:rowOff>28575</xdr:rowOff>
    </xdr:from>
    <xdr:to>
      <xdr:col>18</xdr:col>
      <xdr:colOff>190501</xdr:colOff>
      <xdr:row>36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40</xdr:row>
      <xdr:rowOff>28575</xdr:rowOff>
    </xdr:from>
    <xdr:to>
      <xdr:col>19</xdr:col>
      <xdr:colOff>0</xdr:colOff>
      <xdr:row>45</xdr:row>
      <xdr:rowOff>66675</xdr:rowOff>
    </xdr:to>
    <xdr:sp macro="" textlink="">
      <xdr:nvSpPr>
        <xdr:cNvPr id="6" name="27 Rectángulo"/>
        <xdr:cNvSpPr/>
      </xdr:nvSpPr>
      <xdr:spPr bwMode="auto">
        <a:xfrm>
          <a:off x="4762500" y="7206615"/>
          <a:ext cx="5036820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Provincia, Arequipa, Cusco y la Libertad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85</xdr:row>
      <xdr:rowOff>180975</xdr:rowOff>
    </xdr:from>
    <xdr:to>
      <xdr:col>10</xdr:col>
      <xdr:colOff>85725</xdr:colOff>
      <xdr:row>97</xdr:row>
      <xdr:rowOff>23037</xdr:rowOff>
    </xdr:to>
    <xdr:grpSp>
      <xdr:nvGrpSpPr>
        <xdr:cNvPr id="7" name="Grupo 6"/>
        <xdr:cNvGrpSpPr/>
      </xdr:nvGrpSpPr>
      <xdr:grpSpPr>
        <a:xfrm>
          <a:off x="2874645" y="15337155"/>
          <a:ext cx="1973580" cy="207472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86</xdr:row>
      <xdr:rowOff>104775</xdr:rowOff>
    </xdr:from>
    <xdr:to>
      <xdr:col>11</xdr:col>
      <xdr:colOff>581024</xdr:colOff>
      <xdr:row>91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45145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101</xdr:row>
      <xdr:rowOff>180975</xdr:rowOff>
    </xdr:from>
    <xdr:to>
      <xdr:col>11</xdr:col>
      <xdr:colOff>190501</xdr:colOff>
      <xdr:row>104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30895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(59%)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100</xdr:row>
      <xdr:rowOff>142874</xdr:rowOff>
    </xdr:from>
    <xdr:to>
      <xdr:col>8</xdr:col>
      <xdr:colOff>523876</xdr:colOff>
      <xdr:row>104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08797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101</xdr:row>
      <xdr:rowOff>19050</xdr:rowOff>
    </xdr:from>
    <xdr:to>
      <xdr:col>19</xdr:col>
      <xdr:colOff>0</xdr:colOff>
      <xdr:row>103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14703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103</xdr:row>
      <xdr:rowOff>100012</xdr:rowOff>
    </xdr:from>
    <xdr:to>
      <xdr:col>18</xdr:col>
      <xdr:colOff>371474</xdr:colOff>
      <xdr:row>113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115</xdr:row>
      <xdr:rowOff>123825</xdr:rowOff>
    </xdr:from>
    <xdr:to>
      <xdr:col>18</xdr:col>
      <xdr:colOff>123824</xdr:colOff>
      <xdr:row>124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142</xdr:row>
      <xdr:rowOff>104775</xdr:rowOff>
    </xdr:from>
    <xdr:to>
      <xdr:col>7</xdr:col>
      <xdr:colOff>13335</xdr:colOff>
      <xdr:row>148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814655"/>
          <a:ext cx="659130" cy="10248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140</xdr:row>
      <xdr:rowOff>104776</xdr:rowOff>
    </xdr:from>
    <xdr:to>
      <xdr:col>19</xdr:col>
      <xdr:colOff>0</xdr:colOff>
      <xdr:row>147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92</xdr:row>
      <xdr:rowOff>19050</xdr:rowOff>
    </xdr:from>
    <xdr:to>
      <xdr:col>11</xdr:col>
      <xdr:colOff>485775</xdr:colOff>
      <xdr:row>99</xdr:row>
      <xdr:rowOff>85725</xdr:rowOff>
    </xdr:to>
    <xdr:sp macro="" textlink="">
      <xdr:nvSpPr>
        <xdr:cNvPr id="18" name="Multidocumento 17"/>
        <xdr:cNvSpPr/>
      </xdr:nvSpPr>
      <xdr:spPr>
        <a:xfrm>
          <a:off x="4972050" y="16485870"/>
          <a:ext cx="1259205" cy="13620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1</xdr:col>
      <xdr:colOff>28575</xdr:colOff>
      <xdr:row>16</xdr:row>
      <xdr:rowOff>9525</xdr:rowOff>
    </xdr:from>
    <xdr:to>
      <xdr:col>7</xdr:col>
      <xdr:colOff>361950</xdr:colOff>
      <xdr:row>37</xdr:row>
      <xdr:rowOff>117791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675" y="2767965"/>
          <a:ext cx="3739515" cy="3963986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rzo%202018\BE%20Marz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í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>
        <row r="26">
          <cell r="K26" t="str">
            <v>Feminicidio</v>
          </cell>
        </row>
        <row r="27">
          <cell r="I27">
            <v>2009</v>
          </cell>
          <cell r="K27">
            <v>139</v>
          </cell>
        </row>
        <row r="28">
          <cell r="I28">
            <v>2010</v>
          </cell>
          <cell r="K28">
            <v>121</v>
          </cell>
        </row>
        <row r="29">
          <cell r="I29">
            <v>2011</v>
          </cell>
          <cell r="K29">
            <v>93</v>
          </cell>
        </row>
        <row r="30">
          <cell r="I30">
            <v>2012</v>
          </cell>
          <cell r="K30">
            <v>83</v>
          </cell>
        </row>
        <row r="31">
          <cell r="I31">
            <v>2013</v>
          </cell>
          <cell r="K31">
            <v>131</v>
          </cell>
        </row>
        <row r="32">
          <cell r="I32">
            <v>2014</v>
          </cell>
          <cell r="K32">
            <v>96</v>
          </cell>
        </row>
        <row r="33">
          <cell r="I33">
            <v>2015</v>
          </cell>
          <cell r="K33">
            <v>95</v>
          </cell>
        </row>
        <row r="34">
          <cell r="I34">
            <v>2016</v>
          </cell>
          <cell r="K34">
            <v>124</v>
          </cell>
        </row>
        <row r="35">
          <cell r="I35">
            <v>2017</v>
          </cell>
          <cell r="K35">
            <v>121</v>
          </cell>
        </row>
        <row r="36">
          <cell r="I36" t="str">
            <v>2018 *</v>
          </cell>
          <cell r="K36">
            <v>32</v>
          </cell>
        </row>
        <row r="102">
          <cell r="B102" t="str">
            <v>Esposo</v>
          </cell>
          <cell r="F102">
            <v>3</v>
          </cell>
        </row>
        <row r="103">
          <cell r="B103" t="str">
            <v>Conviviente</v>
          </cell>
          <cell r="F103">
            <v>10</v>
          </cell>
        </row>
        <row r="104">
          <cell r="B104" t="str">
            <v>Pareja sexual sin hijos</v>
          </cell>
          <cell r="F104">
            <v>4</v>
          </cell>
        </row>
        <row r="105">
          <cell r="B105" t="str">
            <v>Enamorado/novio que no es pareja sexual</v>
          </cell>
          <cell r="F105">
            <v>2</v>
          </cell>
        </row>
        <row r="119">
          <cell r="K119" t="str">
            <v>Pareja</v>
          </cell>
          <cell r="L119">
            <v>19</v>
          </cell>
        </row>
        <row r="120">
          <cell r="K120" t="str">
            <v>Ex pareja</v>
          </cell>
          <cell r="L120">
            <v>3</v>
          </cell>
        </row>
        <row r="121">
          <cell r="K121" t="str">
            <v>Familiar</v>
          </cell>
          <cell r="L121">
            <v>0</v>
          </cell>
        </row>
        <row r="122">
          <cell r="K122" t="str">
            <v>Conocido</v>
          </cell>
          <cell r="L122">
            <v>0</v>
          </cell>
        </row>
        <row r="123">
          <cell r="K123" t="str">
            <v>Desconocido</v>
          </cell>
          <cell r="L123">
            <v>6</v>
          </cell>
        </row>
        <row r="124">
          <cell r="K124" t="str">
            <v>Otro</v>
          </cell>
          <cell r="L124">
            <v>4</v>
          </cell>
        </row>
        <row r="143">
          <cell r="L143" t="str">
            <v>N°</v>
          </cell>
        </row>
        <row r="144">
          <cell r="K144" t="str">
            <v>SI</v>
          </cell>
          <cell r="L144">
            <v>2</v>
          </cell>
        </row>
        <row r="145">
          <cell r="K145" t="str">
            <v>No</v>
          </cell>
          <cell r="L145">
            <v>14</v>
          </cell>
        </row>
        <row r="146">
          <cell r="K146" t="str">
            <v>Sin datos</v>
          </cell>
          <cell r="L146">
            <v>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6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5546875" customWidth="1"/>
    <col min="11" max="11" width="14.33203125" customWidth="1"/>
    <col min="12" max="12" width="11.33203125" customWidth="1"/>
    <col min="13" max="13" width="13.6640625" customWidth="1"/>
    <col min="14" max="14" width="2.44140625" customWidth="1"/>
    <col min="15" max="15" width="10" customWidth="1"/>
    <col min="16" max="16" width="1.5546875" customWidth="1"/>
    <col min="17" max="17" width="9.44140625" customWidth="1"/>
    <col min="18" max="18" width="8.5546875" customWidth="1"/>
    <col min="19" max="19" width="2.109375" customWidth="1"/>
    <col min="20" max="20" width="0.554687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21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6.5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6.75" customHeight="1" x14ac:dyDescent="0.3"/>
    <row r="10" spans="2:19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8.25" customHeight="1" x14ac:dyDescent="0.3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3" customHeight="1" x14ac:dyDescent="0.3"/>
    <row r="15" spans="2:19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5"/>
      <c r="Q15" s="16" t="s">
        <v>6</v>
      </c>
      <c r="R15" s="16"/>
      <c r="S15" s="11"/>
    </row>
    <row r="16" spans="2:19" x14ac:dyDescent="0.3">
      <c r="B16" s="17" t="s">
        <v>7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8"/>
      <c r="P16" s="18"/>
      <c r="Q16" s="16"/>
      <c r="R16" s="16"/>
      <c r="S16" s="11"/>
    </row>
    <row r="17" spans="2:19" x14ac:dyDescent="0.3">
      <c r="B17" s="11"/>
      <c r="C17" s="11"/>
      <c r="D17" s="11"/>
      <c r="E17" s="11"/>
      <c r="F17" s="12"/>
      <c r="G17" s="12"/>
      <c r="H17" s="12"/>
      <c r="I17" s="19" t="s">
        <v>8</v>
      </c>
      <c r="J17" s="19"/>
      <c r="K17" s="19">
        <v>2018</v>
      </c>
      <c r="L17" s="19">
        <v>2017</v>
      </c>
      <c r="M17" s="19" t="s">
        <v>9</v>
      </c>
      <c r="N17" s="18"/>
      <c r="O17" s="20"/>
      <c r="P17" s="20"/>
      <c r="Q17" s="19" t="s">
        <v>8</v>
      </c>
      <c r="R17" s="19">
        <v>2018</v>
      </c>
      <c r="S17" s="18"/>
    </row>
    <row r="18" spans="2:19" ht="15" thickBot="1" x14ac:dyDescent="0.35">
      <c r="B18" s="11"/>
      <c r="C18" s="11"/>
      <c r="D18" s="11"/>
      <c r="E18" s="11"/>
      <c r="F18" s="12"/>
      <c r="G18" s="12"/>
      <c r="H18" s="12"/>
      <c r="I18" s="21" t="s">
        <v>10</v>
      </c>
      <c r="J18" s="22"/>
      <c r="K18" s="23">
        <v>10</v>
      </c>
      <c r="L18" s="23">
        <v>8</v>
      </c>
      <c r="M18" s="24">
        <f>K18/L18-1</f>
        <v>0.25</v>
      </c>
      <c r="N18" s="20"/>
      <c r="O18" s="12"/>
      <c r="P18" s="12"/>
      <c r="Q18" s="25" t="s">
        <v>10</v>
      </c>
      <c r="R18" s="26">
        <v>1</v>
      </c>
      <c r="S18" s="20"/>
    </row>
    <row r="19" spans="2:19" x14ac:dyDescent="0.3">
      <c r="B19" s="11"/>
      <c r="C19" s="11"/>
      <c r="D19" s="11"/>
      <c r="E19" s="11"/>
      <c r="F19" s="12"/>
      <c r="G19" s="12"/>
      <c r="H19" s="12"/>
      <c r="I19" s="27" t="s">
        <v>11</v>
      </c>
      <c r="J19" s="28"/>
      <c r="K19" s="29">
        <v>12</v>
      </c>
      <c r="L19" s="29">
        <v>12</v>
      </c>
      <c r="M19" s="24">
        <f t="shared" ref="M19:M21" si="0">K19/L19-1</f>
        <v>0</v>
      </c>
      <c r="N19" s="11"/>
      <c r="O19" s="11"/>
      <c r="P19" s="11"/>
      <c r="Q19" s="11"/>
      <c r="R19" s="30"/>
      <c r="S19" s="30"/>
    </row>
    <row r="20" spans="2:19" x14ac:dyDescent="0.3">
      <c r="B20" s="11"/>
      <c r="C20" s="11"/>
      <c r="D20" s="11"/>
      <c r="E20" s="11"/>
      <c r="F20" s="12"/>
      <c r="G20" s="12"/>
      <c r="H20" s="12"/>
      <c r="I20" s="27" t="s">
        <v>12</v>
      </c>
      <c r="J20" s="28"/>
      <c r="K20" s="29">
        <v>10</v>
      </c>
      <c r="L20" s="29">
        <v>9</v>
      </c>
      <c r="M20" s="24">
        <f t="shared" si="0"/>
        <v>0.11111111111111116</v>
      </c>
      <c r="N20" s="11"/>
      <c r="O20" s="11"/>
      <c r="P20" s="11"/>
      <c r="Q20" s="11"/>
      <c r="R20" s="30"/>
      <c r="S20" s="30"/>
    </row>
    <row r="21" spans="2:19" x14ac:dyDescent="0.3">
      <c r="B21" s="11"/>
      <c r="C21" s="11"/>
      <c r="D21" s="11"/>
      <c r="E21" s="11"/>
      <c r="F21" s="12"/>
      <c r="G21" s="12"/>
      <c r="H21" s="12"/>
      <c r="I21" s="31" t="s">
        <v>13</v>
      </c>
      <c r="J21" s="32"/>
      <c r="K21" s="33">
        <f>SUM(K18:K20)</f>
        <v>32</v>
      </c>
      <c r="L21" s="33">
        <f>SUM(L18:L20)</f>
        <v>29</v>
      </c>
      <c r="M21" s="34">
        <f t="shared" si="0"/>
        <v>0.10344827586206895</v>
      </c>
      <c r="N21" s="11"/>
      <c r="O21" s="18"/>
      <c r="P21" s="18"/>
      <c r="Q21" s="18"/>
      <c r="R21" s="18"/>
      <c r="S21" s="18"/>
    </row>
    <row r="22" spans="2:19" x14ac:dyDescent="0.3">
      <c r="B22" s="11"/>
      <c r="C22" s="11"/>
      <c r="D22" s="11"/>
      <c r="E22" s="11"/>
      <c r="F22" s="12"/>
      <c r="G22" s="12"/>
      <c r="H22" s="12"/>
      <c r="I22" s="35" t="s">
        <v>14</v>
      </c>
      <c r="J22" s="36"/>
      <c r="K22" s="11"/>
      <c r="L22" s="11"/>
      <c r="M22" s="11"/>
      <c r="N22" s="11"/>
      <c r="O22" s="18"/>
      <c r="P22" s="18"/>
      <c r="Q22" s="18"/>
      <c r="R22" s="18"/>
      <c r="S22" s="18"/>
    </row>
    <row r="23" spans="2:19" x14ac:dyDescent="0.3">
      <c r="B23" s="11"/>
      <c r="C23" s="11"/>
      <c r="D23" s="11"/>
      <c r="E23" s="11"/>
      <c r="F23" s="12"/>
      <c r="G23" s="12"/>
      <c r="H23" s="12"/>
      <c r="I23" s="11"/>
      <c r="J23" s="11"/>
      <c r="K23" s="11"/>
      <c r="L23" s="11"/>
      <c r="M23" s="11"/>
      <c r="N23" s="11"/>
      <c r="O23" s="24"/>
      <c r="P23" s="24"/>
      <c r="Q23" s="24"/>
      <c r="R23" s="24"/>
      <c r="S23" s="24"/>
    </row>
    <row r="24" spans="2:19" x14ac:dyDescent="0.3">
      <c r="B24" s="11"/>
      <c r="C24" s="11"/>
      <c r="D24" s="11"/>
      <c r="E24" s="11"/>
      <c r="F24" s="12"/>
      <c r="G24" s="12"/>
      <c r="H24" s="12"/>
      <c r="I24" s="11" t="s">
        <v>15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x14ac:dyDescent="0.3">
      <c r="B25" s="11"/>
      <c r="C25" s="11"/>
      <c r="D25" s="11"/>
      <c r="E25" s="11"/>
      <c r="F25" s="12"/>
      <c r="G25" s="12"/>
      <c r="H25" s="12"/>
      <c r="I25" s="37" t="s">
        <v>16</v>
      </c>
      <c r="J25" s="37"/>
      <c r="K25" s="11"/>
      <c r="L25" s="12"/>
      <c r="M25" s="12"/>
      <c r="N25" s="12"/>
      <c r="O25" s="12"/>
      <c r="P25" s="12"/>
      <c r="Q25" s="12"/>
      <c r="R25" s="12"/>
      <c r="S25" s="12"/>
    </row>
    <row r="26" spans="2:19" x14ac:dyDescent="0.3">
      <c r="B26" s="11"/>
      <c r="C26" s="11"/>
      <c r="D26" s="11"/>
      <c r="E26" s="11"/>
      <c r="F26" s="12"/>
      <c r="G26" s="12"/>
      <c r="H26" s="12"/>
      <c r="I26" s="33" t="s">
        <v>17</v>
      </c>
      <c r="J26" s="33"/>
      <c r="K26" s="38" t="s">
        <v>18</v>
      </c>
      <c r="L26" s="12"/>
      <c r="M26" s="12"/>
      <c r="N26" s="12"/>
      <c r="O26" s="12"/>
      <c r="P26" s="12"/>
      <c r="Q26" s="12"/>
      <c r="R26" s="12"/>
      <c r="S26" s="12"/>
    </row>
    <row r="27" spans="2:19" x14ac:dyDescent="0.3">
      <c r="B27" s="11"/>
      <c r="C27" s="11"/>
      <c r="D27" s="11"/>
      <c r="E27" s="11"/>
      <c r="F27" s="12"/>
      <c r="G27" s="12"/>
      <c r="H27" s="12"/>
      <c r="I27" s="12">
        <v>2009</v>
      </c>
      <c r="J27" s="12"/>
      <c r="K27" s="39">
        <v>139</v>
      </c>
      <c r="L27" s="12"/>
      <c r="M27" s="12"/>
      <c r="N27" s="12"/>
      <c r="O27" s="12"/>
      <c r="P27" s="12"/>
      <c r="Q27" s="12"/>
      <c r="R27" s="12"/>
      <c r="S27" s="12"/>
    </row>
    <row r="28" spans="2:19" x14ac:dyDescent="0.3">
      <c r="B28" s="11"/>
      <c r="C28" s="11"/>
      <c r="D28" s="11"/>
      <c r="E28" s="11"/>
      <c r="F28" s="12"/>
      <c r="G28" s="12"/>
      <c r="H28" s="12"/>
      <c r="I28" s="12">
        <v>2010</v>
      </c>
      <c r="J28" s="12"/>
      <c r="K28" s="39">
        <v>121</v>
      </c>
      <c r="L28" s="12"/>
      <c r="M28" s="12"/>
      <c r="N28" s="12"/>
      <c r="O28" s="12"/>
      <c r="P28" s="12"/>
      <c r="Q28" s="12"/>
      <c r="R28" s="12"/>
      <c r="S28" s="12"/>
    </row>
    <row r="29" spans="2:19" x14ac:dyDescent="0.3">
      <c r="B29" s="11"/>
      <c r="C29" s="11"/>
      <c r="D29" s="11"/>
      <c r="E29" s="11"/>
      <c r="F29" s="12"/>
      <c r="G29" s="12"/>
      <c r="H29" s="12"/>
      <c r="I29" s="12">
        <v>2011</v>
      </c>
      <c r="J29" s="12"/>
      <c r="K29" s="39">
        <v>93</v>
      </c>
      <c r="L29" s="12"/>
      <c r="M29" s="12"/>
      <c r="N29" s="12"/>
      <c r="O29" s="12"/>
      <c r="P29" s="12"/>
      <c r="Q29" s="12"/>
      <c r="R29" s="12"/>
      <c r="S29" s="12"/>
    </row>
    <row r="30" spans="2:19" x14ac:dyDescent="0.3">
      <c r="B30" s="11"/>
      <c r="C30" s="11"/>
      <c r="D30" s="11"/>
      <c r="E30" s="11"/>
      <c r="F30" s="12"/>
      <c r="G30" s="12"/>
      <c r="H30" s="12"/>
      <c r="I30" s="12">
        <v>2012</v>
      </c>
      <c r="J30" s="12"/>
      <c r="K30" s="39">
        <v>83</v>
      </c>
      <c r="L30" s="12"/>
      <c r="M30" s="12"/>
      <c r="N30" s="12"/>
      <c r="O30" s="12"/>
      <c r="P30" s="12"/>
      <c r="Q30" s="12"/>
      <c r="R30" s="12"/>
      <c r="S30" s="12"/>
    </row>
    <row r="31" spans="2:19" x14ac:dyDescent="0.3">
      <c r="B31" s="11"/>
      <c r="C31" s="11"/>
      <c r="D31" s="11"/>
      <c r="E31" s="11"/>
      <c r="F31" s="12"/>
      <c r="G31" s="12"/>
      <c r="H31" s="12"/>
      <c r="I31" s="12">
        <v>2013</v>
      </c>
      <c r="J31" s="12"/>
      <c r="K31" s="39">
        <v>131</v>
      </c>
      <c r="L31" s="11"/>
      <c r="M31" s="11"/>
      <c r="N31" s="11"/>
      <c r="O31" s="11"/>
      <c r="P31" s="11"/>
      <c r="Q31" s="11"/>
      <c r="R31" s="11"/>
      <c r="S31" s="11"/>
    </row>
    <row r="32" spans="2:19" x14ac:dyDescent="0.3">
      <c r="B32" s="11"/>
      <c r="C32" s="11"/>
      <c r="D32" s="11"/>
      <c r="E32" s="11"/>
      <c r="F32" s="12"/>
      <c r="G32" s="12"/>
      <c r="H32" s="12"/>
      <c r="I32" s="12">
        <v>2014</v>
      </c>
      <c r="J32" s="12"/>
      <c r="K32" s="39">
        <v>96</v>
      </c>
      <c r="L32" s="11"/>
      <c r="M32" s="11"/>
      <c r="N32" s="11"/>
      <c r="O32" s="11"/>
      <c r="P32" s="11"/>
      <c r="Q32" s="11"/>
      <c r="R32" s="11"/>
      <c r="S32" s="11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2015</v>
      </c>
      <c r="J33" s="12"/>
      <c r="K33" s="39">
        <v>95</v>
      </c>
      <c r="L33" s="11"/>
      <c r="M33" s="11"/>
      <c r="N33" s="11"/>
      <c r="O33" s="11"/>
      <c r="P33" s="11"/>
      <c r="Q33" s="11"/>
      <c r="R33" s="11"/>
      <c r="S33" s="11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2016</v>
      </c>
      <c r="J34" s="12"/>
      <c r="K34" s="39">
        <v>124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3">
      <c r="B35" s="11"/>
      <c r="C35" s="11"/>
      <c r="D35" s="11"/>
      <c r="E35" s="11"/>
      <c r="F35" s="12"/>
      <c r="G35" s="12"/>
      <c r="H35" s="12"/>
      <c r="I35" s="12">
        <v>2017</v>
      </c>
      <c r="J35" s="12"/>
      <c r="K35" s="39">
        <v>121</v>
      </c>
      <c r="L35" s="11"/>
      <c r="M35" s="11"/>
      <c r="N35" s="11"/>
      <c r="O35" s="11"/>
      <c r="P35" s="11"/>
      <c r="Q35" s="11"/>
      <c r="R35" s="11"/>
      <c r="S35" s="11"/>
    </row>
    <row r="36" spans="2:19" ht="15" thickBot="1" x14ac:dyDescent="0.35">
      <c r="B36" s="11"/>
      <c r="C36" s="11"/>
      <c r="D36" s="11"/>
      <c r="E36" s="11"/>
      <c r="F36" s="12"/>
      <c r="G36" s="12"/>
      <c r="H36" s="12"/>
      <c r="I36" s="22" t="s">
        <v>19</v>
      </c>
      <c r="J36" s="22"/>
      <c r="K36" s="40">
        <v>32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3">
      <c r="B37" s="11"/>
      <c r="C37" s="11"/>
      <c r="D37" s="11"/>
      <c r="E37" s="11"/>
      <c r="F37" s="12"/>
      <c r="G37" s="12"/>
      <c r="H37" s="12"/>
      <c r="I37" s="41" t="s">
        <v>13</v>
      </c>
      <c r="J37" s="41"/>
      <c r="K37" s="42">
        <f>SUM(K27:K36)</f>
        <v>1035</v>
      </c>
      <c r="L37" s="11"/>
      <c r="M37" s="11"/>
      <c r="N37" s="11"/>
      <c r="O37" s="11"/>
      <c r="P37" s="11"/>
      <c r="Q37" s="11"/>
      <c r="R37" s="11"/>
      <c r="S37" s="11"/>
    </row>
    <row r="38" spans="2:19" ht="13.5" customHeight="1" x14ac:dyDescent="0.3">
      <c r="B38" s="11"/>
      <c r="C38" s="11"/>
      <c r="D38" s="11"/>
      <c r="E38" s="11"/>
      <c r="F38" s="12"/>
      <c r="G38" s="12"/>
      <c r="H38" s="12"/>
      <c r="I38" s="43" t="s">
        <v>20</v>
      </c>
      <c r="J38" s="44"/>
      <c r="K38" s="11"/>
      <c r="L38" s="11"/>
      <c r="M38" s="11"/>
      <c r="N38" s="11"/>
      <c r="O38" s="11"/>
      <c r="P38" s="11"/>
      <c r="Q38" s="11"/>
      <c r="R38" s="11"/>
      <c r="S38" s="11"/>
    </row>
    <row r="39" spans="2:19" ht="3" customHeight="1" x14ac:dyDescent="0.3">
      <c r="B39" s="11"/>
      <c r="C39" s="11"/>
      <c r="D39" s="11"/>
      <c r="E39" s="11"/>
      <c r="F39" s="12"/>
      <c r="G39" s="12"/>
      <c r="H39" s="12"/>
      <c r="I39" s="44"/>
      <c r="J39" s="44"/>
      <c r="K39" s="11"/>
      <c r="L39" s="11"/>
      <c r="M39" s="11"/>
      <c r="N39" s="11"/>
      <c r="O39" s="11"/>
      <c r="P39" s="11"/>
      <c r="Q39" s="11"/>
      <c r="R39" s="11"/>
      <c r="S39" s="11"/>
    </row>
    <row r="40" spans="2:19" ht="28.5" customHeight="1" x14ac:dyDescent="0.3">
      <c r="B40" s="16" t="s">
        <v>21</v>
      </c>
      <c r="C40" s="16"/>
      <c r="D40" s="16"/>
      <c r="E40" s="16"/>
      <c r="F40" s="16"/>
      <c r="G40" s="16"/>
      <c r="H40" s="16"/>
      <c r="I40" s="44"/>
      <c r="J40" s="44"/>
      <c r="K40" s="11"/>
      <c r="L40" s="11"/>
      <c r="M40" s="11"/>
      <c r="N40" s="11"/>
      <c r="O40" s="11"/>
      <c r="P40" s="11"/>
      <c r="Q40" s="11"/>
      <c r="R40" s="11"/>
      <c r="S40" s="11"/>
    </row>
    <row r="41" spans="2:19" ht="24" x14ac:dyDescent="0.3">
      <c r="B41" s="45" t="s">
        <v>22</v>
      </c>
      <c r="C41" s="45"/>
      <c r="D41" s="46" t="s">
        <v>23</v>
      </c>
      <c r="E41" s="46"/>
      <c r="F41" s="19" t="s">
        <v>24</v>
      </c>
      <c r="G41" s="19"/>
      <c r="H41" s="47" t="s">
        <v>13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2:19" x14ac:dyDescent="0.3">
      <c r="B42" s="48" t="s">
        <v>25</v>
      </c>
      <c r="C42" s="48"/>
      <c r="D42" s="49">
        <v>320</v>
      </c>
      <c r="E42" s="49"/>
      <c r="F42" s="49">
        <v>7</v>
      </c>
      <c r="G42" s="49"/>
      <c r="H42" s="50">
        <f>D42+F42</f>
        <v>327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2:19" x14ac:dyDescent="0.3">
      <c r="B43" s="48" t="s">
        <v>26</v>
      </c>
      <c r="C43" s="48"/>
      <c r="D43" s="49">
        <v>75</v>
      </c>
      <c r="E43" s="49"/>
      <c r="F43" s="49">
        <v>4</v>
      </c>
      <c r="G43" s="49"/>
      <c r="H43" s="50">
        <f t="shared" ref="H43:H67" si="1">D43+F43</f>
        <v>79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2:19" x14ac:dyDescent="0.3">
      <c r="B44" s="48" t="s">
        <v>27</v>
      </c>
      <c r="C44" s="48"/>
      <c r="D44" s="49">
        <v>58</v>
      </c>
      <c r="E44" s="49"/>
      <c r="F44" s="49">
        <v>1</v>
      </c>
      <c r="G44" s="49"/>
      <c r="H44" s="50">
        <f t="shared" si="1"/>
        <v>59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48" t="s">
        <v>28</v>
      </c>
      <c r="C45" s="48"/>
      <c r="D45" s="49">
        <v>51</v>
      </c>
      <c r="E45" s="49"/>
      <c r="F45" s="49">
        <v>2</v>
      </c>
      <c r="G45" s="49"/>
      <c r="H45" s="50">
        <f t="shared" si="1"/>
        <v>53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48" t="s">
        <v>29</v>
      </c>
      <c r="C46" s="48"/>
      <c r="D46" s="49">
        <v>50</v>
      </c>
      <c r="E46" s="49"/>
      <c r="F46" s="49">
        <v>0</v>
      </c>
      <c r="G46" s="49"/>
      <c r="H46" s="50">
        <f t="shared" si="1"/>
        <v>50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3">
      <c r="B47" s="11" t="s">
        <v>30</v>
      </c>
      <c r="C47" s="11"/>
      <c r="D47" s="12">
        <v>44</v>
      </c>
      <c r="E47" s="12"/>
      <c r="F47" s="12">
        <v>4</v>
      </c>
      <c r="G47" s="12"/>
      <c r="H47" s="51">
        <f t="shared" si="1"/>
        <v>48</v>
      </c>
      <c r="I47" s="11"/>
      <c r="J47" s="11"/>
      <c r="K47" s="13"/>
      <c r="L47" s="13"/>
      <c r="M47" s="13"/>
      <c r="N47" s="13"/>
      <c r="O47" s="13"/>
      <c r="P47" s="13"/>
      <c r="Q47" s="13"/>
      <c r="R47" s="11"/>
      <c r="S47" s="11"/>
    </row>
    <row r="48" spans="2:19" x14ac:dyDescent="0.3">
      <c r="B48" s="11" t="s">
        <v>31</v>
      </c>
      <c r="C48" s="11"/>
      <c r="D48" s="12">
        <v>38</v>
      </c>
      <c r="E48" s="12"/>
      <c r="F48" s="12">
        <v>3</v>
      </c>
      <c r="G48" s="12"/>
      <c r="H48" s="51">
        <f t="shared" si="1"/>
        <v>41</v>
      </c>
      <c r="I48" s="11"/>
      <c r="J48" s="11"/>
      <c r="K48" s="13"/>
      <c r="L48" s="13"/>
      <c r="M48" s="13"/>
      <c r="N48" s="13"/>
      <c r="O48" s="13"/>
      <c r="P48" s="13"/>
      <c r="Q48" s="13"/>
      <c r="R48" s="11"/>
      <c r="S48" s="11"/>
    </row>
    <row r="49" spans="2:19" ht="15" thickBot="1" x14ac:dyDescent="0.35">
      <c r="B49" s="11" t="s">
        <v>32</v>
      </c>
      <c r="C49" s="11"/>
      <c r="D49" s="12">
        <v>36</v>
      </c>
      <c r="E49" s="12"/>
      <c r="F49" s="12">
        <v>5</v>
      </c>
      <c r="G49" s="12"/>
      <c r="H49" s="51">
        <f t="shared" si="1"/>
        <v>41</v>
      </c>
      <c r="I49" s="11"/>
      <c r="J49" s="11"/>
      <c r="K49" s="52" t="s">
        <v>33</v>
      </c>
      <c r="L49" s="53" t="s">
        <v>24</v>
      </c>
      <c r="M49" s="53"/>
      <c r="N49" s="54"/>
      <c r="O49" s="53">
        <v>2017</v>
      </c>
      <c r="P49" s="53"/>
      <c r="Q49" s="53"/>
      <c r="R49" s="11"/>
      <c r="S49" s="11"/>
    </row>
    <row r="50" spans="2:19" x14ac:dyDescent="0.3">
      <c r="B50" s="11" t="s">
        <v>34</v>
      </c>
      <c r="C50" s="11"/>
      <c r="D50" s="12">
        <v>40</v>
      </c>
      <c r="E50" s="12"/>
      <c r="F50" s="12">
        <v>0</v>
      </c>
      <c r="G50" s="12"/>
      <c r="H50" s="51">
        <f t="shared" si="1"/>
        <v>40</v>
      </c>
      <c r="I50" s="11"/>
      <c r="J50" s="11"/>
      <c r="K50" s="52"/>
      <c r="L50" s="54" t="s">
        <v>35</v>
      </c>
      <c r="M50" s="54" t="s">
        <v>36</v>
      </c>
      <c r="N50" s="54"/>
      <c r="O50" s="54" t="s">
        <v>35</v>
      </c>
      <c r="P50" s="54"/>
      <c r="Q50" s="54" t="s">
        <v>36</v>
      </c>
      <c r="R50" s="11"/>
      <c r="S50" s="11"/>
    </row>
    <row r="51" spans="2:19" x14ac:dyDescent="0.3">
      <c r="B51" s="11" t="s">
        <v>37</v>
      </c>
      <c r="C51" s="11"/>
      <c r="D51" s="12">
        <v>29</v>
      </c>
      <c r="E51" s="12"/>
      <c r="F51" s="12">
        <v>1</v>
      </c>
      <c r="G51" s="12"/>
      <c r="H51" s="51">
        <f t="shared" si="1"/>
        <v>30</v>
      </c>
      <c r="I51" s="11"/>
      <c r="J51" s="11"/>
      <c r="K51" s="30" t="s">
        <v>38</v>
      </c>
      <c r="L51" s="22">
        <v>18</v>
      </c>
      <c r="M51" s="55">
        <f>L51/$L$55</f>
        <v>0.5625</v>
      </c>
      <c r="N51" s="55"/>
      <c r="O51" s="22">
        <v>78</v>
      </c>
      <c r="P51" s="22"/>
      <c r="Q51" s="55">
        <v>0.77989130434782605</v>
      </c>
      <c r="R51" s="11"/>
      <c r="S51" s="11"/>
    </row>
    <row r="52" spans="2:19" x14ac:dyDescent="0.3">
      <c r="B52" s="11" t="s">
        <v>39</v>
      </c>
      <c r="C52" s="11"/>
      <c r="D52" s="12">
        <v>29</v>
      </c>
      <c r="E52" s="12"/>
      <c r="F52" s="12">
        <v>0</v>
      </c>
      <c r="G52" s="12"/>
      <c r="H52" s="51">
        <f t="shared" si="1"/>
        <v>29</v>
      </c>
      <c r="I52" s="11"/>
      <c r="J52" s="11"/>
      <c r="K52" s="30" t="s">
        <v>40</v>
      </c>
      <c r="L52" s="22">
        <v>7</v>
      </c>
      <c r="M52" s="55">
        <f t="shared" ref="M52:M54" si="2">L52/$L$55</f>
        <v>0.21875</v>
      </c>
      <c r="N52" s="55"/>
      <c r="O52" s="22">
        <v>20</v>
      </c>
      <c r="P52" s="22"/>
      <c r="Q52" s="55">
        <v>0.15760869565217392</v>
      </c>
      <c r="R52" s="11"/>
      <c r="S52" s="11"/>
    </row>
    <row r="53" spans="2:19" x14ac:dyDescent="0.3">
      <c r="B53" s="11" t="s">
        <v>41</v>
      </c>
      <c r="C53" s="11"/>
      <c r="D53" s="12">
        <v>28</v>
      </c>
      <c r="E53" s="12"/>
      <c r="F53" s="12">
        <v>0</v>
      </c>
      <c r="G53" s="12"/>
      <c r="H53" s="51">
        <f t="shared" si="1"/>
        <v>28</v>
      </c>
      <c r="I53" s="11"/>
      <c r="J53" s="11"/>
      <c r="K53" s="30" t="s">
        <v>42</v>
      </c>
      <c r="L53" s="22">
        <v>6</v>
      </c>
      <c r="M53" s="55">
        <f t="shared" si="2"/>
        <v>0.1875</v>
      </c>
      <c r="N53" s="55"/>
      <c r="O53" s="22">
        <v>23</v>
      </c>
      <c r="P53" s="22"/>
      <c r="Q53" s="55">
        <v>6.25E-2</v>
      </c>
      <c r="R53" s="11"/>
      <c r="S53" s="11"/>
    </row>
    <row r="54" spans="2:19" ht="15" thickBot="1" x14ac:dyDescent="0.35">
      <c r="B54" s="11" t="s">
        <v>43</v>
      </c>
      <c r="C54" s="11"/>
      <c r="D54" s="12">
        <v>26</v>
      </c>
      <c r="E54" s="12"/>
      <c r="F54" s="12">
        <v>1</v>
      </c>
      <c r="G54" s="12"/>
      <c r="H54" s="51">
        <f t="shared" si="1"/>
        <v>27</v>
      </c>
      <c r="I54" s="11"/>
      <c r="J54" s="11"/>
      <c r="K54" s="56" t="s">
        <v>44</v>
      </c>
      <c r="L54" s="25">
        <v>1</v>
      </c>
      <c r="M54" s="57">
        <f t="shared" si="2"/>
        <v>3.125E-2</v>
      </c>
      <c r="N54" s="57"/>
      <c r="O54" s="25">
        <v>0</v>
      </c>
      <c r="P54" s="25"/>
      <c r="Q54" s="57">
        <v>0</v>
      </c>
      <c r="R54" s="11"/>
      <c r="S54" s="11"/>
    </row>
    <row r="55" spans="2:19" x14ac:dyDescent="0.3">
      <c r="B55" s="11" t="s">
        <v>45</v>
      </c>
      <c r="C55" s="11"/>
      <c r="D55" s="12">
        <v>26</v>
      </c>
      <c r="E55" s="12"/>
      <c r="F55" s="12">
        <v>0</v>
      </c>
      <c r="G55" s="12"/>
      <c r="H55" s="51">
        <f t="shared" si="1"/>
        <v>26</v>
      </c>
      <c r="I55" s="11"/>
      <c r="J55" s="11"/>
      <c r="K55" s="54" t="s">
        <v>13</v>
      </c>
      <c r="L55" s="54">
        <f>SUM(L51:L54)</f>
        <v>32</v>
      </c>
      <c r="M55" s="58">
        <f>SUM(M51:M54)</f>
        <v>1</v>
      </c>
      <c r="N55" s="58"/>
      <c r="O55" s="54">
        <f>SUM(O51:O54)</f>
        <v>121</v>
      </c>
      <c r="P55" s="54"/>
      <c r="Q55" s="58">
        <v>1</v>
      </c>
      <c r="R55" s="11"/>
      <c r="S55" s="11"/>
    </row>
    <row r="56" spans="2:19" x14ac:dyDescent="0.3">
      <c r="B56" s="11" t="s">
        <v>46</v>
      </c>
      <c r="C56" s="11"/>
      <c r="D56" s="12">
        <v>24</v>
      </c>
      <c r="E56" s="12"/>
      <c r="F56" s="12">
        <v>0</v>
      </c>
      <c r="G56" s="12"/>
      <c r="H56" s="51">
        <f t="shared" si="1"/>
        <v>24</v>
      </c>
      <c r="I56" s="11"/>
      <c r="J56" s="11"/>
      <c r="K56" s="35" t="s">
        <v>20</v>
      </c>
      <c r="L56" s="11"/>
      <c r="M56" s="11"/>
      <c r="N56" s="11"/>
      <c r="O56" s="11"/>
      <c r="P56" s="11"/>
      <c r="Q56" s="11"/>
      <c r="R56" s="11"/>
      <c r="S56" s="11"/>
    </row>
    <row r="57" spans="2:19" x14ac:dyDescent="0.3">
      <c r="B57" s="11" t="s">
        <v>47</v>
      </c>
      <c r="C57" s="11"/>
      <c r="D57" s="12">
        <v>19</v>
      </c>
      <c r="E57" s="12"/>
      <c r="F57" s="12">
        <v>0</v>
      </c>
      <c r="G57" s="12"/>
      <c r="H57" s="51">
        <f t="shared" si="1"/>
        <v>19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2:19" x14ac:dyDescent="0.3">
      <c r="B58" s="11" t="s">
        <v>48</v>
      </c>
      <c r="C58" s="11"/>
      <c r="D58" s="12">
        <v>16</v>
      </c>
      <c r="E58" s="12"/>
      <c r="F58" s="12">
        <v>2</v>
      </c>
      <c r="G58" s="12"/>
      <c r="H58" s="51">
        <f t="shared" si="1"/>
        <v>18</v>
      </c>
      <c r="I58" s="11"/>
      <c r="J58" s="11"/>
      <c r="K58" s="16" t="s">
        <v>49</v>
      </c>
      <c r="L58" s="16"/>
      <c r="M58" s="16"/>
      <c r="N58" s="16"/>
      <c r="O58" s="16"/>
      <c r="P58" s="16"/>
      <c r="Q58" s="16"/>
      <c r="R58" s="16"/>
      <c r="S58" s="11"/>
    </row>
    <row r="59" spans="2:19" x14ac:dyDescent="0.3">
      <c r="B59" s="11" t="s">
        <v>50</v>
      </c>
      <c r="C59" s="11"/>
      <c r="D59" s="12">
        <v>15</v>
      </c>
      <c r="E59" s="12"/>
      <c r="F59" s="12">
        <v>0</v>
      </c>
      <c r="G59" s="12"/>
      <c r="H59" s="51">
        <f t="shared" si="1"/>
        <v>15</v>
      </c>
      <c r="I59" s="11"/>
      <c r="J59" s="11"/>
      <c r="K59" s="16"/>
      <c r="L59" s="16"/>
      <c r="M59" s="16"/>
      <c r="N59" s="16"/>
      <c r="O59" s="16"/>
      <c r="P59" s="16"/>
      <c r="Q59" s="16"/>
      <c r="R59" s="16"/>
      <c r="S59" s="11"/>
    </row>
    <row r="60" spans="2:19" ht="15" thickBot="1" x14ac:dyDescent="0.35">
      <c r="B60" s="11" t="s">
        <v>51</v>
      </c>
      <c r="C60" s="11"/>
      <c r="D60" s="12">
        <v>13</v>
      </c>
      <c r="E60" s="12"/>
      <c r="F60" s="12">
        <v>0</v>
      </c>
      <c r="G60" s="12"/>
      <c r="H60" s="51">
        <f t="shared" si="1"/>
        <v>13</v>
      </c>
      <c r="I60" s="11"/>
      <c r="J60" s="11"/>
      <c r="K60" s="52" t="s">
        <v>52</v>
      </c>
      <c r="L60" s="52"/>
      <c r="M60" s="53" t="s">
        <v>18</v>
      </c>
      <c r="N60" s="53"/>
      <c r="O60" s="53"/>
      <c r="P60" s="54"/>
      <c r="Q60" s="53" t="s">
        <v>53</v>
      </c>
      <c r="R60" s="53"/>
      <c r="S60" s="11"/>
    </row>
    <row r="61" spans="2:19" x14ac:dyDescent="0.3">
      <c r="B61" s="11" t="s">
        <v>54</v>
      </c>
      <c r="C61" s="11"/>
      <c r="D61" s="12">
        <v>12</v>
      </c>
      <c r="E61" s="12"/>
      <c r="F61" s="12">
        <v>1</v>
      </c>
      <c r="G61" s="12"/>
      <c r="H61" s="51">
        <f>D61+F61</f>
        <v>13</v>
      </c>
      <c r="I61" s="11"/>
      <c r="J61" s="11"/>
      <c r="K61" s="52"/>
      <c r="L61" s="52"/>
      <c r="M61" s="59" t="s">
        <v>35</v>
      </c>
      <c r="N61" s="59"/>
      <c r="O61" s="54" t="s">
        <v>36</v>
      </c>
      <c r="P61" s="54"/>
      <c r="Q61" s="54" t="s">
        <v>35</v>
      </c>
      <c r="R61" s="54" t="s">
        <v>36</v>
      </c>
      <c r="S61" s="11"/>
    </row>
    <row r="62" spans="2:19" x14ac:dyDescent="0.3">
      <c r="B62" s="11" t="s">
        <v>55</v>
      </c>
      <c r="C62" s="11"/>
      <c r="D62" s="12">
        <v>12</v>
      </c>
      <c r="E62" s="12"/>
      <c r="F62" s="12">
        <v>0</v>
      </c>
      <c r="G62" s="12"/>
      <c r="H62" s="51">
        <f>D62+F62</f>
        <v>12</v>
      </c>
      <c r="I62" s="11"/>
      <c r="J62" s="11"/>
      <c r="K62" s="30" t="s">
        <v>56</v>
      </c>
      <c r="L62" s="22"/>
      <c r="M62" s="60">
        <v>15</v>
      </c>
      <c r="N62" s="60"/>
      <c r="O62" s="55">
        <f>M62/$M$70</f>
        <v>0.46875</v>
      </c>
      <c r="P62" s="55"/>
      <c r="Q62" s="60">
        <v>0</v>
      </c>
      <c r="R62" s="55">
        <f>Q62/$Q$70</f>
        <v>0</v>
      </c>
      <c r="S62" s="11"/>
    </row>
    <row r="63" spans="2:19" ht="15.75" customHeight="1" x14ac:dyDescent="0.3">
      <c r="B63" s="11" t="s">
        <v>57</v>
      </c>
      <c r="C63" s="11"/>
      <c r="D63" s="12">
        <v>9</v>
      </c>
      <c r="E63" s="12"/>
      <c r="F63" s="12">
        <v>1</v>
      </c>
      <c r="G63" s="12"/>
      <c r="H63" s="51">
        <f t="shared" si="1"/>
        <v>10</v>
      </c>
      <c r="I63" s="11"/>
      <c r="J63" s="11"/>
      <c r="K63" s="30" t="s">
        <v>58</v>
      </c>
      <c r="L63" s="22"/>
      <c r="M63" s="60">
        <v>0</v>
      </c>
      <c r="N63" s="60"/>
      <c r="O63" s="55">
        <f t="shared" ref="O63:O69" si="3">M63/$M$70</f>
        <v>0</v>
      </c>
      <c r="P63" s="55"/>
      <c r="Q63" s="60">
        <v>0</v>
      </c>
      <c r="R63" s="55">
        <f t="shared" ref="R63:R69" si="4">Q63/$Q$70</f>
        <v>0</v>
      </c>
      <c r="S63" s="11"/>
    </row>
    <row r="64" spans="2:19" x14ac:dyDescent="0.3">
      <c r="B64" s="11" t="s">
        <v>59</v>
      </c>
      <c r="C64" s="11"/>
      <c r="D64" s="12">
        <v>9</v>
      </c>
      <c r="E64" s="12"/>
      <c r="F64" s="12">
        <v>0</v>
      </c>
      <c r="G64" s="12"/>
      <c r="H64" s="51">
        <f t="shared" si="1"/>
        <v>9</v>
      </c>
      <c r="I64" s="11"/>
      <c r="J64" s="11"/>
      <c r="K64" s="30" t="s">
        <v>60</v>
      </c>
      <c r="L64" s="22"/>
      <c r="M64" s="60">
        <v>4</v>
      </c>
      <c r="N64" s="60"/>
      <c r="O64" s="55">
        <f t="shared" si="3"/>
        <v>0.125</v>
      </c>
      <c r="P64" s="55"/>
      <c r="Q64" s="60">
        <v>0</v>
      </c>
      <c r="R64" s="55">
        <f t="shared" si="4"/>
        <v>0</v>
      </c>
      <c r="S64" s="11"/>
    </row>
    <row r="65" spans="2:19" ht="15" customHeight="1" x14ac:dyDescent="0.3">
      <c r="B65" s="11" t="s">
        <v>61</v>
      </c>
      <c r="C65" s="11"/>
      <c r="D65" s="12">
        <v>8</v>
      </c>
      <c r="E65" s="12"/>
      <c r="F65" s="12">
        <v>0</v>
      </c>
      <c r="G65" s="12"/>
      <c r="H65" s="51">
        <f t="shared" si="1"/>
        <v>8</v>
      </c>
      <c r="I65" s="11"/>
      <c r="J65" s="11"/>
      <c r="K65" s="30" t="s">
        <v>62</v>
      </c>
      <c r="L65" s="22"/>
      <c r="M65" s="60">
        <v>1</v>
      </c>
      <c r="N65" s="60"/>
      <c r="O65" s="55">
        <f t="shared" si="3"/>
        <v>3.125E-2</v>
      </c>
      <c r="P65" s="55"/>
      <c r="Q65" s="60">
        <v>0</v>
      </c>
      <c r="R65" s="55">
        <f t="shared" si="4"/>
        <v>0</v>
      </c>
      <c r="S65" s="11"/>
    </row>
    <row r="66" spans="2:19" ht="15" customHeight="1" x14ac:dyDescent="0.3">
      <c r="B66" s="11" t="s">
        <v>63</v>
      </c>
      <c r="C66" s="11"/>
      <c r="D66" s="12">
        <v>8</v>
      </c>
      <c r="E66" s="12"/>
      <c r="F66" s="12">
        <v>0</v>
      </c>
      <c r="G66" s="12"/>
      <c r="H66" s="51">
        <f t="shared" si="1"/>
        <v>8</v>
      </c>
      <c r="I66" s="11"/>
      <c r="J66" s="11"/>
      <c r="K66" s="30" t="s">
        <v>64</v>
      </c>
      <c r="L66" s="22"/>
      <c r="M66" s="60">
        <v>0</v>
      </c>
      <c r="N66" s="60"/>
      <c r="O66" s="55">
        <f t="shared" si="3"/>
        <v>0</v>
      </c>
      <c r="P66" s="55"/>
      <c r="Q66" s="60">
        <v>0</v>
      </c>
      <c r="R66" s="55">
        <f t="shared" si="4"/>
        <v>0</v>
      </c>
      <c r="S66" s="11"/>
    </row>
    <row r="67" spans="2:19" ht="15" customHeight="1" thickBot="1" x14ac:dyDescent="0.35">
      <c r="B67" s="30" t="s">
        <v>65</v>
      </c>
      <c r="C67" s="30"/>
      <c r="D67" s="22">
        <v>8</v>
      </c>
      <c r="E67" s="22"/>
      <c r="F67" s="22">
        <v>0</v>
      </c>
      <c r="G67" s="22"/>
      <c r="H67" s="61">
        <f t="shared" si="1"/>
        <v>8</v>
      </c>
      <c r="I67" s="15"/>
      <c r="J67" s="11"/>
      <c r="K67" s="30" t="s">
        <v>66</v>
      </c>
      <c r="L67" s="22"/>
      <c r="M67" s="60">
        <v>0</v>
      </c>
      <c r="N67" s="60"/>
      <c r="O67" s="55">
        <f t="shared" si="3"/>
        <v>0</v>
      </c>
      <c r="P67" s="55"/>
      <c r="Q67" s="60">
        <v>0</v>
      </c>
      <c r="R67" s="55">
        <f t="shared" si="4"/>
        <v>0</v>
      </c>
      <c r="S67" s="11"/>
    </row>
    <row r="68" spans="2:19" ht="15" customHeight="1" x14ac:dyDescent="0.3">
      <c r="B68" s="41" t="s">
        <v>13</v>
      </c>
      <c r="C68" s="41"/>
      <c r="D68" s="62">
        <f>SUM(D42:D67)</f>
        <v>1003</v>
      </c>
      <c r="E68" s="62">
        <f>SUM(E42:E67)</f>
        <v>0</v>
      </c>
      <c r="F68" s="62">
        <f>SUM(F42:F67)</f>
        <v>32</v>
      </c>
      <c r="G68" s="62"/>
      <c r="H68" s="62">
        <f>SUM(H42:H67)</f>
        <v>1035</v>
      </c>
      <c r="I68" s="63"/>
      <c r="J68" s="11"/>
      <c r="K68" s="30" t="s">
        <v>67</v>
      </c>
      <c r="L68" s="22"/>
      <c r="M68" s="60">
        <v>0</v>
      </c>
      <c r="N68" s="60"/>
      <c r="O68" s="55">
        <f t="shared" si="3"/>
        <v>0</v>
      </c>
      <c r="P68" s="55"/>
      <c r="Q68" s="60">
        <v>0</v>
      </c>
      <c r="R68" s="55">
        <f t="shared" si="4"/>
        <v>0</v>
      </c>
      <c r="S68" s="11"/>
    </row>
    <row r="69" spans="2:19" ht="14.25" customHeight="1" thickBot="1" x14ac:dyDescent="0.35">
      <c r="B69" s="64" t="s">
        <v>20</v>
      </c>
      <c r="C69" s="11"/>
      <c r="D69" s="11"/>
      <c r="E69" s="11"/>
      <c r="F69" s="12"/>
      <c r="G69" s="12"/>
      <c r="H69" s="12"/>
      <c r="I69" s="15"/>
      <c r="J69" s="11"/>
      <c r="K69" s="30" t="s">
        <v>68</v>
      </c>
      <c r="L69" s="22"/>
      <c r="M69" s="60">
        <v>12</v>
      </c>
      <c r="N69" s="60"/>
      <c r="O69" s="55">
        <f t="shared" si="3"/>
        <v>0.375</v>
      </c>
      <c r="P69" s="55"/>
      <c r="Q69" s="60">
        <v>1</v>
      </c>
      <c r="R69" s="55">
        <f t="shared" si="4"/>
        <v>1</v>
      </c>
      <c r="S69" s="11"/>
    </row>
    <row r="70" spans="2:19" ht="15" customHeight="1" x14ac:dyDescent="0.3">
      <c r="B70" s="16" t="s">
        <v>69</v>
      </c>
      <c r="C70" s="16"/>
      <c r="D70" s="16"/>
      <c r="E70" s="16"/>
      <c r="F70" s="16"/>
      <c r="G70" s="16"/>
      <c r="H70" s="16"/>
      <c r="I70" s="16"/>
      <c r="J70" s="65"/>
      <c r="K70" s="41" t="s">
        <v>13</v>
      </c>
      <c r="L70" s="41"/>
      <c r="M70" s="62">
        <f>SUM(M62:M69)</f>
        <v>32</v>
      </c>
      <c r="N70" s="62"/>
      <c r="O70" s="66">
        <f>SUM(O62:O69)</f>
        <v>1</v>
      </c>
      <c r="P70" s="66"/>
      <c r="Q70" s="62">
        <f>SUM(Q62:Q69)</f>
        <v>1</v>
      </c>
      <c r="R70" s="67">
        <f>SUM(R62:R69)</f>
        <v>1</v>
      </c>
      <c r="S70" s="11"/>
    </row>
    <row r="71" spans="2:19" ht="5.25" customHeight="1" x14ac:dyDescent="0.3">
      <c r="B71" s="16"/>
      <c r="C71" s="16"/>
      <c r="D71" s="16"/>
      <c r="E71" s="16"/>
      <c r="F71" s="16"/>
      <c r="G71" s="16"/>
      <c r="H71" s="16"/>
      <c r="I71" s="16"/>
      <c r="J71" s="65"/>
      <c r="K71" s="11"/>
      <c r="L71" s="11"/>
      <c r="M71" s="11"/>
      <c r="N71" s="11"/>
      <c r="O71" s="11"/>
      <c r="P71" s="11"/>
      <c r="Q71" s="11"/>
      <c r="R71" s="11"/>
      <c r="S71" s="11"/>
    </row>
    <row r="72" spans="2:19" ht="15" customHeight="1" thickBot="1" x14ac:dyDescent="0.35">
      <c r="B72" s="52" t="s">
        <v>70</v>
      </c>
      <c r="C72" s="68"/>
      <c r="D72" s="53" t="s">
        <v>18</v>
      </c>
      <c r="E72" s="53"/>
      <c r="F72" s="53"/>
      <c r="G72" s="54"/>
      <c r="H72" s="53" t="s">
        <v>53</v>
      </c>
      <c r="I72" s="53"/>
      <c r="J72" s="69"/>
      <c r="K72" s="16" t="s">
        <v>71</v>
      </c>
      <c r="L72" s="16"/>
      <c r="M72" s="16"/>
      <c r="N72" s="16"/>
      <c r="O72" s="16"/>
      <c r="P72" s="16"/>
      <c r="Q72" s="16"/>
      <c r="R72" s="16"/>
      <c r="S72" s="11"/>
    </row>
    <row r="73" spans="2:19" ht="12" customHeight="1" thickBot="1" x14ac:dyDescent="0.35">
      <c r="B73" s="52"/>
      <c r="C73" s="54"/>
      <c r="D73" s="70" t="s">
        <v>35</v>
      </c>
      <c r="E73" s="70"/>
      <c r="F73" s="70" t="s">
        <v>36</v>
      </c>
      <c r="G73" s="70"/>
      <c r="H73" s="70" t="s">
        <v>35</v>
      </c>
      <c r="I73" s="70" t="s">
        <v>36</v>
      </c>
      <c r="J73" s="69"/>
      <c r="K73" s="52" t="s">
        <v>72</v>
      </c>
      <c r="L73" s="52"/>
      <c r="M73" s="53" t="s">
        <v>18</v>
      </c>
      <c r="N73" s="53"/>
      <c r="O73" s="53"/>
      <c r="P73" s="54"/>
      <c r="Q73" s="53" t="s">
        <v>53</v>
      </c>
      <c r="R73" s="53"/>
      <c r="S73" s="11"/>
    </row>
    <row r="74" spans="2:19" ht="12.75" customHeight="1" x14ac:dyDescent="0.3">
      <c r="B74" s="30" t="s">
        <v>73</v>
      </c>
      <c r="C74" s="22"/>
      <c r="D74" s="60">
        <v>7</v>
      </c>
      <c r="E74" s="60"/>
      <c r="F74" s="55">
        <f>D74/$D$82</f>
        <v>0.21875</v>
      </c>
      <c r="G74" s="55"/>
      <c r="H74" s="22">
        <v>0</v>
      </c>
      <c r="I74" s="55">
        <f>H74/$H$82</f>
        <v>0</v>
      </c>
      <c r="J74" s="71"/>
      <c r="K74" s="52"/>
      <c r="L74" s="52"/>
      <c r="M74" s="59" t="s">
        <v>35</v>
      </c>
      <c r="N74" s="59"/>
      <c r="O74" s="54" t="s">
        <v>36</v>
      </c>
      <c r="P74" s="54"/>
      <c r="Q74" s="54" t="s">
        <v>35</v>
      </c>
      <c r="R74" s="54" t="s">
        <v>36</v>
      </c>
      <c r="S74" s="11"/>
    </row>
    <row r="75" spans="2:19" ht="14.25" customHeight="1" x14ac:dyDescent="0.3">
      <c r="B75" s="30" t="s">
        <v>74</v>
      </c>
      <c r="C75" s="22"/>
      <c r="D75" s="60">
        <v>3</v>
      </c>
      <c r="E75" s="60"/>
      <c r="F75" s="55">
        <f t="shared" ref="F75:F81" si="5">D75/$D$82</f>
        <v>9.375E-2</v>
      </c>
      <c r="G75" s="55"/>
      <c r="H75" s="22">
        <v>0</v>
      </c>
      <c r="I75" s="55">
        <f t="shared" ref="I75:I81" si="6">H75/$H$82</f>
        <v>0</v>
      </c>
      <c r="J75" s="71"/>
      <c r="K75" s="30" t="s">
        <v>75</v>
      </c>
      <c r="L75" s="22"/>
      <c r="M75" s="60">
        <v>1</v>
      </c>
      <c r="N75" s="60"/>
      <c r="O75" s="55">
        <f>M75/$M$82</f>
        <v>3.125E-2</v>
      </c>
      <c r="P75" s="55"/>
      <c r="Q75" s="60">
        <v>0</v>
      </c>
      <c r="R75" s="55">
        <f>Q75/$Q$82</f>
        <v>0</v>
      </c>
      <c r="S75" s="11"/>
    </row>
    <row r="76" spans="2:19" ht="14.25" customHeight="1" x14ac:dyDescent="0.3">
      <c r="B76" s="30" t="s">
        <v>76</v>
      </c>
      <c r="C76" s="22"/>
      <c r="D76" s="60">
        <v>1</v>
      </c>
      <c r="E76" s="60"/>
      <c r="F76" s="55">
        <f t="shared" si="5"/>
        <v>3.125E-2</v>
      </c>
      <c r="G76" s="55"/>
      <c r="H76" s="22">
        <v>0</v>
      </c>
      <c r="I76" s="55">
        <f t="shared" si="6"/>
        <v>0</v>
      </c>
      <c r="J76" s="71"/>
      <c r="K76" s="30" t="s">
        <v>77</v>
      </c>
      <c r="L76" s="22"/>
      <c r="M76" s="60">
        <v>7</v>
      </c>
      <c r="N76" s="60"/>
      <c r="O76" s="55">
        <f t="shared" ref="O76:O81" si="7">M76/$M$82</f>
        <v>0.21875</v>
      </c>
      <c r="P76" s="55"/>
      <c r="Q76" s="60">
        <v>0</v>
      </c>
      <c r="R76" s="55">
        <f t="shared" ref="R76:R81" si="8">Q76/$Q$82</f>
        <v>0</v>
      </c>
      <c r="S76" s="11"/>
    </row>
    <row r="77" spans="2:19" ht="14.25" customHeight="1" x14ac:dyDescent="0.3">
      <c r="B77" s="30" t="s">
        <v>78</v>
      </c>
      <c r="C77" s="22"/>
      <c r="D77" s="60">
        <v>0</v>
      </c>
      <c r="E77" s="60"/>
      <c r="F77" s="55">
        <f t="shared" si="5"/>
        <v>0</v>
      </c>
      <c r="G77" s="55"/>
      <c r="H77" s="22">
        <v>0</v>
      </c>
      <c r="I77" s="55">
        <f t="shared" si="6"/>
        <v>0</v>
      </c>
      <c r="J77" s="71"/>
      <c r="K77" s="30" t="s">
        <v>79</v>
      </c>
      <c r="L77" s="22"/>
      <c r="M77" s="60">
        <v>1</v>
      </c>
      <c r="N77" s="60"/>
      <c r="O77" s="55">
        <f t="shared" si="7"/>
        <v>3.125E-2</v>
      </c>
      <c r="P77" s="55"/>
      <c r="Q77" s="60">
        <v>0</v>
      </c>
      <c r="R77" s="55">
        <f t="shared" si="8"/>
        <v>0</v>
      </c>
      <c r="S77" s="11"/>
    </row>
    <row r="78" spans="2:19" ht="14.25" customHeight="1" x14ac:dyDescent="0.3">
      <c r="B78" s="30" t="s">
        <v>80</v>
      </c>
      <c r="C78" s="22"/>
      <c r="D78" s="60">
        <v>16</v>
      </c>
      <c r="E78" s="60"/>
      <c r="F78" s="55">
        <f t="shared" si="5"/>
        <v>0.5</v>
      </c>
      <c r="G78" s="55"/>
      <c r="H78" s="22">
        <v>1</v>
      </c>
      <c r="I78" s="55">
        <f t="shared" si="6"/>
        <v>1</v>
      </c>
      <c r="J78" s="71"/>
      <c r="K78" s="30" t="s">
        <v>81</v>
      </c>
      <c r="L78" s="22"/>
      <c r="M78" s="60">
        <v>1</v>
      </c>
      <c r="N78" s="60"/>
      <c r="O78" s="55">
        <f t="shared" si="7"/>
        <v>3.125E-2</v>
      </c>
      <c r="P78" s="55"/>
      <c r="Q78" s="60">
        <v>0</v>
      </c>
      <c r="R78" s="55">
        <f t="shared" si="8"/>
        <v>0</v>
      </c>
      <c r="S78" s="11"/>
    </row>
    <row r="79" spans="2:19" ht="14.25" customHeight="1" x14ac:dyDescent="0.3">
      <c r="B79" s="30" t="s">
        <v>82</v>
      </c>
      <c r="C79" s="22"/>
      <c r="D79" s="60">
        <v>0</v>
      </c>
      <c r="E79" s="60"/>
      <c r="F79" s="55">
        <f t="shared" si="5"/>
        <v>0</v>
      </c>
      <c r="G79" s="55"/>
      <c r="H79" s="22">
        <v>0</v>
      </c>
      <c r="I79" s="55">
        <f t="shared" si="6"/>
        <v>0</v>
      </c>
      <c r="J79" s="71"/>
      <c r="K79" s="30" t="s">
        <v>83</v>
      </c>
      <c r="L79" s="22"/>
      <c r="M79" s="60">
        <v>7</v>
      </c>
      <c r="N79" s="60"/>
      <c r="O79" s="55">
        <f t="shared" si="7"/>
        <v>0.21875</v>
      </c>
      <c r="P79" s="55"/>
      <c r="Q79" s="60">
        <v>1</v>
      </c>
      <c r="R79" s="55">
        <f t="shared" si="8"/>
        <v>1</v>
      </c>
      <c r="S79" s="11"/>
    </row>
    <row r="80" spans="2:19" ht="14.25" customHeight="1" x14ac:dyDescent="0.3">
      <c r="B80" s="30" t="s">
        <v>84</v>
      </c>
      <c r="C80" s="22"/>
      <c r="D80" s="60">
        <v>0</v>
      </c>
      <c r="E80" s="60"/>
      <c r="F80" s="55">
        <f t="shared" si="5"/>
        <v>0</v>
      </c>
      <c r="G80" s="55"/>
      <c r="H80" s="22">
        <v>0</v>
      </c>
      <c r="I80" s="55">
        <f t="shared" si="6"/>
        <v>0</v>
      </c>
      <c r="J80" s="71"/>
      <c r="K80" s="30" t="s">
        <v>85</v>
      </c>
      <c r="L80" s="22"/>
      <c r="M80" s="60">
        <v>10</v>
      </c>
      <c r="N80" s="60"/>
      <c r="O80" s="55">
        <f t="shared" si="7"/>
        <v>0.3125</v>
      </c>
      <c r="P80" s="55"/>
      <c r="Q80" s="60">
        <v>0</v>
      </c>
      <c r="R80" s="55">
        <f t="shared" si="8"/>
        <v>0</v>
      </c>
      <c r="S80" s="11"/>
    </row>
    <row r="81" spans="2:19" ht="14.25" customHeight="1" thickBot="1" x14ac:dyDescent="0.35">
      <c r="B81" s="30" t="s">
        <v>68</v>
      </c>
      <c r="C81" s="22"/>
      <c r="D81" s="60">
        <v>5</v>
      </c>
      <c r="E81" s="60"/>
      <c r="F81" s="55">
        <f t="shared" si="5"/>
        <v>0.15625</v>
      </c>
      <c r="G81" s="55"/>
      <c r="H81" s="22">
        <v>0</v>
      </c>
      <c r="I81" s="55">
        <f t="shared" si="6"/>
        <v>0</v>
      </c>
      <c r="J81" s="71"/>
      <c r="K81" s="30" t="s">
        <v>86</v>
      </c>
      <c r="L81" s="22"/>
      <c r="M81" s="60">
        <v>5</v>
      </c>
      <c r="N81" s="60"/>
      <c r="O81" s="55">
        <f t="shared" si="7"/>
        <v>0.15625</v>
      </c>
      <c r="P81" s="55"/>
      <c r="Q81" s="60">
        <v>0</v>
      </c>
      <c r="R81" s="55">
        <f t="shared" si="8"/>
        <v>0</v>
      </c>
      <c r="S81" s="11"/>
    </row>
    <row r="82" spans="2:19" ht="12.75" customHeight="1" x14ac:dyDescent="0.3">
      <c r="B82" s="41" t="s">
        <v>13</v>
      </c>
      <c r="C82" s="41"/>
      <c r="D82" s="62">
        <f>SUM(D74:D81)</f>
        <v>32</v>
      </c>
      <c r="E82" s="62"/>
      <c r="F82" s="66">
        <f>SUM(F74:F81)</f>
        <v>1</v>
      </c>
      <c r="G82" s="66"/>
      <c r="H82" s="41">
        <f>SUM(H74:H81)</f>
        <v>1</v>
      </c>
      <c r="I82" s="67">
        <f>SUM(I74:I81)</f>
        <v>1</v>
      </c>
      <c r="J82" s="72"/>
      <c r="K82" s="41" t="s">
        <v>13</v>
      </c>
      <c r="L82" s="41"/>
      <c r="M82" s="62">
        <f>SUM(M75:M81)</f>
        <v>32</v>
      </c>
      <c r="N82" s="62"/>
      <c r="O82" s="66">
        <f>SUM(O75:O81)</f>
        <v>1</v>
      </c>
      <c r="P82" s="66"/>
      <c r="Q82" s="62">
        <f>SUM(Q75:Q81)</f>
        <v>1</v>
      </c>
      <c r="R82" s="67">
        <f>SUM(R75:R81)</f>
        <v>1</v>
      </c>
      <c r="S82" s="11"/>
    </row>
    <row r="83" spans="2:19" ht="7.5" customHeight="1" x14ac:dyDescent="0.3">
      <c r="B83" s="36"/>
      <c r="C83" s="11"/>
      <c r="D83" s="11"/>
      <c r="E83" s="11"/>
      <c r="F83" s="12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2:19" ht="6" customHeight="1" x14ac:dyDescent="0.3">
      <c r="B84" s="11"/>
      <c r="C84" s="11"/>
      <c r="D84" s="11"/>
      <c r="E84" s="11"/>
      <c r="F84" s="12"/>
      <c r="G84" s="12"/>
      <c r="H84" s="12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2:19" x14ac:dyDescent="0.3">
      <c r="B85" s="6" t="s">
        <v>87</v>
      </c>
      <c r="C85" s="73"/>
      <c r="D85" s="73"/>
      <c r="E85" s="73"/>
      <c r="F85" s="74"/>
      <c r="G85" s="74"/>
      <c r="H85" s="74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2:19" ht="15" customHeight="1" x14ac:dyDescent="0.3">
      <c r="B86" s="13" t="s">
        <v>88</v>
      </c>
      <c r="C86" s="13"/>
      <c r="D86" s="13"/>
      <c r="E86" s="14"/>
      <c r="F86" s="75"/>
      <c r="G86" s="75"/>
      <c r="H86" s="75"/>
      <c r="I86" s="76"/>
      <c r="J86" s="76"/>
      <c r="K86" s="11"/>
      <c r="L86" s="11"/>
      <c r="M86" s="11"/>
      <c r="N86" s="11"/>
      <c r="O86" s="11"/>
      <c r="P86" s="11"/>
      <c r="Q86" s="11"/>
      <c r="R86" s="11"/>
      <c r="S86" s="11"/>
    </row>
    <row r="87" spans="2:19" ht="15" customHeight="1" x14ac:dyDescent="0.3">
      <c r="B87" s="13"/>
      <c r="C87" s="13"/>
      <c r="D87" s="13"/>
      <c r="E87" s="14"/>
      <c r="F87" s="75"/>
      <c r="G87" s="75"/>
      <c r="H87" s="75"/>
      <c r="I87" s="76"/>
      <c r="J87" s="76"/>
      <c r="K87" s="11"/>
      <c r="L87" s="11"/>
      <c r="M87" s="77" t="s">
        <v>89</v>
      </c>
      <c r="N87" s="78"/>
      <c r="O87" s="78"/>
      <c r="P87" s="11"/>
      <c r="Q87" s="11"/>
      <c r="R87" s="11"/>
      <c r="S87" s="11"/>
    </row>
    <row r="88" spans="2:19" ht="15" customHeight="1" x14ac:dyDescent="0.3">
      <c r="B88" s="79" t="s">
        <v>90</v>
      </c>
      <c r="C88" s="33" t="s">
        <v>35</v>
      </c>
      <c r="D88" s="33" t="s">
        <v>36</v>
      </c>
      <c r="E88" s="80"/>
      <c r="F88" s="12"/>
      <c r="G88" s="12"/>
      <c r="H88" s="81" t="s">
        <v>91</v>
      </c>
      <c r="I88" s="11"/>
      <c r="J88" s="11"/>
      <c r="K88" s="11"/>
      <c r="L88" s="11"/>
      <c r="M88" s="82" t="s">
        <v>92</v>
      </c>
      <c r="N88" s="83"/>
      <c r="O88" s="84" t="s">
        <v>35</v>
      </c>
      <c r="P88" s="84"/>
      <c r="Q88" s="84" t="s">
        <v>36</v>
      </c>
      <c r="R88" s="84"/>
      <c r="S88" s="11"/>
    </row>
    <row r="89" spans="2:19" x14ac:dyDescent="0.3">
      <c r="B89" s="39" t="s">
        <v>93</v>
      </c>
      <c r="C89" s="12">
        <v>0</v>
      </c>
      <c r="D89" s="85">
        <f>C89/$C$96</f>
        <v>0</v>
      </c>
      <c r="E89" s="86"/>
      <c r="F89" s="12"/>
      <c r="G89" s="12"/>
      <c r="H89" s="87">
        <f>SUM(D89:D92)</f>
        <v>0.15625</v>
      </c>
      <c r="I89" s="11"/>
      <c r="J89" s="11"/>
      <c r="K89" s="11"/>
      <c r="L89" s="11"/>
      <c r="M89" s="11" t="s">
        <v>94</v>
      </c>
      <c r="N89" s="11"/>
      <c r="O89" s="88">
        <v>1</v>
      </c>
      <c r="P89" s="88"/>
      <c r="Q89" s="89">
        <f>O89/$O$92</f>
        <v>3.125E-2</v>
      </c>
      <c r="R89" s="89"/>
      <c r="S89" s="11"/>
    </row>
    <row r="90" spans="2:19" x14ac:dyDescent="0.3">
      <c r="B90" s="39" t="s">
        <v>95</v>
      </c>
      <c r="C90" s="12">
        <v>0</v>
      </c>
      <c r="D90" s="85">
        <f t="shared" ref="D90:D95" si="9">C90/$C$96</f>
        <v>0</v>
      </c>
      <c r="E90" s="86"/>
      <c r="F90" s="12"/>
      <c r="G90" s="12"/>
      <c r="H90" s="81"/>
      <c r="I90" s="11"/>
      <c r="J90" s="11"/>
      <c r="K90" s="11"/>
      <c r="L90" s="11"/>
      <c r="M90" s="11" t="s">
        <v>96</v>
      </c>
      <c r="N90" s="11"/>
      <c r="O90" s="88">
        <v>28</v>
      </c>
      <c r="P90" s="88"/>
      <c r="Q90" s="89">
        <f>O90/$O$92</f>
        <v>0.875</v>
      </c>
      <c r="R90" s="89"/>
      <c r="S90" s="11"/>
    </row>
    <row r="91" spans="2:19" ht="15" thickBot="1" x14ac:dyDescent="0.35">
      <c r="B91" s="39" t="s">
        <v>97</v>
      </c>
      <c r="C91" s="12">
        <v>1</v>
      </c>
      <c r="D91" s="85">
        <f t="shared" si="9"/>
        <v>3.125E-2</v>
      </c>
      <c r="E91" s="86"/>
      <c r="F91" s="12"/>
      <c r="G91" s="12"/>
      <c r="H91" s="81" t="s">
        <v>98</v>
      </c>
      <c r="I91" s="11"/>
      <c r="J91" s="11"/>
      <c r="K91" s="11"/>
      <c r="L91" s="11"/>
      <c r="M91" s="11" t="s">
        <v>99</v>
      </c>
      <c r="N91" s="11"/>
      <c r="O91" s="88">
        <v>3</v>
      </c>
      <c r="P91" s="88"/>
      <c r="Q91" s="89">
        <f>O91/$O$92</f>
        <v>9.375E-2</v>
      </c>
      <c r="R91" s="89"/>
      <c r="S91" s="11"/>
    </row>
    <row r="92" spans="2:19" x14ac:dyDescent="0.3">
      <c r="B92" s="39" t="s">
        <v>100</v>
      </c>
      <c r="C92" s="12">
        <v>4</v>
      </c>
      <c r="D92" s="85">
        <f t="shared" si="9"/>
        <v>0.125</v>
      </c>
      <c r="E92" s="86"/>
      <c r="F92" s="12"/>
      <c r="G92" s="12"/>
      <c r="H92" s="87">
        <f>SUM(D93:D94)</f>
        <v>0.8125</v>
      </c>
      <c r="I92" s="11"/>
      <c r="J92" s="11"/>
      <c r="K92" s="11"/>
      <c r="L92" s="11"/>
      <c r="M92" s="90" t="s">
        <v>13</v>
      </c>
      <c r="N92" s="91"/>
      <c r="O92" s="92">
        <f>SUM(O89:P91)</f>
        <v>32</v>
      </c>
      <c r="P92" s="92"/>
      <c r="Q92" s="93">
        <f>SUM(Q89:R91)</f>
        <v>1</v>
      </c>
      <c r="R92" s="93"/>
      <c r="S92" s="11"/>
    </row>
    <row r="93" spans="2:19" x14ac:dyDescent="0.3">
      <c r="B93" s="39" t="s">
        <v>101</v>
      </c>
      <c r="C93" s="12">
        <v>15</v>
      </c>
      <c r="D93" s="85">
        <f t="shared" si="9"/>
        <v>0.46875</v>
      </c>
      <c r="E93" s="86"/>
      <c r="F93" s="12"/>
      <c r="G93" s="12"/>
      <c r="H93" s="81"/>
      <c r="I93" s="11"/>
      <c r="J93" s="11"/>
      <c r="K93" s="11"/>
      <c r="L93" s="11"/>
      <c r="M93" s="94"/>
      <c r="N93" s="11"/>
      <c r="O93" s="11"/>
      <c r="P93" s="11"/>
      <c r="Q93" s="11"/>
      <c r="R93" s="11"/>
      <c r="S93" s="11"/>
    </row>
    <row r="94" spans="2:19" x14ac:dyDescent="0.3">
      <c r="B94" s="39" t="s">
        <v>102</v>
      </c>
      <c r="C94" s="12">
        <v>11</v>
      </c>
      <c r="D94" s="85">
        <f t="shared" si="9"/>
        <v>0.34375</v>
      </c>
      <c r="E94" s="86"/>
      <c r="F94" s="12"/>
      <c r="G94" s="12"/>
      <c r="H94" s="81"/>
      <c r="I94" s="11"/>
      <c r="J94" s="11"/>
      <c r="K94" s="11"/>
      <c r="L94" s="11"/>
      <c r="M94" s="77" t="s">
        <v>103</v>
      </c>
      <c r="N94" s="78"/>
      <c r="O94" s="78"/>
      <c r="P94" s="11"/>
      <c r="Q94" s="11"/>
      <c r="R94" s="11"/>
      <c r="S94" s="11"/>
    </row>
    <row r="95" spans="2:19" ht="15" thickBot="1" x14ac:dyDescent="0.35">
      <c r="B95" s="39" t="s">
        <v>104</v>
      </c>
      <c r="C95" s="12">
        <v>1</v>
      </c>
      <c r="D95" s="85">
        <f t="shared" si="9"/>
        <v>3.125E-2</v>
      </c>
      <c r="E95" s="86"/>
      <c r="F95" s="12"/>
      <c r="G95" s="12"/>
      <c r="H95" s="81" t="s">
        <v>105</v>
      </c>
      <c r="I95" s="11"/>
      <c r="J95" s="11"/>
      <c r="K95" s="11"/>
      <c r="L95" s="11"/>
      <c r="M95" s="82" t="s">
        <v>106</v>
      </c>
      <c r="N95" s="83"/>
      <c r="O95" s="84" t="s">
        <v>35</v>
      </c>
      <c r="P95" s="84"/>
      <c r="Q95" s="84" t="s">
        <v>36</v>
      </c>
      <c r="R95" s="84"/>
      <c r="S95" s="11"/>
    </row>
    <row r="96" spans="2:19" x14ac:dyDescent="0.3">
      <c r="B96" s="41" t="s">
        <v>13</v>
      </c>
      <c r="C96" s="41">
        <f>SUM(C89:C95)</f>
        <v>32</v>
      </c>
      <c r="D96" s="67">
        <f>SUM(D89:D95)</f>
        <v>1</v>
      </c>
      <c r="E96" s="95"/>
      <c r="F96" s="12"/>
      <c r="G96" s="12"/>
      <c r="H96" s="87">
        <f>SUM(D95)</f>
        <v>3.125E-2</v>
      </c>
      <c r="I96" s="11"/>
      <c r="J96" s="11"/>
      <c r="K96" s="11"/>
      <c r="L96" s="11"/>
      <c r="M96" s="11" t="s">
        <v>107</v>
      </c>
      <c r="N96" s="11"/>
      <c r="O96" s="88">
        <v>19</v>
      </c>
      <c r="P96" s="88"/>
      <c r="Q96" s="89">
        <f>O96/$O$100</f>
        <v>0.59375</v>
      </c>
      <c r="R96" s="89"/>
      <c r="S96" s="11"/>
    </row>
    <row r="97" spans="2:19" x14ac:dyDescent="0.3">
      <c r="B97" s="11"/>
      <c r="C97" s="11"/>
      <c r="D97" s="11"/>
      <c r="E97" s="11"/>
      <c r="F97" s="12"/>
      <c r="G97" s="12"/>
      <c r="H97" s="12"/>
      <c r="I97" s="11"/>
      <c r="J97" s="11"/>
      <c r="K97" s="11"/>
      <c r="L97" s="11"/>
      <c r="M97" s="11" t="s">
        <v>108</v>
      </c>
      <c r="N97" s="11"/>
      <c r="O97" s="88">
        <v>10</v>
      </c>
      <c r="P97" s="88"/>
      <c r="Q97" s="89">
        <f>O97/$O$100</f>
        <v>0.3125</v>
      </c>
      <c r="R97" s="89"/>
      <c r="S97" s="11"/>
    </row>
    <row r="98" spans="2:19" x14ac:dyDescent="0.3">
      <c r="B98" s="11"/>
      <c r="C98" s="11"/>
      <c r="D98" s="11"/>
      <c r="E98" s="11"/>
      <c r="F98" s="12"/>
      <c r="G98" s="12"/>
      <c r="H98" s="12"/>
      <c r="I98" s="11"/>
      <c r="J98" s="11"/>
      <c r="K98" s="11"/>
      <c r="L98" s="11"/>
      <c r="M98" s="11" t="s">
        <v>109</v>
      </c>
      <c r="N98" s="11"/>
      <c r="O98" s="88">
        <v>3</v>
      </c>
      <c r="P98" s="88"/>
      <c r="Q98" s="89">
        <f>O98/$O$100</f>
        <v>9.375E-2</v>
      </c>
      <c r="R98" s="89"/>
      <c r="S98" s="11"/>
    </row>
    <row r="99" spans="2:19" ht="15" customHeight="1" thickBot="1" x14ac:dyDescent="0.35">
      <c r="B99" s="13" t="s">
        <v>110</v>
      </c>
      <c r="C99" s="13"/>
      <c r="D99" s="13"/>
      <c r="E99" s="13"/>
      <c r="F99" s="13"/>
      <c r="G99" s="13"/>
      <c r="H99" s="13"/>
      <c r="I99" s="11"/>
      <c r="J99" s="11"/>
      <c r="K99" s="11"/>
      <c r="L99" s="11"/>
      <c r="M99" s="11" t="s">
        <v>99</v>
      </c>
      <c r="N99" s="11"/>
      <c r="O99" s="96">
        <v>0</v>
      </c>
      <c r="P99" s="96"/>
      <c r="Q99" s="89">
        <f>O99/$O$100</f>
        <v>0</v>
      </c>
      <c r="R99" s="89"/>
      <c r="S99" s="11"/>
    </row>
    <row r="100" spans="2:19" x14ac:dyDescent="0.3">
      <c r="B100" s="13"/>
      <c r="C100" s="13"/>
      <c r="D100" s="13"/>
      <c r="E100" s="13"/>
      <c r="F100" s="13"/>
      <c r="G100" s="13"/>
      <c r="H100" s="13"/>
      <c r="I100" s="11"/>
      <c r="J100" s="11"/>
      <c r="K100" s="11"/>
      <c r="L100" s="11"/>
      <c r="M100" s="90" t="s">
        <v>13</v>
      </c>
      <c r="N100" s="91"/>
      <c r="O100" s="92">
        <f>SUM(O96:P99)</f>
        <v>32</v>
      </c>
      <c r="P100" s="92"/>
      <c r="Q100" s="93">
        <f>SUM(Q96:R99)</f>
        <v>1</v>
      </c>
      <c r="R100" s="93"/>
      <c r="S100" s="11"/>
    </row>
    <row r="101" spans="2:19" x14ac:dyDescent="0.3">
      <c r="B101" s="45" t="s">
        <v>111</v>
      </c>
      <c r="C101" s="45"/>
      <c r="D101" s="45"/>
      <c r="E101" s="19"/>
      <c r="F101" s="33" t="s">
        <v>35</v>
      </c>
      <c r="G101" s="97" t="s">
        <v>36</v>
      </c>
      <c r="H101" s="97"/>
      <c r="I101" s="98"/>
      <c r="J101" s="98"/>
      <c r="K101" s="98"/>
      <c r="L101" s="11"/>
      <c r="M101" s="94"/>
      <c r="N101" s="11"/>
      <c r="O101" s="11"/>
      <c r="P101" s="11"/>
      <c r="Q101" s="11"/>
      <c r="R101" s="11"/>
      <c r="S101" s="11"/>
    </row>
    <row r="102" spans="2:19" x14ac:dyDescent="0.3">
      <c r="B102" s="99" t="s">
        <v>112</v>
      </c>
      <c r="C102" s="99"/>
      <c r="D102" s="99"/>
      <c r="E102" s="99"/>
      <c r="F102" s="100">
        <v>3</v>
      </c>
      <c r="G102" s="101"/>
      <c r="H102" s="102">
        <f>F102/$F$126</f>
        <v>9.375E-2</v>
      </c>
      <c r="I102" s="15"/>
      <c r="J102" s="15"/>
      <c r="K102" s="15"/>
      <c r="L102" s="11"/>
      <c r="M102" s="11"/>
      <c r="N102" s="11"/>
      <c r="O102" s="11"/>
      <c r="P102" s="11"/>
      <c r="Q102" s="11"/>
      <c r="R102" s="11"/>
      <c r="S102" s="11"/>
    </row>
    <row r="103" spans="2:19" x14ac:dyDescent="0.3">
      <c r="B103" s="99" t="s">
        <v>113</v>
      </c>
      <c r="C103" s="99"/>
      <c r="D103" s="99"/>
      <c r="E103" s="99"/>
      <c r="F103" s="100">
        <v>10</v>
      </c>
      <c r="G103" s="101"/>
      <c r="H103" s="102">
        <f t="shared" ref="H103:H125" si="10">F103/$F$126</f>
        <v>0.3125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ht="15" customHeight="1" x14ac:dyDescent="0.3">
      <c r="B104" s="99" t="s">
        <v>114</v>
      </c>
      <c r="C104" s="99"/>
      <c r="D104" s="99"/>
      <c r="E104" s="99"/>
      <c r="F104" s="100">
        <v>4</v>
      </c>
      <c r="G104" s="101"/>
      <c r="H104" s="102">
        <f t="shared" si="10"/>
        <v>0.125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ht="15" customHeight="1" x14ac:dyDescent="0.3">
      <c r="B105" s="99" t="s">
        <v>115</v>
      </c>
      <c r="C105" s="99"/>
      <c r="D105" s="99"/>
      <c r="E105" s="99"/>
      <c r="F105" s="100">
        <v>2</v>
      </c>
      <c r="G105" s="101"/>
      <c r="H105" s="102">
        <f t="shared" si="10"/>
        <v>6.25E-2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x14ac:dyDescent="0.3">
      <c r="B106" s="103" t="s">
        <v>116</v>
      </c>
      <c r="C106" s="103"/>
      <c r="D106" s="103"/>
      <c r="E106" s="103"/>
      <c r="F106" s="104">
        <v>0</v>
      </c>
      <c r="G106" s="105"/>
      <c r="H106" s="106">
        <f t="shared" si="10"/>
        <v>0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x14ac:dyDescent="0.3">
      <c r="B107" s="103" t="s">
        <v>117</v>
      </c>
      <c r="C107" s="103"/>
      <c r="D107" s="103"/>
      <c r="E107" s="103"/>
      <c r="F107" s="104">
        <v>3</v>
      </c>
      <c r="G107" s="105"/>
      <c r="H107" s="106">
        <f t="shared" si="10"/>
        <v>9.375E-2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x14ac:dyDescent="0.3">
      <c r="B108" s="107" t="s">
        <v>118</v>
      </c>
      <c r="C108" s="107"/>
      <c r="D108" s="107"/>
      <c r="E108" s="107"/>
      <c r="F108" s="104">
        <v>0</v>
      </c>
      <c r="G108" s="105"/>
      <c r="H108" s="106">
        <f t="shared" si="10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3">
      <c r="B109" s="103" t="s">
        <v>119</v>
      </c>
      <c r="C109" s="103"/>
      <c r="D109" s="103"/>
      <c r="E109" s="103"/>
      <c r="F109" s="104">
        <v>0</v>
      </c>
      <c r="G109" s="105"/>
      <c r="H109" s="106">
        <f t="shared" si="10"/>
        <v>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3">
      <c r="B110" s="108" t="s">
        <v>120</v>
      </c>
      <c r="C110" s="108"/>
      <c r="D110" s="108"/>
      <c r="E110" s="108"/>
      <c r="F110" s="109">
        <v>0</v>
      </c>
      <c r="G110" s="110"/>
      <c r="H110" s="111">
        <f t="shared" si="10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3">
      <c r="B111" s="108" t="s">
        <v>121</v>
      </c>
      <c r="C111" s="108"/>
      <c r="D111" s="108"/>
      <c r="E111" s="108"/>
      <c r="F111" s="109">
        <v>0</v>
      </c>
      <c r="G111" s="110"/>
      <c r="H111" s="111">
        <f t="shared" si="10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3">
      <c r="B112" s="108" t="s">
        <v>122</v>
      </c>
      <c r="C112" s="108"/>
      <c r="D112" s="108"/>
      <c r="E112" s="108"/>
      <c r="F112" s="109">
        <v>0</v>
      </c>
      <c r="G112" s="110"/>
      <c r="H112" s="111">
        <f t="shared" si="10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x14ac:dyDescent="0.3">
      <c r="B113" s="108" t="s">
        <v>123</v>
      </c>
      <c r="C113" s="108"/>
      <c r="D113" s="108"/>
      <c r="E113" s="108"/>
      <c r="F113" s="109">
        <v>0</v>
      </c>
      <c r="G113" s="110"/>
      <c r="H113" s="111">
        <f t="shared" si="10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08" t="s">
        <v>124</v>
      </c>
      <c r="C114" s="108"/>
      <c r="D114" s="108"/>
      <c r="E114" s="108"/>
      <c r="F114" s="109">
        <v>0</v>
      </c>
      <c r="G114" s="110"/>
      <c r="H114" s="111">
        <f t="shared" si="10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3">
      <c r="B115" s="108" t="s">
        <v>125</v>
      </c>
      <c r="C115" s="108"/>
      <c r="D115" s="108"/>
      <c r="E115" s="108"/>
      <c r="F115" s="109">
        <v>0</v>
      </c>
      <c r="G115" s="110"/>
      <c r="H115" s="111">
        <f t="shared" si="10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ht="15" customHeight="1" x14ac:dyDescent="0.3">
      <c r="B116" s="108" t="s">
        <v>126</v>
      </c>
      <c r="C116" s="108"/>
      <c r="D116" s="108"/>
      <c r="E116" s="108"/>
      <c r="F116" s="109">
        <v>0</v>
      </c>
      <c r="G116" s="110"/>
      <c r="H116" s="111">
        <f t="shared" si="10"/>
        <v>0</v>
      </c>
      <c r="I116" s="11"/>
      <c r="J116" s="11"/>
      <c r="K116" s="16" t="s">
        <v>127</v>
      </c>
      <c r="L116" s="16"/>
      <c r="M116" s="16"/>
      <c r="N116" s="16"/>
      <c r="O116" s="78"/>
      <c r="P116" s="78"/>
      <c r="Q116" s="11"/>
      <c r="R116" s="11"/>
      <c r="S116" s="11"/>
    </row>
    <row r="117" spans="2:19" x14ac:dyDescent="0.3">
      <c r="B117" s="108" t="s">
        <v>128</v>
      </c>
      <c r="C117" s="108"/>
      <c r="D117" s="108"/>
      <c r="E117" s="108"/>
      <c r="F117" s="109">
        <v>0</v>
      </c>
      <c r="G117" s="110"/>
      <c r="H117" s="111">
        <f t="shared" si="10"/>
        <v>0</v>
      </c>
      <c r="I117" s="11"/>
      <c r="J117" s="11"/>
      <c r="K117" s="16"/>
      <c r="L117" s="16"/>
      <c r="M117" s="16"/>
      <c r="N117" s="16"/>
      <c r="O117" s="78"/>
      <c r="P117" s="78"/>
      <c r="Q117" s="11"/>
      <c r="R117" s="11"/>
      <c r="S117" s="11"/>
    </row>
    <row r="118" spans="2:19" x14ac:dyDescent="0.3">
      <c r="B118" s="108" t="s">
        <v>129</v>
      </c>
      <c r="C118" s="108"/>
      <c r="D118" s="108"/>
      <c r="E118" s="108"/>
      <c r="F118" s="109">
        <v>0</v>
      </c>
      <c r="G118" s="110"/>
      <c r="H118" s="111">
        <f t="shared" si="10"/>
        <v>0</v>
      </c>
      <c r="I118" s="11"/>
      <c r="J118" s="11"/>
      <c r="K118" s="19" t="s">
        <v>130</v>
      </c>
      <c r="L118" s="33" t="s">
        <v>35</v>
      </c>
      <c r="M118" s="33" t="s">
        <v>36</v>
      </c>
      <c r="N118" s="112"/>
      <c r="O118" s="113"/>
      <c r="P118" s="86">
        <f t="shared" ref="P118:P120" si="11">N118/$F$126</f>
        <v>0</v>
      </c>
      <c r="Q118" s="11"/>
      <c r="R118" s="11"/>
      <c r="S118" s="11"/>
    </row>
    <row r="119" spans="2:19" x14ac:dyDescent="0.3">
      <c r="B119" s="108" t="s">
        <v>131</v>
      </c>
      <c r="C119" s="108"/>
      <c r="D119" s="108"/>
      <c r="E119" s="108"/>
      <c r="F119" s="109">
        <v>0</v>
      </c>
      <c r="G119" s="110"/>
      <c r="H119" s="111">
        <f t="shared" si="10"/>
        <v>0</v>
      </c>
      <c r="I119" s="11"/>
      <c r="J119" s="11"/>
      <c r="K119" s="99" t="s">
        <v>132</v>
      </c>
      <c r="L119" s="100">
        <f>SUM(F102:F105)</f>
        <v>19</v>
      </c>
      <c r="M119" s="114">
        <f t="shared" ref="M119:M124" si="12">L119/$L$125</f>
        <v>0.59375</v>
      </c>
      <c r="N119" s="112"/>
      <c r="O119" s="113"/>
      <c r="P119" s="86">
        <f t="shared" si="11"/>
        <v>0</v>
      </c>
      <c r="Q119" s="11"/>
      <c r="R119" s="11"/>
      <c r="S119" s="11"/>
    </row>
    <row r="120" spans="2:19" ht="15" customHeight="1" x14ac:dyDescent="0.3">
      <c r="B120" s="115" t="s">
        <v>133</v>
      </c>
      <c r="C120" s="115"/>
      <c r="D120" s="115"/>
      <c r="E120" s="115"/>
      <c r="F120" s="116">
        <v>0</v>
      </c>
      <c r="G120" s="117"/>
      <c r="H120" s="118">
        <f t="shared" si="10"/>
        <v>0</v>
      </c>
      <c r="I120" s="11"/>
      <c r="J120" s="11"/>
      <c r="K120" s="103" t="s">
        <v>134</v>
      </c>
      <c r="L120" s="104">
        <f>SUM(F106:F109)</f>
        <v>3</v>
      </c>
      <c r="M120" s="119">
        <f t="shared" si="12"/>
        <v>9.375E-2</v>
      </c>
      <c r="N120" s="112"/>
      <c r="O120" s="113"/>
      <c r="P120" s="86">
        <f t="shared" si="11"/>
        <v>0</v>
      </c>
      <c r="Q120" s="11"/>
      <c r="R120" s="11"/>
      <c r="S120" s="11"/>
    </row>
    <row r="121" spans="2:19" x14ac:dyDescent="0.3">
      <c r="B121" s="115" t="s">
        <v>135</v>
      </c>
      <c r="C121" s="115"/>
      <c r="D121" s="115"/>
      <c r="E121" s="115"/>
      <c r="F121" s="116">
        <v>0</v>
      </c>
      <c r="G121" s="117"/>
      <c r="H121" s="118">
        <f t="shared" si="10"/>
        <v>0</v>
      </c>
      <c r="I121" s="11"/>
      <c r="J121" s="11"/>
      <c r="K121" s="108" t="s">
        <v>136</v>
      </c>
      <c r="L121" s="109">
        <f>SUM(F110:F119)</f>
        <v>0</v>
      </c>
      <c r="M121" s="120">
        <f t="shared" si="12"/>
        <v>0</v>
      </c>
      <c r="N121" s="121"/>
      <c r="O121" s="15"/>
      <c r="P121" s="15"/>
      <c r="Q121" s="11"/>
      <c r="R121" s="11"/>
      <c r="S121" s="11"/>
    </row>
    <row r="122" spans="2:19" x14ac:dyDescent="0.3">
      <c r="B122" s="115" t="s">
        <v>137</v>
      </c>
      <c r="C122" s="115"/>
      <c r="D122" s="115"/>
      <c r="E122" s="115"/>
      <c r="F122" s="116">
        <v>0</v>
      </c>
      <c r="G122" s="117"/>
      <c r="H122" s="118">
        <f t="shared" si="10"/>
        <v>0</v>
      </c>
      <c r="I122" s="11"/>
      <c r="J122" s="11"/>
      <c r="K122" s="115" t="s">
        <v>138</v>
      </c>
      <c r="L122" s="116">
        <f>SUM(F120:F122)</f>
        <v>0</v>
      </c>
      <c r="M122" s="122">
        <f t="shared" si="12"/>
        <v>0</v>
      </c>
      <c r="N122" s="121"/>
      <c r="O122" s="15"/>
      <c r="P122" s="15"/>
      <c r="Q122" s="11"/>
      <c r="R122" s="11"/>
      <c r="S122" s="11"/>
    </row>
    <row r="123" spans="2:19" x14ac:dyDescent="0.3">
      <c r="B123" s="123" t="s">
        <v>139</v>
      </c>
      <c r="C123" s="123"/>
      <c r="D123" s="123"/>
      <c r="E123" s="123"/>
      <c r="F123" s="124">
        <v>4</v>
      </c>
      <c r="G123" s="12"/>
      <c r="H123" s="85">
        <f t="shared" si="10"/>
        <v>0.125</v>
      </c>
      <c r="I123" s="11"/>
      <c r="J123" s="11"/>
      <c r="K123" s="125" t="s">
        <v>140</v>
      </c>
      <c r="L123" s="126">
        <f>SUM(F124:F125)</f>
        <v>6</v>
      </c>
      <c r="M123" s="127">
        <f t="shared" si="12"/>
        <v>0.1875</v>
      </c>
      <c r="N123" s="128"/>
      <c r="O123" s="15"/>
      <c r="P123" s="15"/>
      <c r="Q123" s="11"/>
      <c r="R123" s="11"/>
      <c r="S123" s="11"/>
    </row>
    <row r="124" spans="2:19" ht="15" thickBot="1" x14ac:dyDescent="0.35">
      <c r="B124" s="125" t="s">
        <v>140</v>
      </c>
      <c r="C124" s="125"/>
      <c r="D124" s="125"/>
      <c r="E124" s="125"/>
      <c r="F124" s="129">
        <v>6</v>
      </c>
      <c r="G124" s="126"/>
      <c r="H124" s="130">
        <f t="shared" si="10"/>
        <v>0.1875</v>
      </c>
      <c r="I124" s="11"/>
      <c r="J124" s="11"/>
      <c r="K124" s="131" t="s">
        <v>139</v>
      </c>
      <c r="L124" s="113">
        <f>SUM(F123)</f>
        <v>4</v>
      </c>
      <c r="M124" s="132">
        <f t="shared" si="12"/>
        <v>0.125</v>
      </c>
      <c r="N124" s="11"/>
      <c r="O124" s="11"/>
      <c r="P124" s="11"/>
      <c r="Q124" s="11"/>
      <c r="R124" s="11"/>
      <c r="S124" s="11"/>
    </row>
    <row r="125" spans="2:19" ht="15" thickBot="1" x14ac:dyDescent="0.35">
      <c r="B125" s="125" t="s">
        <v>141</v>
      </c>
      <c r="C125" s="125"/>
      <c r="D125" s="125"/>
      <c r="E125" s="125"/>
      <c r="F125" s="129">
        <v>0</v>
      </c>
      <c r="G125" s="126"/>
      <c r="H125" s="130">
        <f t="shared" si="10"/>
        <v>0</v>
      </c>
      <c r="I125" s="11"/>
      <c r="J125" s="11"/>
      <c r="K125" s="133" t="s">
        <v>13</v>
      </c>
      <c r="L125" s="41">
        <f>SUM(L119:L124)</f>
        <v>32</v>
      </c>
      <c r="M125" s="134">
        <f>SUM(M119:M124)</f>
        <v>1</v>
      </c>
      <c r="N125" s="11"/>
      <c r="O125" s="11"/>
      <c r="P125" s="11"/>
      <c r="Q125" s="11"/>
      <c r="R125" s="11"/>
      <c r="S125" s="11"/>
    </row>
    <row r="126" spans="2:19" x14ac:dyDescent="0.3">
      <c r="B126" s="135" t="s">
        <v>13</v>
      </c>
      <c r="C126" s="135"/>
      <c r="D126" s="135"/>
      <c r="E126" s="41"/>
      <c r="F126" s="41">
        <f>SUM(F102:F125)</f>
        <v>32</v>
      </c>
      <c r="G126" s="90"/>
      <c r="H126" s="67">
        <f>SUM(H102:H125)</f>
        <v>1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2:19" x14ac:dyDescent="0.3">
      <c r="B127" s="11"/>
      <c r="C127" s="11"/>
      <c r="D127" s="11"/>
      <c r="E127" s="11"/>
      <c r="F127" s="12"/>
      <c r="G127" s="12"/>
      <c r="H127" s="12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2:19" ht="15" customHeight="1" x14ac:dyDescent="0.3">
      <c r="B128" s="136" t="s">
        <v>142</v>
      </c>
      <c r="C128" s="136"/>
      <c r="D128" s="136"/>
      <c r="E128" s="136"/>
      <c r="F128" s="136"/>
      <c r="G128" s="136"/>
      <c r="H128" s="136"/>
      <c r="I128" s="137"/>
      <c r="J128" s="137"/>
      <c r="K128" s="138" t="s">
        <v>143</v>
      </c>
      <c r="L128" s="138"/>
      <c r="M128" s="138"/>
      <c r="N128" s="138"/>
      <c r="O128" s="138"/>
      <c r="P128" s="138"/>
      <c r="Q128" s="138"/>
      <c r="R128" s="11"/>
      <c r="S128" s="11"/>
    </row>
    <row r="129" spans="2:19" ht="15" customHeight="1" x14ac:dyDescent="0.3">
      <c r="B129" s="136"/>
      <c r="C129" s="136"/>
      <c r="D129" s="136"/>
      <c r="E129" s="136"/>
      <c r="F129" s="136"/>
      <c r="G129" s="136"/>
      <c r="H129" s="136"/>
      <c r="I129" s="137"/>
      <c r="J129" s="137"/>
      <c r="K129" s="138"/>
      <c r="L129" s="138"/>
      <c r="M129" s="138"/>
      <c r="N129" s="138"/>
      <c r="O129" s="138"/>
      <c r="P129" s="138"/>
      <c r="Q129" s="138"/>
      <c r="R129" s="11"/>
      <c r="S129" s="11"/>
    </row>
    <row r="130" spans="2:19" ht="15" thickBot="1" x14ac:dyDescent="0.35">
      <c r="B130" s="45" t="s">
        <v>144</v>
      </c>
      <c r="C130" s="53" t="s">
        <v>24</v>
      </c>
      <c r="D130" s="53"/>
      <c r="E130" s="54"/>
      <c r="F130" s="53">
        <v>2017</v>
      </c>
      <c r="G130" s="53"/>
      <c r="H130" s="53"/>
      <c r="I130" s="11"/>
      <c r="J130" s="11"/>
      <c r="K130" s="45" t="s">
        <v>145</v>
      </c>
      <c r="L130" s="45"/>
      <c r="M130" s="54" t="s">
        <v>35</v>
      </c>
      <c r="N130" s="54"/>
      <c r="O130" s="54" t="s">
        <v>36</v>
      </c>
      <c r="P130" s="139"/>
      <c r="Q130" s="139"/>
      <c r="R130" s="11"/>
      <c r="S130" s="11"/>
    </row>
    <row r="131" spans="2:19" x14ac:dyDescent="0.3">
      <c r="B131" s="45"/>
      <c r="C131" s="33" t="s">
        <v>35</v>
      </c>
      <c r="D131" s="33" t="s">
        <v>36</v>
      </c>
      <c r="E131" s="33"/>
      <c r="F131" s="33" t="s">
        <v>35</v>
      </c>
      <c r="G131" s="97" t="s">
        <v>36</v>
      </c>
      <c r="H131" s="97"/>
      <c r="I131" s="11"/>
      <c r="J131" s="11"/>
      <c r="K131" s="131" t="s">
        <v>107</v>
      </c>
      <c r="L131" s="140"/>
      <c r="M131" s="141">
        <v>26</v>
      </c>
      <c r="N131" s="142"/>
      <c r="O131" s="71">
        <f>M131/$M$138</f>
        <v>0.8125</v>
      </c>
      <c r="P131" s="139"/>
      <c r="Q131" s="139"/>
      <c r="R131" s="11"/>
      <c r="S131" s="11"/>
    </row>
    <row r="132" spans="2:19" x14ac:dyDescent="0.3">
      <c r="B132" s="131" t="s">
        <v>146</v>
      </c>
      <c r="C132" s="124">
        <f>L119+L120</f>
        <v>22</v>
      </c>
      <c r="D132" s="112">
        <f>C132/$L$125</f>
        <v>0.6875</v>
      </c>
      <c r="E132" s="112"/>
      <c r="F132" s="124">
        <v>99</v>
      </c>
      <c r="G132" s="143">
        <f>F132/$F$137</f>
        <v>0.81818181818181823</v>
      </c>
      <c r="H132" s="143"/>
      <c r="I132" s="11"/>
      <c r="J132" s="11"/>
      <c r="K132" s="131" t="s">
        <v>147</v>
      </c>
      <c r="L132" s="124"/>
      <c r="M132" s="144">
        <v>3</v>
      </c>
      <c r="N132" s="112"/>
      <c r="O132" s="71">
        <f t="shared" ref="O132:O137" si="13">M132/$M$138</f>
        <v>9.375E-2</v>
      </c>
      <c r="P132" s="145"/>
      <c r="Q132" s="145"/>
      <c r="R132" s="11"/>
      <c r="S132" s="11"/>
    </row>
    <row r="133" spans="2:19" x14ac:dyDescent="0.3">
      <c r="B133" s="131" t="s">
        <v>148</v>
      </c>
      <c r="C133" s="124">
        <f>L122+L123+L124</f>
        <v>10</v>
      </c>
      <c r="D133" s="112">
        <f>C133/$L$125</f>
        <v>0.3125</v>
      </c>
      <c r="E133" s="112"/>
      <c r="F133" s="124">
        <v>15</v>
      </c>
      <c r="G133" s="143">
        <f t="shared" ref="G133:G136" si="14">F133/$F$137</f>
        <v>0.12396694214876033</v>
      </c>
      <c r="H133" s="143"/>
      <c r="I133" s="11"/>
      <c r="J133" s="11"/>
      <c r="K133" s="131" t="s">
        <v>149</v>
      </c>
      <c r="L133" s="124"/>
      <c r="M133" s="144">
        <v>2</v>
      </c>
      <c r="N133" s="112"/>
      <c r="O133" s="71">
        <f t="shared" si="13"/>
        <v>6.25E-2</v>
      </c>
      <c r="P133" s="145"/>
      <c r="Q133" s="145"/>
      <c r="R133" s="11"/>
      <c r="S133" s="11"/>
    </row>
    <row r="134" spans="2:19" x14ac:dyDescent="0.3">
      <c r="B134" s="131" t="s">
        <v>136</v>
      </c>
      <c r="C134" s="124">
        <f>L121</f>
        <v>0</v>
      </c>
      <c r="D134" s="112">
        <f>C134/$L$125</f>
        <v>0</v>
      </c>
      <c r="E134" s="112"/>
      <c r="F134" s="124">
        <v>7</v>
      </c>
      <c r="G134" s="143">
        <f t="shared" si="14"/>
        <v>5.7851239669421489E-2</v>
      </c>
      <c r="H134" s="143"/>
      <c r="I134" s="11"/>
      <c r="J134" s="11"/>
      <c r="K134" s="131" t="s">
        <v>150</v>
      </c>
      <c r="L134" s="124"/>
      <c r="M134" s="144">
        <v>0</v>
      </c>
      <c r="N134" s="112"/>
      <c r="O134" s="71">
        <f t="shared" si="13"/>
        <v>0</v>
      </c>
      <c r="P134" s="145"/>
      <c r="Q134" s="145"/>
      <c r="R134" s="11"/>
      <c r="S134" s="11"/>
    </row>
    <row r="135" spans="2:19" x14ac:dyDescent="0.3">
      <c r="B135" s="131" t="s">
        <v>151</v>
      </c>
      <c r="C135" s="124">
        <v>0</v>
      </c>
      <c r="D135" s="112">
        <f>C135/$L$125</f>
        <v>0</v>
      </c>
      <c r="E135" s="112"/>
      <c r="F135" s="124">
        <v>0</v>
      </c>
      <c r="G135" s="143">
        <f t="shared" si="14"/>
        <v>0</v>
      </c>
      <c r="H135" s="143"/>
      <c r="I135" s="11"/>
      <c r="J135" s="11"/>
      <c r="K135" s="131" t="s">
        <v>152</v>
      </c>
      <c r="L135" s="124"/>
      <c r="M135" s="144">
        <v>0</v>
      </c>
      <c r="N135" s="112"/>
      <c r="O135" s="71">
        <f t="shared" si="13"/>
        <v>0</v>
      </c>
      <c r="P135" s="145"/>
      <c r="Q135" s="145"/>
      <c r="R135" s="11"/>
      <c r="S135" s="11"/>
    </row>
    <row r="136" spans="2:19" ht="15" thickBot="1" x14ac:dyDescent="0.35">
      <c r="B136" s="131" t="s">
        <v>99</v>
      </c>
      <c r="C136" s="113">
        <v>0</v>
      </c>
      <c r="D136" s="132">
        <f>C136/$L$125</f>
        <v>0</v>
      </c>
      <c r="E136" s="132"/>
      <c r="F136" s="113">
        <v>0</v>
      </c>
      <c r="G136" s="143">
        <f t="shared" si="14"/>
        <v>0</v>
      </c>
      <c r="H136" s="143"/>
      <c r="I136" s="11"/>
      <c r="J136" s="11"/>
      <c r="K136" s="131" t="s">
        <v>68</v>
      </c>
      <c r="L136" s="113"/>
      <c r="M136" s="146">
        <v>1</v>
      </c>
      <c r="N136" s="132"/>
      <c r="O136" s="71">
        <f t="shared" si="13"/>
        <v>3.125E-2</v>
      </c>
      <c r="P136" s="145"/>
      <c r="Q136" s="145"/>
      <c r="R136" s="11"/>
      <c r="S136" s="11"/>
    </row>
    <row r="137" spans="2:19" ht="15" thickBot="1" x14ac:dyDescent="0.35">
      <c r="B137" s="133" t="s">
        <v>13</v>
      </c>
      <c r="C137" s="41">
        <f>SUM(C132:C136)</f>
        <v>32</v>
      </c>
      <c r="D137" s="134">
        <f>SUM(D132:D136)</f>
        <v>1</v>
      </c>
      <c r="E137" s="134"/>
      <c r="F137" s="41">
        <f>SUM(F132:F136)</f>
        <v>121</v>
      </c>
      <c r="G137" s="147">
        <f>SUM(G132:H136)</f>
        <v>1</v>
      </c>
      <c r="H137" s="147"/>
      <c r="I137" s="11"/>
      <c r="J137" s="11"/>
      <c r="K137" s="131" t="s">
        <v>141</v>
      </c>
      <c r="L137" s="11"/>
      <c r="M137" s="148">
        <v>0</v>
      </c>
      <c r="N137" s="12"/>
      <c r="O137" s="71">
        <f t="shared" si="13"/>
        <v>0</v>
      </c>
      <c r="P137" s="149"/>
      <c r="Q137" s="149"/>
      <c r="R137" s="11"/>
      <c r="S137" s="11"/>
    </row>
    <row r="138" spans="2:19" x14ac:dyDescent="0.3">
      <c r="B138" s="64" t="s">
        <v>20</v>
      </c>
      <c r="C138" s="11"/>
      <c r="D138" s="11"/>
      <c r="E138" s="11"/>
      <c r="F138" s="12"/>
      <c r="G138" s="12"/>
      <c r="H138" s="12"/>
      <c r="I138" s="11"/>
      <c r="J138" s="11"/>
      <c r="K138" s="150" t="s">
        <v>13</v>
      </c>
      <c r="L138" s="150"/>
      <c r="M138" s="151">
        <f>SUM(M131:M137)</f>
        <v>32</v>
      </c>
      <c r="N138" s="134"/>
      <c r="O138" s="67">
        <f>SUM(O131:O137)</f>
        <v>1</v>
      </c>
      <c r="P138" s="152">
        <f>SUM(P132:Q136)</f>
        <v>0</v>
      </c>
      <c r="Q138" s="152"/>
      <c r="R138" s="11"/>
      <c r="S138" s="11"/>
    </row>
    <row r="139" spans="2:19" ht="13.5" customHeight="1" x14ac:dyDescent="0.3">
      <c r="B139" s="11"/>
      <c r="C139" s="11"/>
      <c r="D139" s="11"/>
      <c r="E139" s="11"/>
      <c r="F139" s="12"/>
      <c r="G139" s="12"/>
      <c r="H139" s="12"/>
      <c r="I139" s="11"/>
      <c r="J139" s="11"/>
      <c r="K139" s="94"/>
      <c r="L139" s="11"/>
      <c r="M139" s="11"/>
      <c r="N139" s="11"/>
      <c r="O139" s="12"/>
      <c r="P139" s="12"/>
      <c r="Q139" s="12"/>
      <c r="R139" s="11"/>
      <c r="S139" s="11"/>
    </row>
    <row r="140" spans="2:19" x14ac:dyDescent="0.3">
      <c r="B140" s="6" t="s">
        <v>153</v>
      </c>
      <c r="C140" s="73"/>
      <c r="D140" s="73"/>
      <c r="E140" s="73"/>
      <c r="F140" s="74"/>
      <c r="G140" s="74"/>
      <c r="H140" s="74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</row>
    <row r="141" spans="2:19" ht="18.75" customHeight="1" x14ac:dyDescent="0.3">
      <c r="B141" s="16" t="s">
        <v>154</v>
      </c>
      <c r="C141" s="16"/>
      <c r="D141" s="16"/>
      <c r="E141" s="16"/>
      <c r="F141" s="16"/>
      <c r="G141" s="12"/>
      <c r="H141" s="12"/>
      <c r="I141" s="11"/>
      <c r="J141" s="11"/>
      <c r="K141" s="16" t="s">
        <v>155</v>
      </c>
      <c r="L141" s="16"/>
      <c r="M141" s="16"/>
      <c r="N141" s="76"/>
      <c r="O141" s="76"/>
      <c r="P141" s="11"/>
      <c r="Q141" s="11"/>
      <c r="R141" s="11"/>
      <c r="S141" s="11"/>
    </row>
    <row r="142" spans="2:19" ht="11.25" customHeight="1" x14ac:dyDescent="0.3">
      <c r="B142" s="16"/>
      <c r="C142" s="16"/>
      <c r="D142" s="16"/>
      <c r="E142" s="16"/>
      <c r="F142" s="16"/>
      <c r="G142" s="12"/>
      <c r="H142" s="12"/>
      <c r="I142" s="11"/>
      <c r="J142" s="11"/>
      <c r="K142" s="16"/>
      <c r="L142" s="16"/>
      <c r="M142" s="16"/>
      <c r="N142" s="76"/>
      <c r="O142" s="76"/>
      <c r="P142" s="11"/>
      <c r="Q142" s="11"/>
      <c r="R142" s="11"/>
      <c r="S142" s="11"/>
    </row>
    <row r="143" spans="2:19" ht="12.75" customHeight="1" x14ac:dyDescent="0.3">
      <c r="B143" s="79" t="s">
        <v>90</v>
      </c>
      <c r="C143" s="33" t="s">
        <v>35</v>
      </c>
      <c r="D143" s="33" t="s">
        <v>36</v>
      </c>
      <c r="E143" s="11"/>
      <c r="F143" s="12"/>
      <c r="G143" s="12"/>
      <c r="H143" s="12"/>
      <c r="I143" s="11"/>
      <c r="J143" s="11"/>
      <c r="K143" s="79" t="s">
        <v>156</v>
      </c>
      <c r="L143" s="33" t="s">
        <v>35</v>
      </c>
      <c r="M143" s="33" t="s">
        <v>36</v>
      </c>
      <c r="N143" s="11"/>
      <c r="O143" s="12"/>
      <c r="P143" s="11"/>
      <c r="Q143" s="11"/>
      <c r="R143" s="11"/>
      <c r="S143" s="11"/>
    </row>
    <row r="144" spans="2:19" x14ac:dyDescent="0.3">
      <c r="B144" s="39" t="s">
        <v>100</v>
      </c>
      <c r="C144" s="12">
        <v>0</v>
      </c>
      <c r="D144" s="85">
        <f t="shared" ref="D144:D148" si="15">C144/$C$96</f>
        <v>0</v>
      </c>
      <c r="E144" s="11"/>
      <c r="F144" s="12"/>
      <c r="G144" s="12"/>
      <c r="H144" s="12"/>
      <c r="I144" s="11"/>
      <c r="J144" s="11"/>
      <c r="K144" s="12" t="s">
        <v>157</v>
      </c>
      <c r="L144" s="12">
        <v>2</v>
      </c>
      <c r="M144" s="85">
        <f t="shared" ref="M144:M146" si="16">L144/$C$96</f>
        <v>6.25E-2</v>
      </c>
      <c r="N144" s="11"/>
      <c r="O144" s="12"/>
      <c r="P144" s="11"/>
      <c r="Q144" s="11"/>
      <c r="R144" s="11"/>
      <c r="S144" s="11"/>
    </row>
    <row r="145" spans="2:19" x14ac:dyDescent="0.3">
      <c r="B145" s="39" t="s">
        <v>101</v>
      </c>
      <c r="C145" s="12">
        <v>15</v>
      </c>
      <c r="D145" s="85">
        <f t="shared" si="15"/>
        <v>0.46875</v>
      </c>
      <c r="E145" s="11"/>
      <c r="F145" s="12"/>
      <c r="G145" s="12"/>
      <c r="H145" s="12"/>
      <c r="I145" s="11"/>
      <c r="J145" s="11"/>
      <c r="K145" s="12" t="s">
        <v>96</v>
      </c>
      <c r="L145" s="12">
        <v>14</v>
      </c>
      <c r="M145" s="85">
        <f t="shared" si="16"/>
        <v>0.4375</v>
      </c>
      <c r="N145" s="11"/>
      <c r="O145" s="12"/>
      <c r="P145" s="11"/>
      <c r="Q145" s="11"/>
      <c r="R145" s="11"/>
      <c r="S145" s="11"/>
    </row>
    <row r="146" spans="2:19" ht="15" thickBot="1" x14ac:dyDescent="0.35">
      <c r="B146" s="39" t="s">
        <v>102</v>
      </c>
      <c r="C146" s="12">
        <v>9</v>
      </c>
      <c r="D146" s="85">
        <f t="shared" si="15"/>
        <v>0.28125</v>
      </c>
      <c r="E146" s="11"/>
      <c r="F146" s="12"/>
      <c r="G146" s="12"/>
      <c r="H146" s="81" t="s">
        <v>158</v>
      </c>
      <c r="I146" s="11"/>
      <c r="J146" s="11"/>
      <c r="K146" s="12" t="s">
        <v>99</v>
      </c>
      <c r="L146" s="12">
        <v>16</v>
      </c>
      <c r="M146" s="85">
        <f t="shared" si="16"/>
        <v>0.5</v>
      </c>
      <c r="N146" s="11"/>
      <c r="O146" s="12"/>
      <c r="P146" s="11"/>
      <c r="Q146" s="11"/>
      <c r="R146" s="11"/>
      <c r="S146" s="11"/>
    </row>
    <row r="147" spans="2:19" x14ac:dyDescent="0.3">
      <c r="B147" s="39" t="s">
        <v>104</v>
      </c>
      <c r="C147" s="12">
        <v>0</v>
      </c>
      <c r="D147" s="85">
        <f t="shared" si="15"/>
        <v>0</v>
      </c>
      <c r="E147" s="11"/>
      <c r="F147" s="12"/>
      <c r="G147" s="12"/>
      <c r="H147" s="87">
        <f>D145+D146</f>
        <v>0.75</v>
      </c>
      <c r="I147" s="11"/>
      <c r="J147" s="11"/>
      <c r="K147" s="41" t="s">
        <v>13</v>
      </c>
      <c r="L147" s="41">
        <f>SUM(L144:L146)</f>
        <v>32</v>
      </c>
      <c r="M147" s="67">
        <f>SUM(M144:M146)</f>
        <v>1</v>
      </c>
      <c r="N147" s="11"/>
      <c r="O147" s="12"/>
      <c r="P147" s="11"/>
      <c r="Q147" s="11"/>
      <c r="R147" s="11"/>
      <c r="S147" s="11"/>
    </row>
    <row r="148" spans="2:19" ht="15" thickBot="1" x14ac:dyDescent="0.35">
      <c r="B148" s="39" t="s">
        <v>141</v>
      </c>
      <c r="C148" s="12">
        <v>8</v>
      </c>
      <c r="D148" s="85">
        <f t="shared" si="15"/>
        <v>0.25</v>
      </c>
      <c r="E148" s="11"/>
      <c r="F148" s="12"/>
      <c r="G148" s="12"/>
      <c r="H148" s="12"/>
      <c r="I148" s="11"/>
      <c r="J148" s="11"/>
      <c r="K148" s="39"/>
      <c r="L148" s="12"/>
      <c r="M148" s="85"/>
      <c r="N148" s="11"/>
      <c r="O148" s="12"/>
      <c r="P148" s="11"/>
      <c r="Q148" s="11"/>
      <c r="R148" s="11"/>
      <c r="S148" s="11"/>
    </row>
    <row r="149" spans="2:19" x14ac:dyDescent="0.3">
      <c r="B149" s="41" t="s">
        <v>13</v>
      </c>
      <c r="C149" s="41">
        <f>SUM(C144:C148)</f>
        <v>32</v>
      </c>
      <c r="D149" s="67">
        <f>SUM(D144:D148)</f>
        <v>1</v>
      </c>
      <c r="E149" s="11"/>
      <c r="F149" s="12"/>
      <c r="G149" s="12"/>
      <c r="H149" s="12"/>
      <c r="I149" s="11"/>
      <c r="J149" s="11"/>
      <c r="N149" s="11"/>
      <c r="O149" s="12"/>
      <c r="P149" s="11"/>
      <c r="Q149" s="11"/>
      <c r="R149" s="11"/>
      <c r="S149" s="11"/>
    </row>
    <row r="150" spans="2:19" ht="3.75" customHeight="1" x14ac:dyDescent="0.3">
      <c r="K150" s="16" t="s">
        <v>159</v>
      </c>
      <c r="L150" s="16"/>
      <c r="M150" s="16"/>
    </row>
    <row r="151" spans="2:19" x14ac:dyDescent="0.3">
      <c r="B151" s="16" t="s">
        <v>160</v>
      </c>
      <c r="C151" s="16"/>
      <c r="D151" s="16"/>
      <c r="K151" s="16"/>
      <c r="L151" s="16"/>
      <c r="M151" s="16"/>
    </row>
    <row r="152" spans="2:19" x14ac:dyDescent="0.3">
      <c r="B152" s="16"/>
      <c r="C152" s="16"/>
      <c r="D152" s="16"/>
      <c r="K152" s="97" t="s">
        <v>161</v>
      </c>
      <c r="L152" s="97"/>
      <c r="M152" s="33" t="s">
        <v>35</v>
      </c>
      <c r="N152" s="33"/>
      <c r="O152" s="33" t="s">
        <v>36</v>
      </c>
    </row>
    <row r="153" spans="2:19" x14ac:dyDescent="0.3">
      <c r="B153" s="97" t="s">
        <v>162</v>
      </c>
      <c r="C153" s="97"/>
      <c r="D153" s="33" t="s">
        <v>35</v>
      </c>
      <c r="E153" s="97" t="s">
        <v>36</v>
      </c>
      <c r="F153" s="97"/>
      <c r="K153" s="153" t="s">
        <v>163</v>
      </c>
      <c r="L153" s="153"/>
      <c r="M153" s="12">
        <v>18</v>
      </c>
      <c r="N153" s="85"/>
      <c r="O153" s="85">
        <f t="shared" ref="O153:O158" si="17">M153/$M$159</f>
        <v>0.5625</v>
      </c>
    </row>
    <row r="154" spans="2:19" ht="13.5" customHeight="1" x14ac:dyDescent="0.3">
      <c r="B154" s="153" t="s">
        <v>164</v>
      </c>
      <c r="C154" s="153"/>
      <c r="D154" s="154">
        <v>1</v>
      </c>
      <c r="E154" s="143">
        <f t="shared" ref="E154:E162" si="18">D154/$D$163</f>
        <v>3.125E-2</v>
      </c>
      <c r="F154" s="143"/>
      <c r="K154" s="153" t="s">
        <v>165</v>
      </c>
      <c r="L154" s="153"/>
      <c r="M154" s="12">
        <v>4</v>
      </c>
      <c r="N154" s="85"/>
      <c r="O154" s="85">
        <f t="shared" si="17"/>
        <v>0.125</v>
      </c>
    </row>
    <row r="155" spans="2:19" ht="13.5" customHeight="1" x14ac:dyDescent="0.3">
      <c r="B155" s="153" t="s">
        <v>166</v>
      </c>
      <c r="C155" s="153"/>
      <c r="D155" s="154">
        <v>2</v>
      </c>
      <c r="E155" s="143">
        <f t="shared" si="18"/>
        <v>6.25E-2</v>
      </c>
      <c r="F155" s="143"/>
      <c r="K155" s="153" t="s">
        <v>167</v>
      </c>
      <c r="L155" s="153"/>
      <c r="M155" s="1">
        <v>1</v>
      </c>
      <c r="O155" s="85">
        <f t="shared" si="17"/>
        <v>3.125E-2</v>
      </c>
    </row>
    <row r="156" spans="2:19" ht="13.5" customHeight="1" x14ac:dyDescent="0.3">
      <c r="B156" s="153" t="s">
        <v>168</v>
      </c>
      <c r="C156" s="153"/>
      <c r="D156" s="154">
        <v>1</v>
      </c>
      <c r="E156" s="143">
        <f t="shared" si="18"/>
        <v>3.125E-2</v>
      </c>
      <c r="F156" s="143"/>
      <c r="K156" s="153" t="s">
        <v>169</v>
      </c>
      <c r="L156" s="153"/>
      <c r="M156" s="1">
        <v>7</v>
      </c>
      <c r="O156" s="85">
        <f t="shared" si="17"/>
        <v>0.21875</v>
      </c>
    </row>
    <row r="157" spans="2:19" ht="13.5" customHeight="1" x14ac:dyDescent="0.3">
      <c r="B157" s="153" t="s">
        <v>170</v>
      </c>
      <c r="C157" s="153"/>
      <c r="D157" s="154">
        <v>1</v>
      </c>
      <c r="E157" s="143">
        <f t="shared" si="18"/>
        <v>3.125E-2</v>
      </c>
      <c r="F157" s="143"/>
      <c r="K157" s="153" t="s">
        <v>171</v>
      </c>
      <c r="L157" s="153"/>
      <c r="M157" s="1">
        <v>1</v>
      </c>
      <c r="O157" s="85">
        <f t="shared" si="17"/>
        <v>3.125E-2</v>
      </c>
    </row>
    <row r="158" spans="2:19" ht="13.5" customHeight="1" thickBot="1" x14ac:dyDescent="0.35">
      <c r="B158" s="153" t="s">
        <v>172</v>
      </c>
      <c r="C158" s="153"/>
      <c r="D158" s="154">
        <v>1</v>
      </c>
      <c r="E158" s="143">
        <f t="shared" si="18"/>
        <v>3.125E-2</v>
      </c>
      <c r="F158" s="143"/>
      <c r="K158" t="s">
        <v>141</v>
      </c>
      <c r="M158" s="1">
        <v>1</v>
      </c>
      <c r="O158" s="85">
        <f t="shared" si="17"/>
        <v>3.125E-2</v>
      </c>
    </row>
    <row r="159" spans="2:19" ht="13.5" customHeight="1" x14ac:dyDescent="0.3">
      <c r="B159" s="155" t="s">
        <v>173</v>
      </c>
      <c r="C159" s="155"/>
      <c r="D159" s="154">
        <v>1</v>
      </c>
      <c r="E159" s="143">
        <f t="shared" si="18"/>
        <v>3.125E-2</v>
      </c>
      <c r="F159" s="143"/>
      <c r="K159" s="135" t="s">
        <v>13</v>
      </c>
      <c r="L159" s="135"/>
      <c r="M159" s="156">
        <f>SUM(M153:M158)</f>
        <v>32</v>
      </c>
      <c r="N159" s="67"/>
      <c r="O159" s="67">
        <f>SUM(O153:O158)</f>
        <v>1</v>
      </c>
    </row>
    <row r="160" spans="2:19" ht="13.5" customHeight="1" x14ac:dyDescent="0.3">
      <c r="B160" s="155" t="s">
        <v>174</v>
      </c>
      <c r="C160" s="155"/>
      <c r="D160" s="154">
        <v>3</v>
      </c>
      <c r="E160" s="143">
        <f t="shared" si="18"/>
        <v>9.375E-2</v>
      </c>
      <c r="F160" s="143"/>
      <c r="K160" s="69"/>
      <c r="L160" s="69"/>
      <c r="M160" s="157"/>
      <c r="N160" s="72"/>
      <c r="O160" s="72"/>
    </row>
    <row r="161" spans="2:15" ht="13.5" customHeight="1" x14ac:dyDescent="0.3">
      <c r="B161" s="155" t="s">
        <v>175</v>
      </c>
      <c r="C161" s="155"/>
      <c r="D161" s="154">
        <v>1</v>
      </c>
      <c r="E161" s="143">
        <f t="shared" si="18"/>
        <v>3.125E-2</v>
      </c>
      <c r="F161" s="143"/>
      <c r="K161" s="69"/>
      <c r="L161" s="69"/>
      <c r="M161" s="157"/>
      <c r="N161" s="72"/>
      <c r="O161" s="72"/>
    </row>
    <row r="162" spans="2:15" ht="13.5" customHeight="1" thickBot="1" x14ac:dyDescent="0.35">
      <c r="B162" s="155" t="s">
        <v>176</v>
      </c>
      <c r="C162" s="155"/>
      <c r="D162" s="154">
        <v>21</v>
      </c>
      <c r="E162" s="158">
        <f t="shared" si="18"/>
        <v>0.65625</v>
      </c>
      <c r="F162" s="158"/>
      <c r="K162" s="69"/>
      <c r="L162" s="69"/>
      <c r="M162" s="157"/>
      <c r="N162" s="72"/>
      <c r="O162" s="72"/>
    </row>
    <row r="163" spans="2:15" ht="13.5" customHeight="1" x14ac:dyDescent="0.3">
      <c r="B163" s="135" t="s">
        <v>13</v>
      </c>
      <c r="C163" s="135"/>
      <c r="D163" s="156">
        <f>SUM(D154:D162)</f>
        <v>32</v>
      </c>
      <c r="E163" s="147">
        <f>SUM(E154:F162)</f>
        <v>1</v>
      </c>
      <c r="F163" s="147"/>
    </row>
    <row r="164" spans="2:15" ht="8.25" customHeight="1" x14ac:dyDescent="0.3"/>
    <row r="165" spans="2:15" ht="12" customHeight="1" x14ac:dyDescent="0.3">
      <c r="B165" s="159" t="s">
        <v>177</v>
      </c>
      <c r="K165" s="160" t="s">
        <v>178</v>
      </c>
    </row>
    <row r="166" spans="2:15" ht="15" customHeight="1" x14ac:dyDescent="0.3">
      <c r="K166" s="160" t="s">
        <v>179</v>
      </c>
    </row>
  </sheetData>
  <mergeCells count="98">
    <mergeCell ref="E160:F160"/>
    <mergeCell ref="E161:F161"/>
    <mergeCell ref="E162:F162"/>
    <mergeCell ref="B163:C163"/>
    <mergeCell ref="E163:F163"/>
    <mergeCell ref="B157:C157"/>
    <mergeCell ref="E157:F157"/>
    <mergeCell ref="K157:L157"/>
    <mergeCell ref="B158:C158"/>
    <mergeCell ref="E158:F158"/>
    <mergeCell ref="E159:F159"/>
    <mergeCell ref="K159:L159"/>
    <mergeCell ref="B155:C155"/>
    <mergeCell ref="E155:F155"/>
    <mergeCell ref="K155:L155"/>
    <mergeCell ref="B156:C156"/>
    <mergeCell ref="E156:F156"/>
    <mergeCell ref="K156:L156"/>
    <mergeCell ref="B153:C153"/>
    <mergeCell ref="E153:F153"/>
    <mergeCell ref="K153:L153"/>
    <mergeCell ref="B154:C154"/>
    <mergeCell ref="E154:F154"/>
    <mergeCell ref="K154:L154"/>
    <mergeCell ref="P138:Q138"/>
    <mergeCell ref="B141:F142"/>
    <mergeCell ref="K141:M142"/>
    <mergeCell ref="K150:M151"/>
    <mergeCell ref="B151:D152"/>
    <mergeCell ref="K152:L152"/>
    <mergeCell ref="G133:H133"/>
    <mergeCell ref="G134:H134"/>
    <mergeCell ref="G135:H135"/>
    <mergeCell ref="G136:H136"/>
    <mergeCell ref="G137:H137"/>
    <mergeCell ref="K138:L138"/>
    <mergeCell ref="B130:B131"/>
    <mergeCell ref="C130:D130"/>
    <mergeCell ref="F130:H130"/>
    <mergeCell ref="K130:L130"/>
    <mergeCell ref="G131:H131"/>
    <mergeCell ref="G132:H132"/>
    <mergeCell ref="B101:D101"/>
    <mergeCell ref="G101:H101"/>
    <mergeCell ref="I101:K101"/>
    <mergeCell ref="K116:N117"/>
    <mergeCell ref="B126:D126"/>
    <mergeCell ref="B128:H129"/>
    <mergeCell ref="K128:Q129"/>
    <mergeCell ref="O97:P97"/>
    <mergeCell ref="Q97:R97"/>
    <mergeCell ref="O98:P98"/>
    <mergeCell ref="Q98:R98"/>
    <mergeCell ref="B99:H100"/>
    <mergeCell ref="O99:P99"/>
    <mergeCell ref="Q99:R99"/>
    <mergeCell ref="O100:P100"/>
    <mergeCell ref="Q100:R100"/>
    <mergeCell ref="O92:P92"/>
    <mergeCell ref="Q92:R92"/>
    <mergeCell ref="O95:P95"/>
    <mergeCell ref="Q95:R95"/>
    <mergeCell ref="O96:P96"/>
    <mergeCell ref="Q96:R96"/>
    <mergeCell ref="O89:P89"/>
    <mergeCell ref="Q89:R89"/>
    <mergeCell ref="O90:P90"/>
    <mergeCell ref="Q90:R90"/>
    <mergeCell ref="O91:P91"/>
    <mergeCell ref="Q91:R91"/>
    <mergeCell ref="M73:O73"/>
    <mergeCell ref="Q73:R73"/>
    <mergeCell ref="M74:N74"/>
    <mergeCell ref="B86:D87"/>
    <mergeCell ref="O88:P88"/>
    <mergeCell ref="Q88:R88"/>
    <mergeCell ref="K60:L61"/>
    <mergeCell ref="M60:O60"/>
    <mergeCell ref="Q60:R60"/>
    <mergeCell ref="M61:N61"/>
    <mergeCell ref="B70:I71"/>
    <mergeCell ref="B72:B73"/>
    <mergeCell ref="D72:F72"/>
    <mergeCell ref="H72:I72"/>
    <mergeCell ref="K72:R72"/>
    <mergeCell ref="K73:L74"/>
    <mergeCell ref="B41:C41"/>
    <mergeCell ref="K47:Q48"/>
    <mergeCell ref="K49:K50"/>
    <mergeCell ref="L49:M49"/>
    <mergeCell ref="O49:Q49"/>
    <mergeCell ref="K58:R59"/>
    <mergeCell ref="B5:S6"/>
    <mergeCell ref="B8:S8"/>
    <mergeCell ref="B10:S11"/>
    <mergeCell ref="I15:M16"/>
    <mergeCell ref="Q15:R16"/>
    <mergeCell ref="B40:H40"/>
  </mergeCells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8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2018-04-11T22:59:10Z</dcterms:created>
  <dcterms:modified xsi:type="dcterms:W3CDTF">2018-04-11T22:59:29Z</dcterms:modified>
</cp:coreProperties>
</file>