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llanos\Desktop\Paginas\"/>
    </mc:Choice>
  </mc:AlternateContent>
  <bookViews>
    <workbookView xWindow="36" yWindow="0" windowWidth="10620" windowHeight="8136" tabRatio="274"/>
  </bookViews>
  <sheets>
    <sheet name="Mujer" sheetId="1" r:id="rId1"/>
  </sheets>
  <definedNames>
    <definedName name="_xlnm._FilterDatabase" localSheetId="0" hidden="1">Mujer!#REF!</definedName>
    <definedName name="_xlnm.Print_Area" localSheetId="0">Mujer!$A$1:$O$124</definedName>
  </definedNames>
  <calcPr calcId="152511"/>
</workbook>
</file>

<file path=xl/calcChain.xml><?xml version="1.0" encoding="utf-8"?>
<calcChain xmlns="http://schemas.openxmlformats.org/spreadsheetml/2006/main">
  <c r="B17" i="1" l="1"/>
  <c r="J17" i="1"/>
  <c r="B18" i="1"/>
  <c r="J18" i="1"/>
  <c r="B19" i="1"/>
  <c r="J19" i="1"/>
  <c r="B20" i="1"/>
  <c r="J20" i="1"/>
  <c r="B21" i="1"/>
  <c r="J21" i="1"/>
  <c r="B22" i="1"/>
  <c r="J22" i="1"/>
  <c r="B23" i="1"/>
  <c r="J23" i="1"/>
  <c r="B24" i="1"/>
  <c r="J24" i="1"/>
  <c r="B25" i="1"/>
  <c r="J25" i="1"/>
  <c r="B26" i="1"/>
  <c r="J26" i="1"/>
  <c r="B27" i="1"/>
  <c r="J27" i="1"/>
  <c r="C28" i="1"/>
  <c r="D28" i="1"/>
  <c r="E28" i="1"/>
  <c r="K28" i="1"/>
  <c r="L28" i="1"/>
  <c r="M28" i="1"/>
  <c r="N28" i="1"/>
  <c r="O28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97" i="1"/>
  <c r="C122" i="1"/>
  <c r="D122" i="1"/>
  <c r="E122" i="1"/>
  <c r="F122" i="1"/>
  <c r="C89" i="1"/>
  <c r="D89" i="1"/>
  <c r="E89" i="1"/>
  <c r="F89" i="1"/>
  <c r="G89" i="1"/>
  <c r="H89" i="1"/>
  <c r="I89" i="1"/>
  <c r="J89" i="1"/>
  <c r="K89" i="1"/>
  <c r="L89" i="1"/>
  <c r="M89" i="1"/>
  <c r="N89" i="1"/>
  <c r="B78" i="1"/>
  <c r="B79" i="1"/>
  <c r="B80" i="1"/>
  <c r="B81" i="1"/>
  <c r="B82" i="1"/>
  <c r="B83" i="1"/>
  <c r="B84" i="1"/>
  <c r="B85" i="1"/>
  <c r="B86" i="1"/>
  <c r="B87" i="1"/>
  <c r="B88" i="1"/>
  <c r="B77" i="1"/>
  <c r="N62" i="1"/>
  <c r="M62" i="1" s="1"/>
  <c r="N61" i="1"/>
  <c r="M61" i="1"/>
  <c r="N60" i="1"/>
  <c r="M60" i="1" s="1"/>
  <c r="N59" i="1"/>
  <c r="M59" i="1" s="1"/>
  <c r="N58" i="1"/>
  <c r="M58" i="1" s="1"/>
  <c r="N57" i="1"/>
  <c r="M57" i="1" s="1"/>
  <c r="N56" i="1"/>
  <c r="M56" i="1" s="1"/>
  <c r="N55" i="1"/>
  <c r="M55" i="1" s="1"/>
  <c r="N54" i="1"/>
  <c r="M54" i="1" s="1"/>
  <c r="L63" i="1"/>
  <c r="K63" i="1"/>
  <c r="J52" i="1"/>
  <c r="J53" i="1"/>
  <c r="J54" i="1"/>
  <c r="J55" i="1"/>
  <c r="J56" i="1"/>
  <c r="J57" i="1"/>
  <c r="J58" i="1"/>
  <c r="J59" i="1"/>
  <c r="J60" i="1"/>
  <c r="J61" i="1"/>
  <c r="J62" i="1"/>
  <c r="J51" i="1"/>
  <c r="I63" i="1"/>
  <c r="H63" i="1"/>
  <c r="G63" i="1"/>
  <c r="E63" i="1"/>
  <c r="D63" i="1"/>
  <c r="C63" i="1"/>
  <c r="F62" i="1"/>
  <c r="B62" i="1"/>
  <c r="F61" i="1"/>
  <c r="B61" i="1"/>
  <c r="F60" i="1"/>
  <c r="B60" i="1"/>
  <c r="F59" i="1"/>
  <c r="B59" i="1"/>
  <c r="F58" i="1"/>
  <c r="B58" i="1"/>
  <c r="F57" i="1"/>
  <c r="B57" i="1"/>
  <c r="F56" i="1"/>
  <c r="B56" i="1"/>
  <c r="F55" i="1"/>
  <c r="B55" i="1"/>
  <c r="F54" i="1"/>
  <c r="B54" i="1"/>
  <c r="F53" i="1"/>
  <c r="B53" i="1"/>
  <c r="F52" i="1"/>
  <c r="B52" i="1"/>
  <c r="F51" i="1"/>
  <c r="B51" i="1"/>
  <c r="C39" i="1"/>
  <c r="D39" i="1"/>
  <c r="E39" i="1"/>
  <c r="F39" i="1"/>
  <c r="G39" i="1"/>
  <c r="H39" i="1"/>
  <c r="I39" i="1"/>
  <c r="J39" i="1"/>
  <c r="B35" i="1"/>
  <c r="B38" i="1"/>
  <c r="B37" i="1"/>
  <c r="B36" i="1"/>
  <c r="J16" i="1"/>
  <c r="B16" i="1"/>
  <c r="B122" i="1" l="1"/>
  <c r="F123" i="1" s="1"/>
  <c r="B89" i="1"/>
  <c r="G90" i="1" s="1"/>
  <c r="N63" i="1"/>
  <c r="B90" i="1"/>
  <c r="H90" i="1"/>
  <c r="J90" i="1"/>
  <c r="I90" i="1"/>
  <c r="E90" i="1"/>
  <c r="N90" i="1"/>
  <c r="F90" i="1"/>
  <c r="M90" i="1"/>
  <c r="D90" i="1"/>
  <c r="K90" i="1"/>
  <c r="C90" i="1"/>
  <c r="F63" i="1"/>
  <c r="I64" i="1" s="1"/>
  <c r="M63" i="1"/>
  <c r="M64" i="1" s="1"/>
  <c r="B39" i="1"/>
  <c r="J63" i="1"/>
  <c r="L64" i="1" s="1"/>
  <c r="B63" i="1"/>
  <c r="B64" i="1" s="1"/>
  <c r="J28" i="1"/>
  <c r="B28" i="1"/>
  <c r="C123" i="1" l="1"/>
  <c r="D123" i="1"/>
  <c r="E123" i="1"/>
  <c r="B123" i="1"/>
  <c r="L90" i="1"/>
  <c r="K64" i="1"/>
  <c r="D64" i="1"/>
  <c r="C64" i="1"/>
  <c r="E64" i="1"/>
  <c r="J64" i="1"/>
  <c r="G40" i="1"/>
  <c r="B40" i="1"/>
  <c r="D40" i="1"/>
  <c r="C40" i="1"/>
  <c r="I40" i="1"/>
  <c r="E40" i="1"/>
  <c r="F40" i="1"/>
  <c r="F64" i="1"/>
  <c r="H64" i="1"/>
  <c r="N64" i="1"/>
  <c r="H40" i="1"/>
  <c r="G64" i="1"/>
  <c r="J40" i="1"/>
  <c r="C29" i="1"/>
  <c r="D29" i="1"/>
  <c r="B29" i="1"/>
  <c r="E29" i="1"/>
  <c r="K29" i="1"/>
  <c r="O29" i="1"/>
  <c r="M29" i="1"/>
  <c r="J29" i="1"/>
  <c r="N29" i="1"/>
  <c r="L29" i="1"/>
</calcChain>
</file>

<file path=xl/sharedStrings.xml><?xml version="1.0" encoding="utf-8"?>
<sst xmlns="http://schemas.openxmlformats.org/spreadsheetml/2006/main" count="171" uniqueCount="90">
  <si>
    <t>PROGRAMA NACIONAL CONTRA LA VIOLENCIA FAMILIAR Y SEXUAL</t>
  </si>
  <si>
    <t>Total</t>
  </si>
  <si>
    <t>%</t>
  </si>
  <si>
    <t>0-17 años</t>
  </si>
  <si>
    <t>18-59 años</t>
  </si>
  <si>
    <t>Tipo de Violencia</t>
  </si>
  <si>
    <t>Psicológica</t>
  </si>
  <si>
    <t>Física</t>
  </si>
  <si>
    <t>Sexual</t>
  </si>
  <si>
    <t>Departamento</t>
  </si>
  <si>
    <t>Cusco</t>
  </si>
  <si>
    <t>Lima</t>
  </si>
  <si>
    <t>Callao</t>
  </si>
  <si>
    <t>Puno</t>
  </si>
  <si>
    <t>Junin</t>
  </si>
  <si>
    <t>Casos atendidos por grupos de edad según mes</t>
  </si>
  <si>
    <t>Mes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</si>
  <si>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</si>
  <si>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</si>
  <si>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</si>
  <si>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</si>
  <si>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</si>
  <si>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</si>
  <si>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</si>
  <si>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</si>
  <si>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</si>
  <si>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Oct</t>
  </si>
  <si>
    <t>Nov</t>
  </si>
  <si>
    <t>Dic</t>
  </si>
  <si>
    <t>Casos atendidos por condición del caso según mes</t>
  </si>
  <si>
    <t>Nuevo</t>
  </si>
  <si>
    <t>Reingreso</t>
  </si>
  <si>
    <t>Reincidente</t>
  </si>
  <si>
    <t>Derivado</t>
  </si>
  <si>
    <t>Continuador</t>
  </si>
  <si>
    <t>Casos atendidos según grupo de edad y tipo de violencia</t>
  </si>
  <si>
    <t>0-5
años</t>
  </si>
  <si>
    <t>6-11
años</t>
  </si>
  <si>
    <t>12-17
años</t>
  </si>
  <si>
    <t>18-25
años</t>
  </si>
  <si>
    <t>26-35
años</t>
  </si>
  <si>
    <t>36-45
años</t>
  </si>
  <si>
    <t>46-59
años</t>
  </si>
  <si>
    <t>60 +
años</t>
  </si>
  <si>
    <t>Económica</t>
  </si>
  <si>
    <t>60 + años</t>
  </si>
  <si>
    <t xml:space="preserve">Mes </t>
  </si>
  <si>
    <t>Casos atendidos según caracteristicas presentes en las víctimas</t>
  </si>
  <si>
    <t>Económica-Patrimonial</t>
  </si>
  <si>
    <t>Tipo de violencia</t>
  </si>
  <si>
    <t>Casos atendidos por tipo de violencia según departamento</t>
  </si>
  <si>
    <t>Amazonas</t>
  </si>
  <si>
    <t>Ancash</t>
  </si>
  <si>
    <t>Apurimac</t>
  </si>
  <si>
    <t>Arequipa</t>
  </si>
  <si>
    <t>Ayacucho</t>
  </si>
  <si>
    <t>Cajamarca</t>
  </si>
  <si>
    <t>Huancavelica</t>
  </si>
  <si>
    <t>Huanuco</t>
  </si>
  <si>
    <t>Ica</t>
  </si>
  <si>
    <t>La Libertad</t>
  </si>
  <si>
    <t>Lambayeque</t>
  </si>
  <si>
    <t>Loreto</t>
  </si>
  <si>
    <t>Madre De Dios</t>
  </si>
  <si>
    <t>Moquegua</t>
  </si>
  <si>
    <t>Pasco</t>
  </si>
  <si>
    <t>Piura</t>
  </si>
  <si>
    <t>San Martin</t>
  </si>
  <si>
    <t>Tacna</t>
  </si>
  <si>
    <t>Tumbes</t>
  </si>
  <si>
    <t>Ucayali</t>
  </si>
  <si>
    <t>CASOS ATENDIDOS A PERSONAS AFECTADAS POR HECHOS DE VIOLENCIA CONTRA LAS MUJERES, LOS INTEGRANTES</t>
  </si>
  <si>
    <t>TOTAL MUJER</t>
  </si>
  <si>
    <t>DEL GRUPO FAMILIAR Y PERSONAS AFECTADAS POR VIOLENCIA SEXUAL EN LOS CEM A NIVEL NACIONAL</t>
  </si>
  <si>
    <t>Vínculo de pareja</t>
  </si>
  <si>
    <t>Vínculo Familiar</t>
  </si>
  <si>
    <t>Periodo : Enero - Marzo 2018 (Preliminar)</t>
  </si>
  <si>
    <t>Casos atendidos por tipo de violencia y vínculo relacional de la presunta persona agresora con la víctima, según mes</t>
  </si>
  <si>
    <t>Nacionalidad extranjera /1</t>
  </si>
  <si>
    <t>Discapacidad /2</t>
  </si>
  <si>
    <t>Gestantes /3</t>
  </si>
  <si>
    <t>LGTBI /4</t>
  </si>
  <si>
    <t>VIH /5</t>
  </si>
  <si>
    <t>/1 Casos de personas que no tienen nacionalidad peruana</t>
  </si>
  <si>
    <t>/2 Casos de personas que presentan alguna definciencia física, mental, intelectual o sensorial</t>
  </si>
  <si>
    <t>/3 Casos de personas en situación de embarazo al monento de acudir al CEM</t>
  </si>
  <si>
    <t>/4 Casos de personas lesbianas, gays, trans, bisexuales e intersexuales atendidas por el CEM</t>
  </si>
  <si>
    <t>/5 Casos de personas con VIH atendidas en los CEM</t>
  </si>
  <si>
    <t>/6 Casos atendidos donde el vínculo relacional entre la presunta persona agresora la víctima no es de pareja ni familiar (vcecino/a, docente, compañero/a de trabajo, compañero de estudios, desconocido, otro).</t>
  </si>
  <si>
    <t>Sin vinculo /6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</si>
</sst>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8"/>
      <name val="Arial Narrow"/>
      <family val="2"/>
    </font>
    <font>
      <sz val="11"/>
      <color theme="1"/>
      <name val="Calibri"/>
      <family val="2"/>
      <scheme val="minor"/>
    </font>
    <font>
      <sz val="12"/>
      <color theme="0"/>
      <name val="Arial"/>
      <family val="2"/>
    </font>
    <font>
      <b/>
      <sz val="12"/>
      <color theme="0"/>
      <name val="Arial"/>
      <family val="2"/>
    </font>
    <font>
      <b/>
      <u/>
      <sz val="12"/>
      <color theme="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13"/>
      <color theme="0"/>
      <name val="Arial"/>
      <family val="2"/>
    </font>
    <font>
      <b/>
      <u/>
      <sz val="13"/>
      <color theme="0"/>
      <name val="Arial"/>
      <family val="2"/>
    </font>
    <font>
      <b/>
      <sz val="11"/>
      <color theme="0"/>
      <name val="Arial"/>
      <family val="2"/>
    </font>
    <font>
      <b/>
      <sz val="11"/>
      <color theme="0"/>
      <name val="Arial Narrow"/>
      <family val="2"/>
    </font>
    <font>
      <b/>
      <sz val="12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434343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23">
    <border>
      <left/>
      <right/>
      <top/>
      <bottom/>
      <diagonal/>
    </border>
    <border>
      <left style="medium">
        <color rgb="FF434343"/>
      </left>
      <right/>
      <top style="medium">
        <color rgb="FF434343"/>
      </top>
      <bottom/>
      <diagonal/>
    </border>
    <border>
      <left/>
      <right/>
      <top style="medium">
        <color rgb="FF434343"/>
      </top>
      <bottom/>
      <diagonal/>
    </border>
    <border>
      <left/>
      <right style="medium">
        <color rgb="FF434343"/>
      </right>
      <top style="medium">
        <color rgb="FF434343"/>
      </top>
      <bottom/>
      <diagonal/>
    </border>
    <border>
      <left style="medium">
        <color rgb="FF434343"/>
      </left>
      <right/>
      <top/>
      <bottom/>
      <diagonal/>
    </border>
    <border>
      <left/>
      <right style="medium">
        <color rgb="FF434343"/>
      </right>
      <top/>
      <bottom/>
      <diagonal/>
    </border>
    <border>
      <left style="medium">
        <color rgb="FF434343"/>
      </left>
      <right/>
      <top/>
      <bottom style="medium">
        <color rgb="FF434343"/>
      </bottom>
      <diagonal/>
    </border>
    <border>
      <left/>
      <right/>
      <top/>
      <bottom style="medium">
        <color rgb="FF434343"/>
      </bottom>
      <diagonal/>
    </border>
    <border>
      <left/>
      <right style="medium">
        <color rgb="FF434343"/>
      </right>
      <top/>
      <bottom style="medium">
        <color rgb="FF434343"/>
      </bottom>
      <diagonal/>
    </border>
    <border>
      <left/>
      <right/>
      <top/>
      <bottom style="medium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thin">
        <color theme="0"/>
      </top>
      <bottom/>
      <diagonal/>
    </border>
    <border>
      <left/>
      <right/>
      <top style="thin">
        <color rgb="FFDDEBF7"/>
      </top>
      <bottom/>
      <diagonal/>
    </border>
    <border>
      <left/>
      <right style="hair">
        <color rgb="FF305496"/>
      </right>
      <top/>
      <bottom style="hair">
        <color rgb="FF305496"/>
      </bottom>
      <diagonal/>
    </border>
    <border>
      <left/>
      <right style="hair">
        <color rgb="FF305496"/>
      </right>
      <top style="hair">
        <color rgb="FF305496"/>
      </top>
      <bottom/>
      <diagonal/>
    </border>
    <border>
      <left/>
      <right style="thick">
        <color rgb="FF305496"/>
      </right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/>
      <right/>
      <top/>
      <bottom style="thin">
        <color rgb="FFDDEBF7"/>
      </bottom>
      <diagonal/>
    </border>
    <border>
      <left/>
      <right/>
      <top style="dotted">
        <color theme="0"/>
      </top>
      <bottom style="thin">
        <color theme="0"/>
      </bottom>
      <diagonal/>
    </border>
    <border>
      <left/>
      <right style="thick">
        <color rgb="FF305496"/>
      </right>
      <top style="dotted">
        <color theme="0"/>
      </top>
      <bottom style="thin">
        <color theme="0"/>
      </bottom>
      <diagonal/>
    </border>
    <border>
      <left style="thick">
        <color rgb="FF305496"/>
      </left>
      <right/>
      <top style="dotted">
        <color theme="0"/>
      </top>
      <bottom style="thin">
        <color theme="0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7">
    <xf numFmtId="0" fontId="0" fillId="0" borderId="0" xfId="0"/>
    <xf numFmtId="0" fontId="1" fillId="2" borderId="0" xfId="0" applyFont="1" applyFill="1"/>
    <xf numFmtId="0" fontId="3" fillId="2" borderId="0" xfId="0" applyFont="1" applyFill="1" applyAlignment="1">
      <alignment horizontal="left"/>
    </xf>
    <xf numFmtId="0" fontId="1" fillId="3" borderId="0" xfId="0" applyFont="1" applyFill="1" applyBorder="1"/>
    <xf numFmtId="0" fontId="1" fillId="3" borderId="0" xfId="0" applyFont="1" applyFill="1" applyBorder="1" applyAlignment="1">
      <alignment horizontal="centerContinuous" vertical="center"/>
    </xf>
    <xf numFmtId="0" fontId="10" fillId="4" borderId="0" xfId="0" applyFont="1" applyFill="1" applyBorder="1" applyAlignment="1">
      <alignment horizontal="centerContinuous" vertical="center"/>
    </xf>
    <xf numFmtId="0" fontId="11" fillId="4" borderId="0" xfId="0" applyFont="1" applyFill="1" applyBorder="1" applyAlignment="1">
      <alignment horizontal="centerContinuous" vertical="center"/>
    </xf>
    <xf numFmtId="0" fontId="12" fillId="4" borderId="0" xfId="0" applyFont="1" applyFill="1" applyBorder="1" applyAlignment="1">
      <alignment horizontal="centerContinuous" vertical="center"/>
    </xf>
    <xf numFmtId="0" fontId="13" fillId="4" borderId="0" xfId="0" applyFont="1" applyFill="1" applyBorder="1" applyAlignment="1">
      <alignment horizontal="centerContinuous" vertical="center"/>
    </xf>
    <xf numFmtId="0" fontId="14" fillId="4" borderId="0" xfId="0" applyFont="1" applyFill="1" applyBorder="1" applyAlignment="1">
      <alignment horizontal="centerContinuous" vertical="center"/>
    </xf>
    <xf numFmtId="0" fontId="5" fillId="3" borderId="0" xfId="2" applyFont="1" applyFill="1" applyBorder="1" applyAlignment="1">
      <alignment horizontal="centerContinuous" vertical="center"/>
    </xf>
    <xf numFmtId="0" fontId="3" fillId="3" borderId="0" xfId="2" applyFont="1" applyFill="1" applyBorder="1" applyAlignment="1">
      <alignment horizontal="centerContinuous" vertical="center"/>
    </xf>
    <xf numFmtId="0" fontId="13" fillId="4" borderId="1" xfId="2" applyFont="1" applyFill="1" applyBorder="1" applyAlignment="1">
      <alignment horizontal="centerContinuous" vertical="center"/>
    </xf>
    <xf numFmtId="0" fontId="14" fillId="4" borderId="2" xfId="0" applyFont="1" applyFill="1" applyBorder="1" applyAlignment="1">
      <alignment horizontal="centerContinuous" vertical="center"/>
    </xf>
    <xf numFmtId="0" fontId="14" fillId="4" borderId="3" xfId="0" applyFont="1" applyFill="1" applyBorder="1" applyAlignment="1">
      <alignment horizontal="centerContinuous" vertical="center"/>
    </xf>
    <xf numFmtId="0" fontId="15" fillId="4" borderId="4" xfId="0" applyFont="1" applyFill="1" applyBorder="1" applyAlignment="1">
      <alignment horizontal="centerContinuous"/>
    </xf>
    <xf numFmtId="0" fontId="11" fillId="4" borderId="5" xfId="0" applyFont="1" applyFill="1" applyBorder="1" applyAlignment="1">
      <alignment horizontal="centerContinuous" vertical="center"/>
    </xf>
    <xf numFmtId="0" fontId="16" fillId="4" borderId="4" xfId="0" applyFont="1" applyFill="1" applyBorder="1" applyAlignment="1">
      <alignment horizontal="centerContinuous"/>
    </xf>
    <xf numFmtId="0" fontId="11" fillId="4" borderId="4" xfId="0" applyFont="1" applyFill="1" applyBorder="1" applyAlignment="1">
      <alignment horizontal="centerContinuous"/>
    </xf>
    <xf numFmtId="0" fontId="13" fillId="4" borderId="5" xfId="0" applyFont="1" applyFill="1" applyBorder="1" applyAlignment="1">
      <alignment horizontal="centerContinuous" vertical="center"/>
    </xf>
    <xf numFmtId="0" fontId="11" fillId="4" borderId="6" xfId="0" applyFont="1" applyFill="1" applyBorder="1" applyAlignment="1">
      <alignment horizontal="centerContinuous"/>
    </xf>
    <xf numFmtId="0" fontId="13" fillId="4" borderId="7" xfId="0" applyFont="1" applyFill="1" applyBorder="1" applyAlignment="1">
      <alignment horizontal="centerContinuous" vertical="center"/>
    </xf>
    <xf numFmtId="0" fontId="14" fillId="4" borderId="7" xfId="0" applyFont="1" applyFill="1" applyBorder="1" applyAlignment="1">
      <alignment horizontal="centerContinuous" vertical="center"/>
    </xf>
    <xf numFmtId="0" fontId="13" fillId="4" borderId="8" xfId="0" applyFont="1" applyFill="1" applyBorder="1" applyAlignment="1">
      <alignment horizontal="centerContinuous" vertical="center"/>
    </xf>
    <xf numFmtId="0" fontId="7" fillId="2" borderId="0" xfId="0" applyFont="1" applyFill="1"/>
    <xf numFmtId="0" fontId="5" fillId="2" borderId="0" xfId="0" applyFont="1" applyFill="1" applyBorder="1" applyAlignment="1"/>
    <xf numFmtId="0" fontId="6" fillId="2" borderId="0" xfId="0" applyFont="1" applyFill="1"/>
    <xf numFmtId="0" fontId="17" fillId="5" borderId="0" xfId="0" applyFont="1" applyFill="1" applyBorder="1" applyAlignment="1">
      <alignment horizontal="left" vertical="center"/>
    </xf>
    <xf numFmtId="0" fontId="17" fillId="5" borderId="0" xfId="0" applyFont="1" applyFill="1" applyBorder="1" applyAlignment="1">
      <alignment horizontal="center" vertical="center"/>
    </xf>
    <xf numFmtId="0" fontId="17" fillId="5" borderId="0" xfId="0" applyFont="1" applyFill="1" applyBorder="1" applyAlignment="1">
      <alignment horizontal="center" vertical="center" wrapText="1"/>
    </xf>
    <xf numFmtId="3" fontId="17" fillId="5" borderId="0" xfId="0" applyNumberFormat="1" applyFont="1" applyFill="1" applyBorder="1" applyAlignment="1">
      <alignment horizontal="center" vertical="center"/>
    </xf>
    <xf numFmtId="9" fontId="7" fillId="2" borderId="0" xfId="3" applyFont="1" applyFill="1"/>
    <xf numFmtId="0" fontId="2" fillId="6" borderId="9" xfId="0" applyFont="1" applyFill="1" applyBorder="1" applyAlignment="1">
      <alignment horizontal="center" vertical="center"/>
    </xf>
    <xf numFmtId="9" fontId="2" fillId="6" borderId="9" xfId="3" applyNumberFormat="1" applyFont="1" applyFill="1" applyBorder="1" applyAlignment="1">
      <alignment horizontal="center" vertical="center"/>
    </xf>
    <xf numFmtId="3" fontId="7" fillId="6" borderId="10" xfId="0" applyNumberFormat="1" applyFont="1" applyFill="1" applyBorder="1" applyAlignment="1">
      <alignment horizontal="center" vertical="center"/>
    </xf>
    <xf numFmtId="0" fontId="2" fillId="6" borderId="10" xfId="0" applyFont="1" applyFill="1" applyBorder="1" applyAlignment="1">
      <alignment horizontal="left" vertical="center"/>
    </xf>
    <xf numFmtId="3" fontId="2" fillId="6" borderId="10" xfId="0" applyNumberFormat="1" applyFont="1" applyFill="1" applyBorder="1" applyAlignment="1">
      <alignment horizontal="center" vertical="center"/>
    </xf>
    <xf numFmtId="0" fontId="17" fillId="5" borderId="0" xfId="1" applyFont="1" applyFill="1" applyBorder="1" applyAlignment="1">
      <alignment horizontal="center" vertical="center"/>
    </xf>
    <xf numFmtId="0" fontId="17" fillId="5" borderId="0" xfId="1" applyFont="1" applyFill="1" applyBorder="1" applyAlignment="1">
      <alignment horizontal="center" vertical="center" wrapText="1"/>
    </xf>
    <xf numFmtId="0" fontId="13" fillId="5" borderId="0" xfId="1" applyFont="1" applyFill="1" applyBorder="1" applyAlignment="1">
      <alignment horizontal="center" vertical="center"/>
    </xf>
    <xf numFmtId="0" fontId="1" fillId="2" borderId="0" xfId="1" applyFill="1"/>
    <xf numFmtId="0" fontId="17" fillId="5" borderId="0" xfId="1" applyFont="1" applyFill="1" applyBorder="1" applyAlignment="1">
      <alignment vertical="center" wrapText="1"/>
    </xf>
    <xf numFmtId="0" fontId="8" fillId="2" borderId="0" xfId="1" applyFont="1" applyFill="1" applyAlignment="1">
      <alignment horizontal="center" vertical="center" wrapText="1"/>
    </xf>
    <xf numFmtId="0" fontId="2" fillId="6" borderId="11" xfId="1" applyFont="1" applyFill="1" applyBorder="1" applyAlignment="1">
      <alignment horizontal="left" vertical="center" wrapText="1"/>
    </xf>
    <xf numFmtId="3" fontId="7" fillId="6" borderId="11" xfId="1" applyNumberFormat="1" applyFont="1" applyFill="1" applyBorder="1" applyAlignment="1">
      <alignment horizontal="center" vertical="center"/>
    </xf>
    <xf numFmtId="0" fontId="2" fillId="6" borderId="11" xfId="1" applyFont="1" applyFill="1" applyBorder="1" applyAlignment="1">
      <alignment horizontal="justify" vertical="center"/>
    </xf>
    <xf numFmtId="3" fontId="2" fillId="6" borderId="10" xfId="1" applyNumberFormat="1" applyFont="1" applyFill="1" applyBorder="1" applyAlignment="1">
      <alignment horizontal="center" vertical="center"/>
    </xf>
    <xf numFmtId="3" fontId="1" fillId="3" borderId="0" xfId="1" applyNumberFormat="1" applyFill="1" applyBorder="1" applyAlignment="1">
      <alignment horizontal="center" vertical="center"/>
    </xf>
    <xf numFmtId="3" fontId="1" fillId="3" borderId="0" xfId="1" applyNumberFormat="1" applyFill="1" applyBorder="1" applyAlignment="1">
      <alignment horizontal="center"/>
    </xf>
    <xf numFmtId="0" fontId="2" fillId="6" borderId="10" xfId="1" applyFont="1" applyFill="1" applyBorder="1" applyAlignment="1">
      <alignment horizontal="justify" vertical="center"/>
    </xf>
    <xf numFmtId="3" fontId="2" fillId="6" borderId="12" xfId="1" applyNumberFormat="1" applyFont="1" applyFill="1" applyBorder="1" applyAlignment="1">
      <alignment horizontal="center" vertical="center"/>
    </xf>
    <xf numFmtId="3" fontId="7" fillId="6" borderId="0" xfId="1" applyNumberFormat="1" applyFont="1" applyFill="1" applyBorder="1" applyAlignment="1">
      <alignment horizontal="center" vertical="center"/>
    </xf>
    <xf numFmtId="0" fontId="1" fillId="2" borderId="0" xfId="1" applyFill="1" applyBorder="1"/>
    <xf numFmtId="0" fontId="17" fillId="5" borderId="0" xfId="1" applyFont="1" applyFill="1" applyBorder="1" applyAlignment="1">
      <alignment horizontal="left" vertical="center"/>
    </xf>
    <xf numFmtId="3" fontId="17" fillId="5" borderId="0" xfId="1" applyNumberFormat="1" applyFont="1" applyFill="1" applyBorder="1" applyAlignment="1">
      <alignment horizontal="center" vertical="center"/>
    </xf>
    <xf numFmtId="0" fontId="2" fillId="6" borderId="9" xfId="1" applyFont="1" applyFill="1" applyBorder="1" applyAlignment="1">
      <alignment vertical="center"/>
    </xf>
    <xf numFmtId="164" fontId="2" fillId="6" borderId="9" xfId="4" applyNumberFormat="1" applyFont="1" applyFill="1" applyBorder="1" applyAlignment="1">
      <alignment horizontal="center" vertical="center"/>
    </xf>
    <xf numFmtId="0" fontId="1" fillId="3" borderId="0" xfId="1" applyFill="1"/>
    <xf numFmtId="3" fontId="1" fillId="3" borderId="0" xfId="1" applyNumberFormat="1" applyFont="1" applyFill="1" applyBorder="1" applyAlignment="1">
      <alignment horizontal="center" vertical="center"/>
    </xf>
    <xf numFmtId="3" fontId="2" fillId="6" borderId="11" xfId="1" applyNumberFormat="1" applyFont="1" applyFill="1" applyBorder="1" applyAlignment="1">
      <alignment horizontal="center" vertical="center" wrapText="1"/>
    </xf>
    <xf numFmtId="0" fontId="18" fillId="5" borderId="13" xfId="1" applyFont="1" applyFill="1" applyBorder="1" applyAlignment="1">
      <alignment horizontal="center" vertical="center" wrapText="1"/>
    </xf>
    <xf numFmtId="0" fontId="18" fillId="5" borderId="14" xfId="1" applyFont="1" applyFill="1" applyBorder="1" applyAlignment="1">
      <alignment horizontal="center" vertical="center" wrapText="1"/>
    </xf>
    <xf numFmtId="3" fontId="2" fillId="6" borderId="11" xfId="1" applyNumberFormat="1" applyFont="1" applyFill="1" applyBorder="1" applyAlignment="1">
      <alignment horizontal="center" vertical="center"/>
    </xf>
    <xf numFmtId="3" fontId="7" fillId="6" borderId="15" xfId="1" applyNumberFormat="1" applyFont="1" applyFill="1" applyBorder="1" applyAlignment="1">
      <alignment horizontal="center" vertical="center"/>
    </xf>
    <xf numFmtId="0" fontId="2" fillId="6" borderId="10" xfId="1" applyFont="1" applyFill="1" applyBorder="1" applyAlignment="1">
      <alignment horizontal="left" vertical="center"/>
    </xf>
    <xf numFmtId="0" fontId="2" fillId="6" borderId="10" xfId="1" applyFont="1" applyFill="1" applyBorder="1" applyAlignment="1">
      <alignment horizontal="center" vertical="center"/>
    </xf>
    <xf numFmtId="0" fontId="2" fillId="6" borderId="12" xfId="1" applyFont="1" applyFill="1" applyBorder="1" applyAlignment="1">
      <alignment horizontal="left" vertical="center"/>
    </xf>
    <xf numFmtId="3" fontId="7" fillId="6" borderId="16" xfId="1" applyNumberFormat="1" applyFont="1" applyFill="1" applyBorder="1" applyAlignment="1">
      <alignment horizontal="center" vertical="center"/>
    </xf>
    <xf numFmtId="0" fontId="17" fillId="5" borderId="0" xfId="1" applyFont="1" applyFill="1" applyBorder="1" applyAlignment="1">
      <alignment horizontal="justify" vertical="center"/>
    </xf>
    <xf numFmtId="0" fontId="2" fillId="6" borderId="9" xfId="1" applyFont="1" applyFill="1" applyBorder="1" applyAlignment="1">
      <alignment horizontal="left" vertical="center"/>
    </xf>
    <xf numFmtId="3" fontId="7" fillId="6" borderId="12" xfId="1" applyNumberFormat="1" applyFont="1" applyFill="1" applyBorder="1" applyAlignment="1">
      <alignment horizontal="center" vertical="center"/>
    </xf>
    <xf numFmtId="3" fontId="17" fillId="3" borderId="0" xfId="1" applyNumberFormat="1" applyFont="1" applyFill="1" applyBorder="1" applyAlignment="1">
      <alignment horizontal="center" vertical="center"/>
    </xf>
    <xf numFmtId="164" fontId="2" fillId="3" borderId="0" xfId="4" applyNumberFormat="1" applyFont="1" applyFill="1" applyBorder="1" applyAlignment="1">
      <alignment horizontal="center" vertical="center"/>
    </xf>
    <xf numFmtId="0" fontId="2" fillId="3" borderId="0" xfId="1" applyFont="1" applyFill="1" applyBorder="1" applyAlignment="1">
      <alignment horizontal="center" vertical="center"/>
    </xf>
    <xf numFmtId="0" fontId="1" fillId="3" borderId="0" xfId="0" applyFont="1" applyFill="1"/>
    <xf numFmtId="3" fontId="2" fillId="3" borderId="0" xfId="1" applyNumberFormat="1" applyFont="1" applyFill="1" applyBorder="1" applyAlignment="1">
      <alignment horizontal="center" vertical="center"/>
    </xf>
    <xf numFmtId="0" fontId="5" fillId="2" borderId="9" xfId="0" applyFont="1" applyFill="1" applyBorder="1" applyAlignment="1"/>
    <xf numFmtId="0" fontId="19" fillId="2" borderId="0" xfId="1" applyFont="1" applyFill="1" applyBorder="1" applyAlignment="1"/>
    <xf numFmtId="0" fontId="19" fillId="2" borderId="9" xfId="1" applyFont="1" applyFill="1" applyBorder="1" applyAlignment="1"/>
    <xf numFmtId="0" fontId="2" fillId="3" borderId="0" xfId="1" applyFont="1" applyFill="1" applyBorder="1" applyAlignment="1">
      <alignment vertical="center"/>
    </xf>
    <xf numFmtId="0" fontId="5" fillId="2" borderId="9" xfId="1" applyFont="1" applyFill="1" applyBorder="1" applyAlignment="1"/>
    <xf numFmtId="0" fontId="5" fillId="2" borderId="0" xfId="1" applyFont="1" applyFill="1" applyBorder="1" applyAlignment="1"/>
    <xf numFmtId="0" fontId="7" fillId="2" borderId="0" xfId="0" applyFont="1" applyFill="1" applyAlignment="1">
      <alignment horizontal="left" vertical="center"/>
    </xf>
    <xf numFmtId="9" fontId="7" fillId="2" borderId="0" xfId="3" applyFont="1" applyFill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3" fontId="2" fillId="6" borderId="0" xfId="1" applyNumberFormat="1" applyFont="1" applyFill="1" applyBorder="1" applyAlignment="1">
      <alignment horizontal="center" vertical="center"/>
    </xf>
    <xf numFmtId="0" fontId="17" fillId="3" borderId="0" xfId="1" applyFont="1" applyFill="1" applyBorder="1" applyAlignment="1">
      <alignment vertical="center" wrapText="1"/>
    </xf>
    <xf numFmtId="0" fontId="18" fillId="5" borderId="17" xfId="1" applyFont="1" applyFill="1" applyBorder="1" applyAlignment="1">
      <alignment horizontal="center" vertical="center" wrapText="1"/>
    </xf>
    <xf numFmtId="0" fontId="2" fillId="6" borderId="11" xfId="1" applyFont="1" applyFill="1" applyBorder="1" applyAlignment="1">
      <alignment horizontal="left" vertical="center"/>
    </xf>
    <xf numFmtId="0" fontId="18" fillId="3" borderId="0" xfId="1" applyFont="1" applyFill="1" applyBorder="1" applyAlignment="1">
      <alignment horizontal="center" vertical="center" wrapText="1"/>
    </xf>
    <xf numFmtId="3" fontId="7" fillId="3" borderId="0" xfId="1" applyNumberFormat="1" applyFont="1" applyFill="1" applyBorder="1" applyAlignment="1">
      <alignment horizontal="center" vertical="center"/>
    </xf>
    <xf numFmtId="0" fontId="2" fillId="6" borderId="11" xfId="0" applyFont="1" applyFill="1" applyBorder="1" applyAlignment="1">
      <alignment horizontal="left" vertical="center"/>
    </xf>
    <xf numFmtId="3" fontId="2" fillId="6" borderId="11" xfId="0" applyNumberFormat="1" applyFont="1" applyFill="1" applyBorder="1" applyAlignment="1">
      <alignment horizontal="center" vertical="center"/>
    </xf>
    <xf numFmtId="3" fontId="7" fillId="6" borderId="11" xfId="0" applyNumberFormat="1" applyFont="1" applyFill="1" applyBorder="1" applyAlignment="1">
      <alignment horizontal="center" vertical="center"/>
    </xf>
    <xf numFmtId="0" fontId="7" fillId="2" borderId="0" xfId="0" applyFont="1" applyFill="1" applyBorder="1"/>
    <xf numFmtId="0" fontId="2" fillId="6" borderId="12" xfId="0" applyFont="1" applyFill="1" applyBorder="1" applyAlignment="1">
      <alignment horizontal="left" vertical="center"/>
    </xf>
    <xf numFmtId="3" fontId="2" fillId="6" borderId="12" xfId="0" applyNumberFormat="1" applyFont="1" applyFill="1" applyBorder="1" applyAlignment="1">
      <alignment horizontal="center" vertical="center"/>
    </xf>
    <xf numFmtId="3" fontId="7" fillId="6" borderId="12" xfId="0" applyNumberFormat="1" applyFont="1" applyFill="1" applyBorder="1" applyAlignment="1">
      <alignment horizontal="center" vertical="center"/>
    </xf>
    <xf numFmtId="0" fontId="1" fillId="2" borderId="0" xfId="0" applyFont="1" applyFill="1" applyBorder="1"/>
    <xf numFmtId="0" fontId="17" fillId="3" borderId="0" xfId="1" applyFont="1" applyFill="1" applyBorder="1" applyAlignment="1">
      <alignment horizontal="center" vertical="center" wrapText="1"/>
    </xf>
    <xf numFmtId="0" fontId="17" fillId="5" borderId="18" xfId="1" applyFont="1" applyFill="1" applyBorder="1" applyAlignment="1">
      <alignment horizontal="center" vertical="center" wrapText="1"/>
    </xf>
    <xf numFmtId="0" fontId="17" fillId="5" borderId="0" xfId="1" applyFont="1" applyFill="1" applyBorder="1" applyAlignment="1">
      <alignment horizontal="left" vertical="center"/>
    </xf>
    <xf numFmtId="0" fontId="17" fillId="5" borderId="0" xfId="1" applyFont="1" applyFill="1" applyBorder="1" applyAlignment="1">
      <alignment horizontal="center" vertical="center" wrapText="1"/>
    </xf>
    <xf numFmtId="0" fontId="17" fillId="5" borderId="22" xfId="1" applyFont="1" applyFill="1" applyBorder="1" applyAlignment="1">
      <alignment horizontal="center" vertical="center" wrapText="1"/>
    </xf>
    <xf numFmtId="0" fontId="17" fillId="5" borderId="20" xfId="1" applyFont="1" applyFill="1" applyBorder="1" applyAlignment="1">
      <alignment horizontal="center" vertical="center" wrapText="1"/>
    </xf>
    <xf numFmtId="0" fontId="17" fillId="5" borderId="21" xfId="1" applyFont="1" applyFill="1" applyBorder="1" applyAlignment="1">
      <alignment horizontal="center" vertical="center" wrapText="1"/>
    </xf>
    <xf numFmtId="0" fontId="17" fillId="5" borderId="19" xfId="1" applyFont="1" applyFill="1" applyBorder="1" applyAlignment="1">
      <alignment horizontal="center" vertical="center" wrapText="1"/>
    </xf>
  </cellXfs>
  <cellStyles count="5">
    <cellStyle name="Normal" xfId="0" builtinId="0"/>
    <cellStyle name="Normal 2 3" xfId="1"/>
    <cellStyle name="Normal_Directorio CEMs - agos - 2009 - UGTAI" xfId="2"/>
    <cellStyle name="Porcentaje" xfId="3" builtinId="5"/>
    <cellStyle name="Porcentaje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000" b="1" i="0" u="none" strike="noStrike" baseline="0">
                <a:solidFill>
                  <a:srgbClr val="000000"/>
                </a:solidFill>
                <a:latin typeface="Calibri"/>
              </a:rPr>
              <a:t>Casos VMFS según tipo de violencia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000" b="1" i="0" u="none" strike="noStrike" baseline="0">
                <a:solidFill>
                  <a:srgbClr val="000000"/>
                </a:solidFill>
                <a:latin typeface="Calibri"/>
              </a:rPr>
              <a:t>(Porcentaje)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explosion val="1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rgbClr val="305496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 w="19050">
                <a:solidFill>
                  <a:schemeClr val="accent1">
                    <a:shade val="50000"/>
                  </a:schemeClr>
                </a:solidFill>
              </a:ln>
              <a:effectLst/>
            </c:spPr>
          </c:dPt>
          <c:dPt>
            <c:idx val="3"/>
            <c:bubble3D val="0"/>
            <c:spPr>
              <a:solidFill>
                <a:srgbClr val="DDEBF7"/>
              </a:solidFill>
              <a:ln w="19050">
                <a:solidFill>
                  <a:schemeClr val="accent1">
                    <a:shade val="50000"/>
                  </a:schemeClr>
                </a:solidFill>
              </a:ln>
              <a:effectLst/>
            </c:spPr>
          </c:dPt>
          <c:dLbls>
            <c:dLbl>
              <c:idx val="0"/>
              <c:layout>
                <c:manualLayout>
                  <c:x val="0.20617103820185823"/>
                  <c:y val="6.431579487683056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3.1271407495953328E-2"/>
                  <c:y val="3.111260885284381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4.1803388418688366E-2"/>
                  <c:y val="2.967723169717438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2650952849081573E-2"/>
                  <c:y val="3.284108712244631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Mujer!$A$35:$A$38</c:f>
              <c:strCache>
                <c:ptCount val="4"/>
                <c:pt idx="0">
                  <c:v>Económica</c:v>
                </c:pt>
                <c:pt idx="1">
                  <c:v>Psicológica</c:v>
                </c:pt>
                <c:pt idx="2">
                  <c:v>Física</c:v>
                </c:pt>
                <c:pt idx="3">
                  <c:v>Sexual</c:v>
                </c:pt>
              </c:strCache>
            </c:strRef>
          </c:cat>
          <c:val>
            <c:numRef>
              <c:f>Mujer!$B$35:$B$38</c:f>
              <c:numCache>
                <c:formatCode>#,##0</c:formatCode>
                <c:ptCount val="4"/>
                <c:pt idx="0">
                  <c:v>110</c:v>
                </c:pt>
                <c:pt idx="1">
                  <c:v>12401</c:v>
                </c:pt>
                <c:pt idx="2">
                  <c:v>9910</c:v>
                </c:pt>
                <c:pt idx="3">
                  <c:v>2375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5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624840</xdr:colOff>
      <xdr:row>3</xdr:row>
      <xdr:rowOff>106680</xdr:rowOff>
    </xdr:to>
    <xdr:pic>
      <xdr:nvPicPr>
        <xdr:cNvPr id="192136" name="Imagen 8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299460" cy="701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160020</xdr:colOff>
      <xdr:row>32</xdr:row>
      <xdr:rowOff>45720</xdr:rowOff>
    </xdr:from>
    <xdr:to>
      <xdr:col>14</xdr:col>
      <xdr:colOff>708660</xdr:colOff>
      <xdr:row>45</xdr:row>
      <xdr:rowOff>99060</xdr:rowOff>
    </xdr:to>
    <xdr:graphicFrame macro="">
      <xdr:nvGraphicFramePr>
        <xdr:cNvPr id="192137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144780</xdr:colOff>
      <xdr:row>11</xdr:row>
      <xdr:rowOff>76200</xdr:rowOff>
    </xdr:from>
    <xdr:to>
      <xdr:col>7</xdr:col>
      <xdr:colOff>617220</xdr:colOff>
      <xdr:row>14</xdr:row>
      <xdr:rowOff>190500</xdr:rowOff>
    </xdr:to>
    <xdr:grpSp>
      <xdr:nvGrpSpPr>
        <xdr:cNvPr id="192138" name="Grupo 27"/>
        <xdr:cNvGrpSpPr>
          <a:grpSpLocks/>
        </xdr:cNvGrpSpPr>
      </xdr:nvGrpSpPr>
      <xdr:grpSpPr bwMode="auto">
        <a:xfrm>
          <a:off x="4403513" y="1947333"/>
          <a:ext cx="2047240" cy="656167"/>
          <a:chOff x="0" y="0"/>
          <a:chExt cx="2237257" cy="654539"/>
        </a:xfrm>
      </xdr:grpSpPr>
      <xdr:sp macro="" textlink="">
        <xdr:nvSpPr>
          <xdr:cNvPr id="29" name="Rectángulo 28"/>
          <xdr:cNvSpPr/>
        </xdr:nvSpPr>
        <xdr:spPr>
          <a:xfrm>
            <a:off x="534270" y="68498"/>
            <a:ext cx="1702987" cy="532764"/>
          </a:xfrm>
          <a:prstGeom prst="rect">
            <a:avLst/>
          </a:prstGeom>
          <a:noFill/>
          <a:ln w="1270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algn="ctr">
              <a:lnSpc>
                <a:spcPts val="1800"/>
              </a:lnSpc>
              <a:spcAft>
                <a:spcPts val="0"/>
              </a:spcAft>
            </a:pPr>
            <a:r>
              <a:rPr lang="es-MX" sz="1600">
                <a:solidFill>
                  <a:srgbClr val="305496"/>
                </a:solidFill>
                <a:effectLst/>
                <a:latin typeface="Arial Narrow" panose="020B060602020203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  </a:t>
            </a:r>
            <a:r>
              <a:rPr lang="es-MX" sz="1600" b="1">
                <a:solidFill>
                  <a:srgbClr val="843C0C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22%</a:t>
            </a:r>
            <a:r>
              <a:rPr lang="es-MX" sz="1600" b="1">
                <a:solidFill>
                  <a:srgbClr val="305496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endPara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 algn="ctr">
              <a:lnSpc>
                <a:spcPts val="1100"/>
              </a:lnSpc>
              <a:spcAft>
                <a:spcPts val="0"/>
              </a:spcAft>
            </a:pPr>
            <a:r>
              <a:rPr lang="es-MX" sz="1100" b="1">
                <a:solidFill>
                  <a:srgbClr val="305496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Niñas y Adolescentes</a:t>
            </a:r>
            <a:endPara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  <xdr:sp macro="" textlink="">
        <xdr:nvSpPr>
          <xdr:cNvPr id="30" name="Elipse 29"/>
          <xdr:cNvSpPr/>
        </xdr:nvSpPr>
        <xdr:spPr>
          <a:xfrm>
            <a:off x="0" y="0"/>
            <a:ext cx="659490" cy="654539"/>
          </a:xfrm>
          <a:prstGeom prst="ellipse">
            <a:avLst/>
          </a:prstGeom>
          <a:solidFill>
            <a:schemeClr val="bg1"/>
          </a:solidFill>
          <a:ln w="19050">
            <a:solidFill>
              <a:srgbClr val="305496"/>
            </a:solidFill>
          </a:ln>
        </xdr:spPr>
        <xdr:style>
          <a:lnRef idx="2">
            <a:schemeClr val="accent1"/>
          </a:lnRef>
          <a:fillRef idx="1">
            <a:schemeClr val="lt1"/>
          </a:fillRef>
          <a:effectRef idx="0">
            <a:schemeClr val="accent1"/>
          </a:effectRef>
          <a:fontRef idx="minor">
            <a:schemeClr val="dk1"/>
          </a:fontRef>
        </xdr:style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endParaRPr lang="es-MX"/>
          </a:p>
        </xdr:txBody>
      </xdr:sp>
      <xdr:pic>
        <xdr:nvPicPr>
          <xdr:cNvPr id="31" name="Imagen 30"/>
          <xdr:cNvPicPr/>
        </xdr:nvPicPr>
        <xdr:blipFill>
          <a:blip xmlns:r="http://schemas.openxmlformats.org/officeDocument/2006/relationships" r:embed="rId3">
            <a:duotone>
              <a:schemeClr val="accent1">
                <a:shade val="45000"/>
                <a:satMod val="135000"/>
              </a:schemeClr>
              <a:prstClr val="white"/>
            </a:duoton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6463" y="128337"/>
            <a:ext cx="283210" cy="380365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  <xdr:twoCellAnchor>
    <xdr:from>
      <xdr:col>5</xdr:col>
      <xdr:colOff>160020</xdr:colOff>
      <xdr:row>14</xdr:row>
      <xdr:rowOff>220980</xdr:rowOff>
    </xdr:from>
    <xdr:to>
      <xdr:col>7</xdr:col>
      <xdr:colOff>617220</xdr:colOff>
      <xdr:row>17</xdr:row>
      <xdr:rowOff>121920</xdr:rowOff>
    </xdr:to>
    <xdr:grpSp>
      <xdr:nvGrpSpPr>
        <xdr:cNvPr id="192139" name="Grupo 17"/>
        <xdr:cNvGrpSpPr>
          <a:grpSpLocks/>
        </xdr:cNvGrpSpPr>
      </xdr:nvGrpSpPr>
      <xdr:grpSpPr bwMode="auto">
        <a:xfrm>
          <a:off x="4418753" y="2633980"/>
          <a:ext cx="2032000" cy="646007"/>
          <a:chOff x="13344770" y="3556000"/>
          <a:chExt cx="2237106" cy="654050"/>
        </a:xfrm>
      </xdr:grpSpPr>
      <xdr:sp macro="" textlink="">
        <xdr:nvSpPr>
          <xdr:cNvPr id="33" name="Rectángulo 32"/>
          <xdr:cNvSpPr/>
        </xdr:nvSpPr>
        <xdr:spPr>
          <a:xfrm>
            <a:off x="13883021" y="3626077"/>
            <a:ext cx="1698855" cy="521683"/>
          </a:xfrm>
          <a:prstGeom prst="rect">
            <a:avLst/>
          </a:prstGeom>
          <a:noFill/>
          <a:ln w="1270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algn="ctr">
              <a:lnSpc>
                <a:spcPts val="1800"/>
              </a:lnSpc>
              <a:spcAft>
                <a:spcPts val="0"/>
              </a:spcAft>
            </a:pPr>
            <a:r>
              <a:rPr lang="es-MX" sz="1600">
                <a:solidFill>
                  <a:srgbClr val="305496"/>
                </a:solidFill>
                <a:effectLst/>
                <a:latin typeface="Arial Narrow" panose="020B060602020203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  </a:t>
            </a:r>
            <a:r>
              <a:rPr lang="es-MX" sz="1600" b="1">
                <a:solidFill>
                  <a:srgbClr val="843C0C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72%</a:t>
            </a:r>
            <a:r>
              <a:rPr lang="es-MX" sz="1600" b="1">
                <a:solidFill>
                  <a:srgbClr val="305496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endPara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 algn="ctr">
              <a:lnSpc>
                <a:spcPts val="1000"/>
              </a:lnSpc>
              <a:spcAft>
                <a:spcPts val="0"/>
              </a:spcAft>
            </a:pPr>
            <a:r>
              <a:rPr lang="es-MX" sz="1100" b="1">
                <a:solidFill>
                  <a:srgbClr val="305496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Jóvenes y Adultas</a:t>
            </a:r>
            <a:endPara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  <xdr:sp macro="" textlink="">
        <xdr:nvSpPr>
          <xdr:cNvPr id="34" name="Elipse 33"/>
          <xdr:cNvSpPr/>
        </xdr:nvSpPr>
        <xdr:spPr>
          <a:xfrm>
            <a:off x="13344770" y="3556000"/>
            <a:ext cx="647583" cy="654050"/>
          </a:xfrm>
          <a:prstGeom prst="ellipse">
            <a:avLst/>
          </a:prstGeom>
          <a:solidFill>
            <a:schemeClr val="bg1"/>
          </a:solidFill>
          <a:ln w="19050">
            <a:solidFill>
              <a:srgbClr val="305496"/>
            </a:solidFill>
          </a:ln>
        </xdr:spPr>
        <xdr:style>
          <a:lnRef idx="2">
            <a:schemeClr val="accent1"/>
          </a:lnRef>
          <a:fillRef idx="1">
            <a:schemeClr val="lt1"/>
          </a:fillRef>
          <a:effectRef idx="0">
            <a:schemeClr val="accent1"/>
          </a:effectRef>
          <a:fontRef idx="minor">
            <a:schemeClr val="dk1"/>
          </a:fontRef>
        </xdr:style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endParaRPr lang="es-MX"/>
          </a:p>
        </xdr:txBody>
      </xdr:sp>
      <xdr:pic>
        <xdr:nvPicPr>
          <xdr:cNvPr id="36" name="Imagen 35"/>
          <xdr:cNvPicPr/>
        </xdr:nvPicPr>
        <xdr:blipFill>
          <a:blip xmlns:r="http://schemas.openxmlformats.org/officeDocument/2006/relationships" r:embed="rId4" cstate="print">
            <a:duotone>
              <a:schemeClr val="accent1">
                <a:shade val="45000"/>
                <a:satMod val="135000"/>
              </a:schemeClr>
              <a:prstClr val="white"/>
            </a:duoton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549922" y="3624384"/>
            <a:ext cx="263771" cy="510149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  <xdr:twoCellAnchor>
    <xdr:from>
      <xdr:col>5</xdr:col>
      <xdr:colOff>160020</xdr:colOff>
      <xdr:row>27</xdr:row>
      <xdr:rowOff>53340</xdr:rowOff>
    </xdr:from>
    <xdr:to>
      <xdr:col>7</xdr:col>
      <xdr:colOff>617220</xdr:colOff>
      <xdr:row>30</xdr:row>
      <xdr:rowOff>99060</xdr:rowOff>
    </xdr:to>
    <xdr:grpSp>
      <xdr:nvGrpSpPr>
        <xdr:cNvPr id="192140" name="Grupo 18"/>
        <xdr:cNvGrpSpPr>
          <a:grpSpLocks/>
        </xdr:cNvGrpSpPr>
      </xdr:nvGrpSpPr>
      <xdr:grpSpPr bwMode="auto">
        <a:xfrm>
          <a:off x="4418753" y="3406140"/>
          <a:ext cx="2032000" cy="655320"/>
          <a:chOff x="13403384" y="4366847"/>
          <a:chExt cx="2237106" cy="654050"/>
        </a:xfrm>
      </xdr:grpSpPr>
      <xdr:sp macro="" textlink="">
        <xdr:nvSpPr>
          <xdr:cNvPr id="39" name="Rectángulo 38"/>
          <xdr:cNvSpPr/>
        </xdr:nvSpPr>
        <xdr:spPr>
          <a:xfrm>
            <a:off x="13941635" y="4436099"/>
            <a:ext cx="1698855" cy="530935"/>
          </a:xfrm>
          <a:prstGeom prst="rect">
            <a:avLst/>
          </a:prstGeom>
          <a:noFill/>
          <a:ln w="1270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algn="ctr">
              <a:lnSpc>
                <a:spcPts val="1800"/>
              </a:lnSpc>
              <a:spcAft>
                <a:spcPts val="0"/>
              </a:spcAft>
            </a:pPr>
            <a:r>
              <a:rPr lang="es-MX" sz="1600">
                <a:solidFill>
                  <a:srgbClr val="305496"/>
                </a:solidFill>
                <a:effectLst/>
                <a:latin typeface="Arial Narrow" panose="020B060602020203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  </a:t>
            </a:r>
            <a:r>
              <a:rPr lang="es-MX" sz="1600" b="1">
                <a:solidFill>
                  <a:srgbClr val="843C0C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5%</a:t>
            </a:r>
            <a:r>
              <a:rPr lang="es-MX" sz="1600" b="1">
                <a:solidFill>
                  <a:srgbClr val="305496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endPara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 algn="ctr">
              <a:lnSpc>
                <a:spcPts val="1000"/>
              </a:lnSpc>
              <a:spcAft>
                <a:spcPts val="0"/>
              </a:spcAft>
            </a:pPr>
            <a:r>
              <a:rPr lang="es-MX" sz="1100" b="1">
                <a:solidFill>
                  <a:srgbClr val="305496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Adultas Mayores</a:t>
            </a:r>
            <a:endPara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  <xdr:sp macro="" textlink="">
        <xdr:nvSpPr>
          <xdr:cNvPr id="40" name="Elipse 39"/>
          <xdr:cNvSpPr/>
        </xdr:nvSpPr>
        <xdr:spPr>
          <a:xfrm>
            <a:off x="13403384" y="4366847"/>
            <a:ext cx="647583" cy="654050"/>
          </a:xfrm>
          <a:prstGeom prst="ellipse">
            <a:avLst/>
          </a:prstGeom>
          <a:solidFill>
            <a:schemeClr val="bg1"/>
          </a:solidFill>
          <a:ln w="19050">
            <a:solidFill>
              <a:srgbClr val="305496"/>
            </a:solidFill>
          </a:ln>
        </xdr:spPr>
        <xdr:style>
          <a:lnRef idx="2">
            <a:schemeClr val="accent1"/>
          </a:lnRef>
          <a:fillRef idx="1">
            <a:schemeClr val="lt1"/>
          </a:fillRef>
          <a:effectRef idx="0">
            <a:schemeClr val="accent1"/>
          </a:effectRef>
          <a:fontRef idx="minor">
            <a:schemeClr val="dk1"/>
          </a:fontRef>
        </xdr:style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endParaRPr lang="es-MX"/>
          </a:p>
        </xdr:txBody>
      </xdr:sp>
      <xdr:pic>
        <xdr:nvPicPr>
          <xdr:cNvPr id="42" name="Imagen 41"/>
          <xdr:cNvPicPr/>
        </xdr:nvPicPr>
        <xdr:blipFill>
          <a:blip xmlns:r="http://schemas.openxmlformats.org/officeDocument/2006/relationships" r:embed="rId5" cstate="print">
            <a:duotone>
              <a:schemeClr val="accent1">
                <a:shade val="45000"/>
                <a:satMod val="135000"/>
              </a:schemeClr>
              <a:prstClr val="white"/>
            </a:duoton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579231" y="4454769"/>
            <a:ext cx="293077" cy="488462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24"/>
  <sheetViews>
    <sheetView tabSelected="1" view="pageBreakPreview" zoomScale="90" zoomScaleNormal="100" zoomScaleSheetLayoutView="90" workbookViewId="0">
      <selection activeCell="O97" sqref="O97"/>
    </sheetView>
  </sheetViews>
  <sheetFormatPr baseColWidth="10" defaultColWidth="11.44140625" defaultRowHeight="13.2" x14ac:dyDescent="0.25"/>
  <cols>
    <col min="1" max="1" width="16.109375" style="1" customWidth="1"/>
    <col min="2" max="2" width="11.44140625" style="1" customWidth="1"/>
    <col min="3" max="14" width="11.44140625" style="1"/>
    <col min="15" max="15" width="12" style="1" customWidth="1"/>
    <col min="16" max="16384" width="11.44140625" style="1"/>
  </cols>
  <sheetData>
    <row r="2" spans="1:15" ht="26.25" customHeight="1" x14ac:dyDescent="0.25"/>
    <row r="3" spans="1:15" ht="8.1" customHeight="1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spans="1:15" ht="15.6" x14ac:dyDescent="0.25">
      <c r="A4" s="10" t="s">
        <v>0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ht="5.25" customHeight="1" thickBot="1" x14ac:dyDescent="0.3">
      <c r="A5" s="11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15" ht="7.5" customHeight="1" x14ac:dyDescent="0.25">
      <c r="A6" s="12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4"/>
    </row>
    <row r="7" spans="1:15" ht="16.8" x14ac:dyDescent="0.3">
      <c r="A7" s="15" t="s">
        <v>71</v>
      </c>
      <c r="B7" s="5"/>
      <c r="C7" s="5"/>
      <c r="D7" s="5"/>
      <c r="E7" s="6"/>
      <c r="F7" s="6"/>
      <c r="G7" s="6"/>
      <c r="H7" s="6"/>
      <c r="I7" s="6"/>
      <c r="J7" s="6"/>
      <c r="K7" s="6"/>
      <c r="L7" s="6"/>
      <c r="M7" s="6"/>
      <c r="N7" s="6"/>
      <c r="O7" s="16"/>
    </row>
    <row r="8" spans="1:15" ht="16.8" x14ac:dyDescent="0.3">
      <c r="A8" s="15" t="s">
        <v>73</v>
      </c>
      <c r="B8" s="5"/>
      <c r="C8" s="5"/>
      <c r="D8" s="5"/>
      <c r="E8" s="6"/>
      <c r="F8" s="6"/>
      <c r="G8" s="6"/>
      <c r="H8" s="6"/>
      <c r="I8" s="6"/>
      <c r="J8" s="6"/>
      <c r="K8" s="6"/>
      <c r="L8" s="6"/>
      <c r="M8" s="6"/>
      <c r="N8" s="6"/>
      <c r="O8" s="16"/>
    </row>
    <row r="9" spans="1:15" ht="16.8" x14ac:dyDescent="0.3">
      <c r="A9" s="17" t="s">
        <v>72</v>
      </c>
      <c r="B9" s="5"/>
      <c r="C9" s="5"/>
      <c r="D9" s="5"/>
      <c r="E9" s="6"/>
      <c r="F9" s="6"/>
      <c r="G9" s="6"/>
      <c r="H9" s="7"/>
      <c r="I9" s="6"/>
      <c r="J9" s="6"/>
      <c r="K9" s="6"/>
      <c r="L9" s="6"/>
      <c r="M9" s="6"/>
      <c r="N9" s="6"/>
      <c r="O9" s="16"/>
    </row>
    <row r="10" spans="1:15" ht="15.6" x14ac:dyDescent="0.3">
      <c r="A10" s="18" t="s">
        <v>76</v>
      </c>
      <c r="B10" s="8"/>
      <c r="C10" s="9"/>
      <c r="D10" s="8"/>
      <c r="E10" s="8"/>
      <c r="F10" s="8"/>
      <c r="G10" s="8"/>
      <c r="H10" s="8"/>
      <c r="I10" s="9"/>
      <c r="J10" s="9"/>
      <c r="K10" s="8"/>
      <c r="L10" s="8"/>
      <c r="M10" s="8"/>
      <c r="N10" s="8"/>
      <c r="O10" s="19"/>
    </row>
    <row r="11" spans="1:15" ht="7.5" customHeight="1" thickBot="1" x14ac:dyDescent="0.35">
      <c r="A11" s="20"/>
      <c r="B11" s="21"/>
      <c r="C11" s="22"/>
      <c r="D11" s="21"/>
      <c r="E11" s="21"/>
      <c r="F11" s="21"/>
      <c r="G11" s="21"/>
      <c r="H11" s="21"/>
      <c r="I11" s="22"/>
      <c r="J11" s="22"/>
      <c r="K11" s="21"/>
      <c r="L11" s="21"/>
      <c r="M11" s="21"/>
      <c r="N11" s="21"/>
      <c r="O11" s="23"/>
    </row>
    <row r="12" spans="1:15" ht="13.5" customHeight="1" x14ac:dyDescent="0.25"/>
    <row r="13" spans="1:15" s="26" customFormat="1" ht="16.2" thickBot="1" x14ac:dyDescent="0.35">
      <c r="A13" s="76" t="s">
        <v>15</v>
      </c>
      <c r="B13" s="76"/>
      <c r="C13" s="76"/>
      <c r="D13" s="76"/>
      <c r="E13" s="76"/>
      <c r="F13" s="25"/>
      <c r="G13" s="25"/>
      <c r="H13" s="25"/>
      <c r="I13" s="76" t="s">
        <v>29</v>
      </c>
      <c r="J13" s="76"/>
      <c r="K13" s="76"/>
      <c r="L13" s="76"/>
      <c r="M13" s="76"/>
      <c r="N13" s="76"/>
      <c r="O13" s="76"/>
    </row>
    <row r="15" spans="1:15" s="94" customFormat="1" ht="28.2" customHeight="1" x14ac:dyDescent="0.25">
      <c r="A15" s="27" t="s">
        <v>16</v>
      </c>
      <c r="B15" s="28" t="s">
        <v>1</v>
      </c>
      <c r="C15" s="29" t="s">
        <v>3</v>
      </c>
      <c r="D15" s="29" t="s">
        <v>4</v>
      </c>
      <c r="E15" s="29" t="s">
        <v>45</v>
      </c>
      <c r="I15" s="27" t="s">
        <v>16</v>
      </c>
      <c r="J15" s="28" t="s">
        <v>1</v>
      </c>
      <c r="K15" s="37" t="s">
        <v>30</v>
      </c>
      <c r="L15" s="39" t="s">
        <v>31</v>
      </c>
      <c r="M15" s="39" t="s">
        <v>32</v>
      </c>
      <c r="N15" s="39" t="s">
        <v>33</v>
      </c>
      <c r="O15" s="39" t="s">
        <v>34</v>
      </c>
    </row>
    <row r="16" spans="1:15" s="24" customFormat="1" ht="15" customHeight="1" x14ac:dyDescent="0.25">
      <c r="A16" s="91" t="s">
        <v>17</v>
      </c>
      <c r="B16" s="92">
        <f>SUM(C16:E16)</f>
        <v>8429</v>
      </c>
      <c r="C16" s="93">
        <v>1837</v>
      </c>
      <c r="D16" s="93">
        <v>6119</v>
      </c>
      <c r="E16" s="93">
        <v>473</v>
      </c>
      <c r="I16" s="91" t="s">
        <v>17</v>
      </c>
      <c r="J16" s="92">
        <f>SUM(K16:O16)</f>
        <v>8429</v>
      </c>
      <c r="K16" s="93">
        <v>6447</v>
      </c>
      <c r="L16" s="93">
        <v>710</v>
      </c>
      <c r="M16" s="93">
        <v>1032</v>
      </c>
      <c r="N16" s="93">
        <v>216</v>
      </c>
      <c r="O16" s="93">
        <v>24</v>
      </c>
    </row>
    <row r="17" spans="1:16" s="24" customFormat="1" ht="15" customHeight="1" x14ac:dyDescent="0.25">
      <c r="A17" s="35" t="s">
        <v>18</v>
      </c>
      <c r="B17" s="36">
        <f t="shared" ref="B17:B27" si="0">SUM(C17:E17)</f>
        <v>8122</v>
      </c>
      <c r="C17" s="34">
        <v>1939</v>
      </c>
      <c r="D17" s="34">
        <v>5747</v>
      </c>
      <c r="E17" s="34">
        <v>436</v>
      </c>
      <c r="I17" s="35" t="s">
        <v>18</v>
      </c>
      <c r="J17" s="36">
        <f t="shared" ref="J17:J27" si="1">SUM(K17:O17)</f>
        <v>8122</v>
      </c>
      <c r="K17" s="34">
        <v>6518</v>
      </c>
      <c r="L17" s="34">
        <v>557</v>
      </c>
      <c r="M17" s="34">
        <v>816</v>
      </c>
      <c r="N17" s="34">
        <v>205</v>
      </c>
      <c r="O17" s="34">
        <v>26</v>
      </c>
    </row>
    <row r="18" spans="1:16" s="24" customFormat="1" ht="15" customHeight="1" x14ac:dyDescent="0.25">
      <c r="A18" s="35" t="s">
        <v>19</v>
      </c>
      <c r="B18" s="36">
        <f t="shared" si="0"/>
        <v>8245</v>
      </c>
      <c r="C18" s="34">
        <v>1785</v>
      </c>
      <c r="D18" s="34">
        <v>6019</v>
      </c>
      <c r="E18" s="34">
        <v>441</v>
      </c>
      <c r="I18" s="35" t="s">
        <v>19</v>
      </c>
      <c r="J18" s="36">
        <f t="shared" si="1"/>
        <v>8245</v>
      </c>
      <c r="K18" s="34">
        <v>6648</v>
      </c>
      <c r="L18" s="34">
        <v>571</v>
      </c>
      <c r="M18" s="34">
        <v>805</v>
      </c>
      <c r="N18" s="34">
        <v>200</v>
      </c>
      <c r="O18" s="34">
        <v>21</v>
      </c>
    </row>
    <row r="19" spans="1:16" s="24" customFormat="1" ht="15" hidden="1" customHeight="1" x14ac:dyDescent="0.25">
      <c r="A19" s="35" t="s">
        <v>20</v>
      </c>
      <c r="B19" s="36">
        <f t="shared" si="0"/>
        <v>0</v>
      </c>
      <c r="C19" s="34"/>
      <c r="D19" s="34"/>
      <c r="E19" s="34"/>
      <c r="I19" s="35" t="s">
        <v>20</v>
      </c>
      <c r="J19" s="36">
        <f t="shared" si="1"/>
        <v>0</v>
      </c>
      <c r="K19" s="34"/>
      <c r="L19" s="34"/>
      <c r="M19" s="34"/>
      <c r="N19" s="34"/>
      <c r="O19" s="34"/>
    </row>
    <row r="20" spans="1:16" s="24" customFormat="1" ht="15" hidden="1" customHeight="1" x14ac:dyDescent="0.25">
      <c r="A20" s="35" t="s">
        <v>21</v>
      </c>
      <c r="B20" s="36">
        <f t="shared" si="0"/>
        <v>0</v>
      </c>
      <c r="C20" s="34"/>
      <c r="D20" s="34"/>
      <c r="E20" s="34"/>
      <c r="I20" s="35" t="s">
        <v>21</v>
      </c>
      <c r="J20" s="36">
        <f t="shared" si="1"/>
        <v>0</v>
      </c>
      <c r="K20" s="34"/>
      <c r="L20" s="34"/>
      <c r="M20" s="34"/>
      <c r="N20" s="34"/>
      <c r="O20" s="34"/>
    </row>
    <row r="21" spans="1:16" s="24" customFormat="1" ht="15" hidden="1" customHeight="1" x14ac:dyDescent="0.25">
      <c r="A21" s="35" t="s">
        <v>22</v>
      </c>
      <c r="B21" s="36">
        <f t="shared" si="0"/>
        <v>0</v>
      </c>
      <c r="C21" s="34"/>
      <c r="D21" s="34"/>
      <c r="E21" s="34"/>
      <c r="I21" s="35" t="s">
        <v>22</v>
      </c>
      <c r="J21" s="36">
        <f t="shared" si="1"/>
        <v>0</v>
      </c>
      <c r="K21" s="34"/>
      <c r="L21" s="34"/>
      <c r="M21" s="34"/>
      <c r="N21" s="34"/>
      <c r="O21" s="34"/>
    </row>
    <row r="22" spans="1:16" s="24" customFormat="1" ht="15" hidden="1" customHeight="1" x14ac:dyDescent="0.25">
      <c r="A22" s="35" t="s">
        <v>23</v>
      </c>
      <c r="B22" s="36">
        <f t="shared" si="0"/>
        <v>0</v>
      </c>
      <c r="C22" s="34"/>
      <c r="D22" s="34"/>
      <c r="E22" s="34"/>
      <c r="I22" s="35" t="s">
        <v>23</v>
      </c>
      <c r="J22" s="36">
        <f t="shared" si="1"/>
        <v>0</v>
      </c>
      <c r="K22" s="34"/>
      <c r="L22" s="34"/>
      <c r="M22" s="34"/>
      <c r="N22" s="34"/>
      <c r="O22" s="34"/>
    </row>
    <row r="23" spans="1:16" s="24" customFormat="1" ht="15" hidden="1" customHeight="1" x14ac:dyDescent="0.25">
      <c r="A23" s="35" t="s">
        <v>24</v>
      </c>
      <c r="B23" s="36">
        <f t="shared" si="0"/>
        <v>0</v>
      </c>
      <c r="C23" s="34"/>
      <c r="D23" s="34"/>
      <c r="E23" s="34"/>
      <c r="I23" s="35" t="s">
        <v>24</v>
      </c>
      <c r="J23" s="36">
        <f t="shared" si="1"/>
        <v>0</v>
      </c>
      <c r="K23" s="34"/>
      <c r="L23" s="34"/>
      <c r="M23" s="34"/>
      <c r="N23" s="34"/>
      <c r="O23" s="34"/>
    </row>
    <row r="24" spans="1:16" s="24" customFormat="1" ht="15" hidden="1" customHeight="1" x14ac:dyDescent="0.25">
      <c r="A24" s="35" t="s">
        <v>25</v>
      </c>
      <c r="B24" s="36">
        <f t="shared" si="0"/>
        <v>0</v>
      </c>
      <c r="C24" s="34"/>
      <c r="D24" s="34"/>
      <c r="E24" s="34"/>
      <c r="I24" s="35" t="s">
        <v>25</v>
      </c>
      <c r="J24" s="36">
        <f t="shared" si="1"/>
        <v>0</v>
      </c>
      <c r="K24" s="34"/>
      <c r="L24" s="34"/>
      <c r="M24" s="34"/>
      <c r="N24" s="34"/>
      <c r="O24" s="34"/>
    </row>
    <row r="25" spans="1:16" s="24" customFormat="1" ht="15" hidden="1" customHeight="1" x14ac:dyDescent="0.25">
      <c r="A25" s="35" t="s">
        <v>26</v>
      </c>
      <c r="B25" s="36">
        <f t="shared" si="0"/>
        <v>0</v>
      </c>
      <c r="C25" s="34"/>
      <c r="D25" s="34"/>
      <c r="E25" s="34"/>
      <c r="I25" s="35" t="s">
        <v>26</v>
      </c>
      <c r="J25" s="36">
        <f t="shared" si="1"/>
        <v>0</v>
      </c>
      <c r="K25" s="34"/>
      <c r="L25" s="34"/>
      <c r="M25" s="34"/>
      <c r="N25" s="34"/>
      <c r="O25" s="34"/>
    </row>
    <row r="26" spans="1:16" s="24" customFormat="1" ht="15" hidden="1" customHeight="1" x14ac:dyDescent="0.25">
      <c r="A26" s="35" t="s">
        <v>27</v>
      </c>
      <c r="B26" s="36">
        <f t="shared" si="0"/>
        <v>0</v>
      </c>
      <c r="C26" s="34"/>
      <c r="D26" s="34"/>
      <c r="E26" s="34"/>
      <c r="I26" s="35" t="s">
        <v>27</v>
      </c>
      <c r="J26" s="36">
        <f t="shared" si="1"/>
        <v>0</v>
      </c>
      <c r="K26" s="34"/>
      <c r="L26" s="34"/>
      <c r="M26" s="34"/>
      <c r="N26" s="34"/>
      <c r="O26" s="34"/>
    </row>
    <row r="27" spans="1:16" s="94" customFormat="1" ht="15" hidden="1" customHeight="1" x14ac:dyDescent="0.25">
      <c r="A27" s="95" t="s">
        <v>28</v>
      </c>
      <c r="B27" s="96">
        <f t="shared" si="0"/>
        <v>0</v>
      </c>
      <c r="C27" s="97"/>
      <c r="D27" s="97"/>
      <c r="E27" s="97"/>
      <c r="I27" s="95" t="s">
        <v>28</v>
      </c>
      <c r="J27" s="96">
        <f t="shared" si="1"/>
        <v>0</v>
      </c>
      <c r="K27" s="97"/>
      <c r="L27" s="97"/>
      <c r="M27" s="97"/>
      <c r="N27" s="97"/>
      <c r="O27" s="97"/>
    </row>
    <row r="28" spans="1:16" s="24" customFormat="1" ht="18.75" customHeight="1" x14ac:dyDescent="0.25">
      <c r="A28" s="29" t="s">
        <v>1</v>
      </c>
      <c r="B28" s="30">
        <f>SUM(B16:B27)</f>
        <v>24796</v>
      </c>
      <c r="C28" s="30">
        <f>SUM(C16:C27)</f>
        <v>5561</v>
      </c>
      <c r="D28" s="30">
        <f>SUM(D16:D27)</f>
        <v>17885</v>
      </c>
      <c r="E28" s="30">
        <f>SUM(E16:E27)</f>
        <v>1350</v>
      </c>
      <c r="I28" s="29" t="s">
        <v>1</v>
      </c>
      <c r="J28" s="30">
        <f>SUM(J16:J27)</f>
        <v>24796</v>
      </c>
      <c r="K28" s="30">
        <f t="shared" ref="K28:O28" si="2">SUM(K16:K27)</f>
        <v>19613</v>
      </c>
      <c r="L28" s="30">
        <f t="shared" si="2"/>
        <v>1838</v>
      </c>
      <c r="M28" s="30">
        <f t="shared" si="2"/>
        <v>2653</v>
      </c>
      <c r="N28" s="30">
        <f t="shared" si="2"/>
        <v>621</v>
      </c>
      <c r="O28" s="30">
        <f t="shared" si="2"/>
        <v>71</v>
      </c>
    </row>
    <row r="29" spans="1:16" s="24" customFormat="1" ht="15" customHeight="1" thickBot="1" x14ac:dyDescent="0.3">
      <c r="A29" s="32" t="s">
        <v>2</v>
      </c>
      <c r="B29" s="33">
        <f>+B28/$B$28</f>
        <v>1</v>
      </c>
      <c r="C29" s="33">
        <f>+C28/$B$28</f>
        <v>0.22427004355541216</v>
      </c>
      <c r="D29" s="33">
        <f>+D28/$B$28</f>
        <v>0.72128569124052266</v>
      </c>
      <c r="E29" s="33">
        <f>+E28/$B$28</f>
        <v>5.4444265204065173E-2</v>
      </c>
      <c r="I29" s="32" t="s">
        <v>2</v>
      </c>
      <c r="J29" s="33">
        <f t="shared" ref="J29:O29" si="3">J28/$J$28</f>
        <v>1</v>
      </c>
      <c r="K29" s="33">
        <f t="shared" si="3"/>
        <v>0.79097435070172606</v>
      </c>
      <c r="L29" s="33">
        <f t="shared" si="3"/>
        <v>7.4124858848201317E-2</v>
      </c>
      <c r="M29" s="33">
        <f t="shared" si="3"/>
        <v>0.10699306339732215</v>
      </c>
      <c r="N29" s="33">
        <f t="shared" si="3"/>
        <v>2.504436199386998E-2</v>
      </c>
      <c r="O29" s="33">
        <f t="shared" si="3"/>
        <v>2.8633650588804644E-3</v>
      </c>
    </row>
    <row r="30" spans="1:16" s="24" customFormat="1" ht="14.25" customHeight="1" x14ac:dyDescent="0.25">
      <c r="A30" s="82"/>
      <c r="K30" s="83"/>
      <c r="L30" s="31"/>
    </row>
    <row r="31" spans="1:16" ht="10.5" customHeight="1" x14ac:dyDescent="0.25">
      <c r="A31" s="84"/>
      <c r="B31" s="2"/>
    </row>
    <row r="32" spans="1:16" ht="16.2" thickBot="1" x14ac:dyDescent="0.35">
      <c r="A32" s="78" t="s">
        <v>35</v>
      </c>
      <c r="B32" s="78"/>
      <c r="C32" s="78"/>
      <c r="D32" s="78"/>
      <c r="E32" s="78"/>
      <c r="F32" s="78"/>
      <c r="G32" s="78"/>
      <c r="H32" s="78"/>
      <c r="I32" s="78"/>
      <c r="J32" s="78"/>
      <c r="K32" s="78"/>
      <c r="L32" s="78"/>
      <c r="M32" s="78"/>
      <c r="N32" s="78"/>
      <c r="O32" s="78"/>
      <c r="P32" s="77"/>
    </row>
    <row r="33" spans="1:16" ht="10.5" customHeight="1" thickBot="1" x14ac:dyDescent="0.35">
      <c r="A33" s="80"/>
      <c r="B33" s="80"/>
      <c r="C33" s="80"/>
      <c r="D33" s="80"/>
      <c r="E33" s="80"/>
      <c r="F33" s="80"/>
      <c r="G33" s="80"/>
      <c r="H33" s="80"/>
      <c r="I33" s="80"/>
      <c r="J33" s="80"/>
      <c r="K33" s="81"/>
      <c r="L33" s="81"/>
      <c r="M33" s="81"/>
      <c r="N33" s="81"/>
      <c r="O33" s="81"/>
      <c r="P33" s="81"/>
    </row>
    <row r="34" spans="1:16" ht="31.2" customHeight="1" x14ac:dyDescent="0.25">
      <c r="A34" s="41" t="s">
        <v>5</v>
      </c>
      <c r="B34" s="37" t="s">
        <v>1</v>
      </c>
      <c r="C34" s="38" t="s">
        <v>36</v>
      </c>
      <c r="D34" s="38" t="s">
        <v>37</v>
      </c>
      <c r="E34" s="38" t="s">
        <v>38</v>
      </c>
      <c r="F34" s="38" t="s">
        <v>39</v>
      </c>
      <c r="G34" s="38" t="s">
        <v>40</v>
      </c>
      <c r="H34" s="38" t="s">
        <v>41</v>
      </c>
      <c r="I34" s="38" t="s">
        <v>42</v>
      </c>
      <c r="J34" s="38" t="s">
        <v>43</v>
      </c>
      <c r="K34" s="40"/>
      <c r="L34" s="40"/>
      <c r="M34" s="42"/>
      <c r="N34" s="42"/>
      <c r="O34" s="42"/>
      <c r="P34" s="42"/>
    </row>
    <row r="35" spans="1:16" ht="15" customHeight="1" x14ac:dyDescent="0.25">
      <c r="A35" s="43" t="s">
        <v>44</v>
      </c>
      <c r="B35" s="59">
        <f>SUM(C35:J35)</f>
        <v>110</v>
      </c>
      <c r="C35" s="44">
        <v>8</v>
      </c>
      <c r="D35" s="44">
        <v>7</v>
      </c>
      <c r="E35" s="44">
        <v>11</v>
      </c>
      <c r="F35" s="44">
        <v>16</v>
      </c>
      <c r="G35" s="44">
        <v>28</v>
      </c>
      <c r="H35" s="44">
        <v>14</v>
      </c>
      <c r="I35" s="44">
        <v>10</v>
      </c>
      <c r="J35" s="44">
        <v>16</v>
      </c>
      <c r="K35" s="40"/>
      <c r="L35" s="40"/>
      <c r="M35" s="42"/>
      <c r="N35" s="42"/>
      <c r="O35" s="42"/>
      <c r="P35" s="42"/>
    </row>
    <row r="36" spans="1:16" ht="15" customHeight="1" x14ac:dyDescent="0.25">
      <c r="A36" s="88" t="s">
        <v>6</v>
      </c>
      <c r="B36" s="46">
        <f>SUM(C36:J36)</f>
        <v>12401</v>
      </c>
      <c r="C36" s="44">
        <v>437</v>
      </c>
      <c r="D36" s="44">
        <v>954</v>
      </c>
      <c r="E36" s="44">
        <v>984</v>
      </c>
      <c r="F36" s="44">
        <v>1579</v>
      </c>
      <c r="G36" s="44">
        <v>2976</v>
      </c>
      <c r="H36" s="44">
        <v>2776</v>
      </c>
      <c r="I36" s="44">
        <v>1760</v>
      </c>
      <c r="J36" s="44">
        <v>935</v>
      </c>
      <c r="K36" s="40"/>
      <c r="L36" s="40"/>
      <c r="M36" s="47"/>
      <c r="N36" s="47"/>
      <c r="O36" s="47"/>
      <c r="P36" s="48"/>
    </row>
    <row r="37" spans="1:16" ht="15" customHeight="1" x14ac:dyDescent="0.25">
      <c r="A37" s="64" t="s">
        <v>7</v>
      </c>
      <c r="B37" s="46">
        <f>SUM(C37:J37)</f>
        <v>9910</v>
      </c>
      <c r="C37" s="44">
        <v>245</v>
      </c>
      <c r="D37" s="44">
        <v>516</v>
      </c>
      <c r="E37" s="44">
        <v>828</v>
      </c>
      <c r="F37" s="44">
        <v>2106</v>
      </c>
      <c r="G37" s="44">
        <v>2867</v>
      </c>
      <c r="H37" s="44">
        <v>1947</v>
      </c>
      <c r="I37" s="44">
        <v>1029</v>
      </c>
      <c r="J37" s="44">
        <v>372</v>
      </c>
      <c r="K37" s="40"/>
      <c r="L37" s="40"/>
      <c r="M37" s="47"/>
      <c r="N37" s="47"/>
      <c r="O37" s="47"/>
      <c r="P37" s="48"/>
    </row>
    <row r="38" spans="1:16" ht="15" customHeight="1" x14ac:dyDescent="0.25">
      <c r="A38" s="66" t="s">
        <v>8</v>
      </c>
      <c r="B38" s="50">
        <f>SUM(C38:J38)</f>
        <v>2375</v>
      </c>
      <c r="C38" s="51">
        <v>98</v>
      </c>
      <c r="D38" s="51">
        <v>474</v>
      </c>
      <c r="E38" s="51">
        <v>999</v>
      </c>
      <c r="F38" s="51">
        <v>342</v>
      </c>
      <c r="G38" s="51">
        <v>250</v>
      </c>
      <c r="H38" s="51">
        <v>118</v>
      </c>
      <c r="I38" s="51">
        <v>67</v>
      </c>
      <c r="J38" s="51">
        <v>27</v>
      </c>
      <c r="K38" s="52"/>
      <c r="L38" s="52"/>
      <c r="M38" s="47"/>
      <c r="N38" s="47"/>
      <c r="O38" s="47"/>
      <c r="P38" s="48"/>
    </row>
    <row r="39" spans="1:16" ht="18.75" customHeight="1" x14ac:dyDescent="0.25">
      <c r="A39" s="53" t="s">
        <v>1</v>
      </c>
      <c r="B39" s="54">
        <f>SUM(B35:B38)</f>
        <v>24796</v>
      </c>
      <c r="C39" s="54">
        <f t="shared" ref="C39:J39" si="4">SUM(C35:C38)</f>
        <v>788</v>
      </c>
      <c r="D39" s="54">
        <f t="shared" si="4"/>
        <v>1951</v>
      </c>
      <c r="E39" s="54">
        <f t="shared" si="4"/>
        <v>2822</v>
      </c>
      <c r="F39" s="54">
        <f t="shared" si="4"/>
        <v>4043</v>
      </c>
      <c r="G39" s="54">
        <f t="shared" si="4"/>
        <v>6121</v>
      </c>
      <c r="H39" s="54">
        <f t="shared" si="4"/>
        <v>4855</v>
      </c>
      <c r="I39" s="54">
        <f t="shared" si="4"/>
        <v>2866</v>
      </c>
      <c r="J39" s="54">
        <f t="shared" si="4"/>
        <v>1350</v>
      </c>
      <c r="K39" s="40"/>
      <c r="L39" s="40"/>
      <c r="M39" s="47"/>
      <c r="N39" s="47"/>
      <c r="O39" s="47"/>
      <c r="P39" s="48"/>
    </row>
    <row r="40" spans="1:16" ht="15" customHeight="1" thickBot="1" x14ac:dyDescent="0.3">
      <c r="A40" s="55" t="s">
        <v>2</v>
      </c>
      <c r="B40" s="56">
        <f t="shared" ref="B40:J40" si="5">B39/$B39</f>
        <v>1</v>
      </c>
      <c r="C40" s="56">
        <f t="shared" si="5"/>
        <v>3.1779319245039524E-2</v>
      </c>
      <c r="D40" s="56">
        <f t="shared" si="5"/>
        <v>7.8682045491208261E-2</v>
      </c>
      <c r="E40" s="56">
        <f t="shared" si="5"/>
        <v>0.11380867881916439</v>
      </c>
      <c r="F40" s="56">
        <f t="shared" si="5"/>
        <v>0.16305049201484109</v>
      </c>
      <c r="G40" s="56">
        <f t="shared" si="5"/>
        <v>0.24685433134376511</v>
      </c>
      <c r="H40" s="56">
        <f t="shared" si="5"/>
        <v>0.1957977093079529</v>
      </c>
      <c r="I40" s="56">
        <f t="shared" si="5"/>
        <v>0.11558315857396355</v>
      </c>
      <c r="J40" s="56">
        <f t="shared" si="5"/>
        <v>5.4444265204065173E-2</v>
      </c>
      <c r="K40" s="57"/>
      <c r="L40" s="57"/>
      <c r="M40" s="58"/>
      <c r="N40" s="58"/>
      <c r="O40" s="58"/>
      <c r="P40" s="58"/>
    </row>
    <row r="41" spans="1:16" ht="15" customHeight="1" x14ac:dyDescent="0.25">
      <c r="A41" s="79"/>
      <c r="B41" s="72"/>
      <c r="C41" s="72"/>
      <c r="D41" s="72"/>
      <c r="E41" s="72"/>
      <c r="F41" s="72"/>
      <c r="G41" s="72"/>
      <c r="H41" s="72"/>
      <c r="I41" s="72"/>
      <c r="J41" s="72"/>
      <c r="K41" s="57"/>
      <c r="L41" s="57"/>
      <c r="M41" s="58"/>
      <c r="N41" s="58"/>
      <c r="O41" s="58"/>
      <c r="P41" s="58"/>
    </row>
    <row r="42" spans="1:16" ht="15" customHeight="1" x14ac:dyDescent="0.25">
      <c r="A42" s="79"/>
      <c r="B42" s="72"/>
      <c r="C42" s="72"/>
      <c r="D42" s="72"/>
      <c r="E42" s="72"/>
      <c r="F42" s="72"/>
      <c r="G42" s="72"/>
      <c r="H42" s="72"/>
      <c r="I42" s="72"/>
      <c r="J42" s="72"/>
      <c r="K42" s="57"/>
      <c r="L42" s="57"/>
      <c r="M42" s="58"/>
      <c r="N42" s="58"/>
      <c r="O42" s="58"/>
      <c r="P42" s="58"/>
    </row>
    <row r="43" spans="1:16" ht="15" customHeight="1" x14ac:dyDescent="0.25">
      <c r="A43" s="79"/>
      <c r="B43" s="72"/>
      <c r="C43" s="72"/>
      <c r="D43" s="72"/>
      <c r="E43" s="72"/>
      <c r="F43" s="72"/>
      <c r="G43" s="72"/>
      <c r="H43" s="72"/>
      <c r="I43" s="72"/>
      <c r="J43" s="72"/>
      <c r="K43" s="57"/>
      <c r="L43" s="57"/>
      <c r="M43" s="58"/>
      <c r="N43" s="58"/>
      <c r="O43" s="58"/>
      <c r="P43" s="58"/>
    </row>
    <row r="44" spans="1:16" ht="15" customHeight="1" x14ac:dyDescent="0.25">
      <c r="A44" s="79"/>
      <c r="B44" s="72"/>
      <c r="C44" s="72"/>
      <c r="D44" s="72"/>
      <c r="E44" s="72"/>
      <c r="F44" s="72"/>
      <c r="G44" s="72"/>
      <c r="H44" s="72"/>
      <c r="I44" s="72"/>
      <c r="J44" s="72"/>
      <c r="K44" s="57"/>
      <c r="L44" s="57"/>
      <c r="M44" s="58"/>
      <c r="N44" s="58"/>
      <c r="O44" s="58"/>
      <c r="P44" s="58"/>
    </row>
    <row r="45" spans="1:16" ht="15" customHeight="1" x14ac:dyDescent="0.25">
      <c r="A45" s="84"/>
      <c r="B45" s="2"/>
    </row>
    <row r="46" spans="1:16" ht="15" customHeight="1" x14ac:dyDescent="0.25">
      <c r="A46" s="84"/>
      <c r="B46" s="2"/>
    </row>
    <row r="47" spans="1:16" ht="15" customHeight="1" thickBot="1" x14ac:dyDescent="0.35">
      <c r="A47" s="78" t="s">
        <v>47</v>
      </c>
      <c r="B47" s="78"/>
      <c r="C47" s="78"/>
      <c r="D47" s="78"/>
      <c r="E47" s="78"/>
      <c r="F47" s="78"/>
      <c r="G47" s="78"/>
      <c r="H47" s="78"/>
      <c r="I47" s="78"/>
      <c r="J47" s="78"/>
      <c r="K47" s="78"/>
      <c r="L47" s="78"/>
      <c r="M47" s="78"/>
      <c r="N47" s="78"/>
      <c r="O47" s="78"/>
    </row>
    <row r="48" spans="1:16" ht="10.5" customHeight="1" x14ac:dyDescent="0.25">
      <c r="A48" s="84"/>
      <c r="B48" s="2"/>
    </row>
    <row r="49" spans="1:20" ht="13.8" customHeight="1" x14ac:dyDescent="0.25">
      <c r="A49" s="101" t="s">
        <v>46</v>
      </c>
      <c r="B49" s="102" t="s">
        <v>1</v>
      </c>
      <c r="C49" s="102" t="s">
        <v>78</v>
      </c>
      <c r="D49" s="102"/>
      <c r="E49" s="102"/>
      <c r="F49" s="102" t="s">
        <v>1</v>
      </c>
      <c r="G49" s="102" t="s">
        <v>79</v>
      </c>
      <c r="H49" s="102"/>
      <c r="I49" s="102"/>
      <c r="J49" s="102" t="s">
        <v>1</v>
      </c>
      <c r="K49" s="106" t="s">
        <v>80</v>
      </c>
      <c r="L49" s="106"/>
      <c r="M49" s="102" t="s">
        <v>81</v>
      </c>
      <c r="N49" s="102" t="s">
        <v>82</v>
      </c>
      <c r="O49" s="99"/>
      <c r="P49" s="74"/>
      <c r="Q49" s="99"/>
      <c r="R49" s="99"/>
      <c r="S49" s="99"/>
      <c r="T49" s="99"/>
    </row>
    <row r="50" spans="1:20" ht="15" customHeight="1" x14ac:dyDescent="0.25">
      <c r="A50" s="101"/>
      <c r="B50" s="102"/>
      <c r="C50" s="60" t="s">
        <v>3</v>
      </c>
      <c r="D50" s="60" t="s">
        <v>4</v>
      </c>
      <c r="E50" s="60" t="s">
        <v>45</v>
      </c>
      <c r="F50" s="102"/>
      <c r="G50" s="61" t="s">
        <v>3</v>
      </c>
      <c r="H50" s="61" t="s">
        <v>4</v>
      </c>
      <c r="I50" s="61" t="s">
        <v>45</v>
      </c>
      <c r="J50" s="102"/>
      <c r="K50" s="61" t="s">
        <v>3</v>
      </c>
      <c r="L50" s="61" t="s">
        <v>4</v>
      </c>
      <c r="M50" s="102"/>
      <c r="N50" s="102"/>
      <c r="O50" s="99"/>
      <c r="P50" s="74"/>
      <c r="Q50" s="99"/>
      <c r="R50" s="99"/>
      <c r="S50" s="99"/>
      <c r="T50" s="99"/>
    </row>
    <row r="51" spans="1:20" ht="15" customHeight="1" x14ac:dyDescent="0.25">
      <c r="A51" s="45" t="s">
        <v>17</v>
      </c>
      <c r="B51" s="62">
        <f>C51+D51+E51</f>
        <v>23</v>
      </c>
      <c r="C51" s="44">
        <v>1</v>
      </c>
      <c r="D51" s="44">
        <v>22</v>
      </c>
      <c r="E51" s="63">
        <v>0</v>
      </c>
      <c r="F51" s="62">
        <f>G51+H51+I51</f>
        <v>82</v>
      </c>
      <c r="G51" s="44">
        <v>14</v>
      </c>
      <c r="H51" s="44">
        <v>54</v>
      </c>
      <c r="I51" s="63">
        <v>14</v>
      </c>
      <c r="J51" s="62">
        <f>K51+L51</f>
        <v>275</v>
      </c>
      <c r="K51" s="44">
        <v>62</v>
      </c>
      <c r="L51" s="44">
        <v>213</v>
      </c>
      <c r="M51" s="62">
        <v>1</v>
      </c>
      <c r="N51" s="62">
        <v>7</v>
      </c>
      <c r="O51" s="75"/>
      <c r="P51" s="74"/>
      <c r="Q51" s="74"/>
      <c r="R51" s="74"/>
      <c r="S51" s="74"/>
      <c r="T51" s="74"/>
    </row>
    <row r="52" spans="1:20" ht="15" customHeight="1" x14ac:dyDescent="0.25">
      <c r="A52" s="64" t="s">
        <v>18</v>
      </c>
      <c r="B52" s="46">
        <f>C52+D52+E52</f>
        <v>32</v>
      </c>
      <c r="C52" s="44">
        <v>8</v>
      </c>
      <c r="D52" s="44">
        <v>24</v>
      </c>
      <c r="E52" s="63">
        <v>0</v>
      </c>
      <c r="F52" s="46">
        <f>G52+H52+I52</f>
        <v>106</v>
      </c>
      <c r="G52" s="44">
        <v>27</v>
      </c>
      <c r="H52" s="44">
        <v>57</v>
      </c>
      <c r="I52" s="63">
        <v>22</v>
      </c>
      <c r="J52" s="62">
        <f t="shared" ref="J52:J62" si="6">K52+L52</f>
        <v>242</v>
      </c>
      <c r="K52" s="44">
        <v>62</v>
      </c>
      <c r="L52" s="44">
        <v>180</v>
      </c>
      <c r="M52" s="46">
        <v>1</v>
      </c>
      <c r="N52" s="46">
        <v>5</v>
      </c>
      <c r="O52" s="75"/>
      <c r="P52" s="74"/>
      <c r="Q52" s="74"/>
      <c r="R52" s="74"/>
      <c r="S52" s="74"/>
      <c r="T52" s="74"/>
    </row>
    <row r="53" spans="1:20" ht="15" customHeight="1" x14ac:dyDescent="0.25">
      <c r="A53" s="49" t="s">
        <v>19</v>
      </c>
      <c r="B53" s="46">
        <f>C53+D53+E53</f>
        <v>25</v>
      </c>
      <c r="C53" s="44">
        <v>4</v>
      </c>
      <c r="D53" s="44">
        <v>21</v>
      </c>
      <c r="E53" s="63">
        <v>0</v>
      </c>
      <c r="F53" s="46">
        <f>G53+H53+I53</f>
        <v>101</v>
      </c>
      <c r="G53" s="44">
        <v>21</v>
      </c>
      <c r="H53" s="44">
        <v>57</v>
      </c>
      <c r="I53" s="63">
        <v>23</v>
      </c>
      <c r="J53" s="62">
        <f t="shared" si="6"/>
        <v>264</v>
      </c>
      <c r="K53" s="44">
        <v>50</v>
      </c>
      <c r="L53" s="44">
        <v>214</v>
      </c>
      <c r="M53" s="46">
        <v>2</v>
      </c>
      <c r="N53" s="46">
        <v>6</v>
      </c>
      <c r="O53" s="75"/>
      <c r="P53" s="74"/>
      <c r="Q53" s="74"/>
      <c r="R53" s="74"/>
      <c r="S53" s="74"/>
      <c r="T53" s="74"/>
    </row>
    <row r="54" spans="1:20" ht="15" hidden="1" customHeight="1" x14ac:dyDescent="0.25">
      <c r="A54" s="64" t="s">
        <v>20</v>
      </c>
      <c r="B54" s="46">
        <f t="shared" ref="B54:B62" si="7">C54+D54+E54</f>
        <v>0</v>
      </c>
      <c r="C54" s="44"/>
      <c r="D54" s="44"/>
      <c r="E54" s="63"/>
      <c r="F54" s="46">
        <f t="shared" ref="F54:F62" si="8">G54+H54+I54</f>
        <v>0</v>
      </c>
      <c r="G54" s="44"/>
      <c r="H54" s="44"/>
      <c r="I54" s="63"/>
      <c r="J54" s="62">
        <f t="shared" si="6"/>
        <v>0</v>
      </c>
      <c r="K54" s="44"/>
      <c r="L54" s="44"/>
      <c r="M54" s="46">
        <f t="shared" ref="M54:M62" si="9">N54+O54+P54</f>
        <v>0</v>
      </c>
      <c r="N54" s="46">
        <f t="shared" ref="N54:N62" si="10">O54+P54+Q54</f>
        <v>0</v>
      </c>
      <c r="O54" s="75"/>
      <c r="P54" s="74"/>
      <c r="Q54" s="74"/>
      <c r="R54" s="74"/>
      <c r="S54" s="74"/>
      <c r="T54" s="74"/>
    </row>
    <row r="55" spans="1:20" ht="15" hidden="1" customHeight="1" x14ac:dyDescent="0.25">
      <c r="A55" s="49" t="s">
        <v>21</v>
      </c>
      <c r="B55" s="46">
        <f t="shared" si="7"/>
        <v>0</v>
      </c>
      <c r="C55" s="44"/>
      <c r="D55" s="44"/>
      <c r="E55" s="63"/>
      <c r="F55" s="65">
        <f t="shared" si="8"/>
        <v>0</v>
      </c>
      <c r="G55" s="44"/>
      <c r="H55" s="44"/>
      <c r="I55" s="63"/>
      <c r="J55" s="62">
        <f t="shared" si="6"/>
        <v>0</v>
      </c>
      <c r="K55" s="44"/>
      <c r="L55" s="44"/>
      <c r="M55" s="65">
        <f t="shared" si="9"/>
        <v>0</v>
      </c>
      <c r="N55" s="65">
        <f t="shared" si="10"/>
        <v>0</v>
      </c>
      <c r="O55" s="73"/>
      <c r="P55" s="74"/>
      <c r="Q55" s="74"/>
      <c r="R55" s="74"/>
      <c r="S55" s="74"/>
      <c r="T55" s="74"/>
    </row>
    <row r="56" spans="1:20" ht="15" hidden="1" customHeight="1" x14ac:dyDescent="0.25">
      <c r="A56" s="64" t="s">
        <v>22</v>
      </c>
      <c r="B56" s="46">
        <f t="shared" si="7"/>
        <v>0</v>
      </c>
      <c r="C56" s="44"/>
      <c r="D56" s="44"/>
      <c r="E56" s="63"/>
      <c r="F56" s="46">
        <f t="shared" si="8"/>
        <v>0</v>
      </c>
      <c r="G56" s="44"/>
      <c r="H56" s="44"/>
      <c r="I56" s="63"/>
      <c r="J56" s="62">
        <f t="shared" si="6"/>
        <v>0</v>
      </c>
      <c r="K56" s="44"/>
      <c r="L56" s="44"/>
      <c r="M56" s="46">
        <f t="shared" si="9"/>
        <v>0</v>
      </c>
      <c r="N56" s="46">
        <f t="shared" si="10"/>
        <v>0</v>
      </c>
      <c r="O56" s="75"/>
      <c r="P56" s="74"/>
      <c r="Q56" s="74"/>
      <c r="R56" s="74"/>
      <c r="S56" s="74"/>
      <c r="T56" s="74"/>
    </row>
    <row r="57" spans="1:20" ht="15" hidden="1" customHeight="1" x14ac:dyDescent="0.25">
      <c r="A57" s="64" t="s">
        <v>23</v>
      </c>
      <c r="B57" s="46">
        <f t="shared" si="7"/>
        <v>0</v>
      </c>
      <c r="C57" s="44"/>
      <c r="D57" s="44"/>
      <c r="E57" s="63"/>
      <c r="F57" s="46">
        <f t="shared" si="8"/>
        <v>0</v>
      </c>
      <c r="G57" s="44"/>
      <c r="H57" s="44"/>
      <c r="I57" s="63"/>
      <c r="J57" s="62">
        <f t="shared" si="6"/>
        <v>0</v>
      </c>
      <c r="K57" s="44"/>
      <c r="L57" s="44"/>
      <c r="M57" s="46">
        <f t="shared" si="9"/>
        <v>0</v>
      </c>
      <c r="N57" s="46">
        <f t="shared" si="10"/>
        <v>0</v>
      </c>
      <c r="O57" s="75"/>
      <c r="P57" s="74"/>
      <c r="Q57" s="74"/>
      <c r="R57" s="74"/>
      <c r="S57" s="74"/>
      <c r="T57" s="74"/>
    </row>
    <row r="58" spans="1:20" ht="15" hidden="1" customHeight="1" x14ac:dyDescent="0.25">
      <c r="A58" s="64" t="s">
        <v>24</v>
      </c>
      <c r="B58" s="46">
        <f t="shared" si="7"/>
        <v>0</v>
      </c>
      <c r="C58" s="44"/>
      <c r="D58" s="44"/>
      <c r="E58" s="63"/>
      <c r="F58" s="46">
        <f t="shared" si="8"/>
        <v>0</v>
      </c>
      <c r="G58" s="44"/>
      <c r="H58" s="44"/>
      <c r="I58" s="63"/>
      <c r="J58" s="62">
        <f t="shared" si="6"/>
        <v>0</v>
      </c>
      <c r="K58" s="44"/>
      <c r="L58" s="44"/>
      <c r="M58" s="46">
        <f t="shared" si="9"/>
        <v>0</v>
      </c>
      <c r="N58" s="46">
        <f t="shared" si="10"/>
        <v>0</v>
      </c>
      <c r="O58" s="75"/>
      <c r="P58" s="74"/>
      <c r="Q58" s="74"/>
      <c r="R58" s="74"/>
      <c r="S58" s="74"/>
      <c r="T58" s="74"/>
    </row>
    <row r="59" spans="1:20" ht="15" hidden="1" customHeight="1" x14ac:dyDescent="0.25">
      <c r="A59" s="49" t="s">
        <v>25</v>
      </c>
      <c r="B59" s="46">
        <f t="shared" si="7"/>
        <v>0</v>
      </c>
      <c r="C59" s="44"/>
      <c r="D59" s="44"/>
      <c r="E59" s="63"/>
      <c r="F59" s="46">
        <f t="shared" si="8"/>
        <v>0</v>
      </c>
      <c r="G59" s="44"/>
      <c r="H59" s="44"/>
      <c r="I59" s="63"/>
      <c r="J59" s="62">
        <f t="shared" si="6"/>
        <v>0</v>
      </c>
      <c r="K59" s="44"/>
      <c r="L59" s="44"/>
      <c r="M59" s="46">
        <f t="shared" si="9"/>
        <v>0</v>
      </c>
      <c r="N59" s="46">
        <f t="shared" si="10"/>
        <v>0</v>
      </c>
      <c r="O59" s="75"/>
      <c r="P59" s="74"/>
      <c r="Q59" s="74"/>
      <c r="R59" s="74"/>
      <c r="S59" s="74"/>
      <c r="T59" s="74"/>
    </row>
    <row r="60" spans="1:20" ht="15" hidden="1" customHeight="1" x14ac:dyDescent="0.25">
      <c r="A60" s="64" t="s">
        <v>26</v>
      </c>
      <c r="B60" s="46">
        <f t="shared" si="7"/>
        <v>0</v>
      </c>
      <c r="C60" s="44"/>
      <c r="D60" s="44"/>
      <c r="E60" s="63"/>
      <c r="F60" s="46">
        <f t="shared" si="8"/>
        <v>0</v>
      </c>
      <c r="G60" s="44"/>
      <c r="H60" s="44"/>
      <c r="I60" s="63"/>
      <c r="J60" s="62">
        <f t="shared" si="6"/>
        <v>0</v>
      </c>
      <c r="K60" s="44"/>
      <c r="L60" s="44"/>
      <c r="M60" s="46">
        <f t="shared" si="9"/>
        <v>0</v>
      </c>
      <c r="N60" s="46">
        <f t="shared" si="10"/>
        <v>0</v>
      </c>
      <c r="O60" s="75"/>
      <c r="P60" s="74"/>
      <c r="Q60" s="74"/>
      <c r="R60" s="74"/>
      <c r="S60" s="74"/>
      <c r="T60" s="74"/>
    </row>
    <row r="61" spans="1:20" ht="15" hidden="1" customHeight="1" x14ac:dyDescent="0.25">
      <c r="A61" s="49" t="s">
        <v>27</v>
      </c>
      <c r="B61" s="46">
        <f t="shared" si="7"/>
        <v>0</v>
      </c>
      <c r="C61" s="44"/>
      <c r="D61" s="44"/>
      <c r="E61" s="63"/>
      <c r="F61" s="46">
        <f t="shared" si="8"/>
        <v>0</v>
      </c>
      <c r="G61" s="44"/>
      <c r="H61" s="44"/>
      <c r="I61" s="63"/>
      <c r="J61" s="62">
        <f t="shared" si="6"/>
        <v>0</v>
      </c>
      <c r="K61" s="44"/>
      <c r="L61" s="44"/>
      <c r="M61" s="46">
        <f t="shared" si="9"/>
        <v>0</v>
      </c>
      <c r="N61" s="46">
        <f t="shared" si="10"/>
        <v>0</v>
      </c>
      <c r="O61" s="75"/>
      <c r="P61" s="74"/>
      <c r="Q61" s="74"/>
      <c r="R61" s="74"/>
      <c r="S61" s="74"/>
      <c r="T61" s="74"/>
    </row>
    <row r="62" spans="1:20" ht="15" hidden="1" customHeight="1" x14ac:dyDescent="0.25">
      <c r="A62" s="66" t="s">
        <v>28</v>
      </c>
      <c r="B62" s="50">
        <f t="shared" si="7"/>
        <v>0</v>
      </c>
      <c r="C62" s="70"/>
      <c r="D62" s="70"/>
      <c r="E62" s="67"/>
      <c r="F62" s="50">
        <f t="shared" si="8"/>
        <v>0</v>
      </c>
      <c r="G62" s="70"/>
      <c r="H62" s="70"/>
      <c r="I62" s="67"/>
      <c r="J62" s="85">
        <f t="shared" si="6"/>
        <v>0</v>
      </c>
      <c r="K62" s="70"/>
      <c r="L62" s="70"/>
      <c r="M62" s="50">
        <f t="shared" si="9"/>
        <v>0</v>
      </c>
      <c r="N62" s="50">
        <f t="shared" si="10"/>
        <v>0</v>
      </c>
      <c r="O62" s="75"/>
      <c r="P62" s="74"/>
      <c r="Q62" s="74"/>
      <c r="R62" s="74"/>
      <c r="S62" s="74"/>
      <c r="T62" s="74"/>
    </row>
    <row r="63" spans="1:20" ht="15" customHeight="1" x14ac:dyDescent="0.25">
      <c r="A63" s="68" t="s">
        <v>1</v>
      </c>
      <c r="B63" s="54">
        <f t="shared" ref="B63:N63" si="11">SUM(B51:B62)</f>
        <v>80</v>
      </c>
      <c r="C63" s="54">
        <f t="shared" si="11"/>
        <v>13</v>
      </c>
      <c r="D63" s="54">
        <f t="shared" si="11"/>
        <v>67</v>
      </c>
      <c r="E63" s="54">
        <f t="shared" si="11"/>
        <v>0</v>
      </c>
      <c r="F63" s="54">
        <f t="shared" si="11"/>
        <v>289</v>
      </c>
      <c r="G63" s="54">
        <f t="shared" si="11"/>
        <v>62</v>
      </c>
      <c r="H63" s="54">
        <f t="shared" si="11"/>
        <v>168</v>
      </c>
      <c r="I63" s="54">
        <f t="shared" si="11"/>
        <v>59</v>
      </c>
      <c r="J63" s="54">
        <f t="shared" si="11"/>
        <v>781</v>
      </c>
      <c r="K63" s="54">
        <f t="shared" si="11"/>
        <v>174</v>
      </c>
      <c r="L63" s="54">
        <f t="shared" si="11"/>
        <v>607</v>
      </c>
      <c r="M63" s="54">
        <f t="shared" si="11"/>
        <v>4</v>
      </c>
      <c r="N63" s="54">
        <f t="shared" si="11"/>
        <v>18</v>
      </c>
      <c r="O63" s="71"/>
      <c r="P63" s="74"/>
      <c r="Q63" s="74"/>
      <c r="R63" s="74"/>
      <c r="S63" s="74"/>
      <c r="T63" s="74"/>
    </row>
    <row r="64" spans="1:20" ht="15" customHeight="1" thickBot="1" x14ac:dyDescent="0.3">
      <c r="A64" s="69" t="s">
        <v>2</v>
      </c>
      <c r="B64" s="56">
        <f>B63/$B$63</f>
        <v>1</v>
      </c>
      <c r="C64" s="56">
        <f>C63/$B$63</f>
        <v>0.16250000000000001</v>
      </c>
      <c r="D64" s="56">
        <f>D63/$B$63</f>
        <v>0.83750000000000002</v>
      </c>
      <c r="E64" s="56">
        <f>E63/$B$63</f>
        <v>0</v>
      </c>
      <c r="F64" s="56">
        <f>F63/$F$63</f>
        <v>1</v>
      </c>
      <c r="G64" s="56">
        <f>G63/$F$63</f>
        <v>0.21453287197231835</v>
      </c>
      <c r="H64" s="56">
        <f>H63/$F$63</f>
        <v>0.58131487889273359</v>
      </c>
      <c r="I64" s="56">
        <f>I63/$F$63</f>
        <v>0.20415224913494809</v>
      </c>
      <c r="J64" s="56">
        <f>J63/$J$63</f>
        <v>1</v>
      </c>
      <c r="K64" s="56">
        <f>K63/$J$63</f>
        <v>0.22279129321382843</v>
      </c>
      <c r="L64" s="56">
        <f>L63/$J$63</f>
        <v>0.7772087067861716</v>
      </c>
      <c r="M64" s="56">
        <f>M63/$M$63</f>
        <v>1</v>
      </c>
      <c r="N64" s="56">
        <f>N63/$M$63</f>
        <v>4.5</v>
      </c>
      <c r="O64" s="72"/>
      <c r="P64" s="74"/>
      <c r="Q64" s="74"/>
      <c r="R64" s="74"/>
      <c r="S64" s="74"/>
      <c r="T64" s="74"/>
    </row>
    <row r="65" spans="1:20" ht="15" customHeight="1" x14ac:dyDescent="0.25">
      <c r="A65" s="84" t="s">
        <v>83</v>
      </c>
      <c r="B65" s="2"/>
      <c r="P65" s="74"/>
      <c r="Q65" s="74"/>
      <c r="R65" s="74"/>
      <c r="S65" s="74"/>
      <c r="T65" s="74"/>
    </row>
    <row r="66" spans="1:20" ht="15" customHeight="1" x14ac:dyDescent="0.25">
      <c r="A66" s="84" t="s">
        <v>84</v>
      </c>
      <c r="B66" s="2"/>
      <c r="P66" s="74"/>
      <c r="Q66" s="74"/>
      <c r="R66" s="74"/>
      <c r="S66" s="74"/>
      <c r="T66" s="74"/>
    </row>
    <row r="67" spans="1:20" ht="15" customHeight="1" x14ac:dyDescent="0.25">
      <c r="A67" s="84" t="s">
        <v>85</v>
      </c>
      <c r="B67" s="2"/>
      <c r="P67" s="74"/>
      <c r="Q67" s="74"/>
      <c r="R67" s="74"/>
      <c r="S67" s="74"/>
      <c r="T67" s="74"/>
    </row>
    <row r="68" spans="1:20" ht="15" customHeight="1" x14ac:dyDescent="0.25">
      <c r="A68" s="84" t="s">
        <v>86</v>
      </c>
      <c r="B68" s="2"/>
      <c r="P68" s="74"/>
      <c r="Q68" s="74"/>
      <c r="R68" s="74"/>
      <c r="S68" s="74"/>
      <c r="T68" s="74"/>
    </row>
    <row r="69" spans="1:20" ht="15" customHeight="1" x14ac:dyDescent="0.25">
      <c r="A69" s="84" t="s">
        <v>87</v>
      </c>
      <c r="B69" s="2"/>
      <c r="P69" s="74"/>
      <c r="Q69" s="74"/>
      <c r="R69" s="74"/>
      <c r="S69" s="74"/>
      <c r="T69" s="74"/>
    </row>
    <row r="70" spans="1:20" ht="15" customHeight="1" x14ac:dyDescent="0.25">
      <c r="A70" s="84"/>
      <c r="B70" s="2"/>
      <c r="P70" s="74"/>
      <c r="Q70" s="74"/>
      <c r="R70" s="74"/>
      <c r="S70" s="74"/>
      <c r="T70" s="74"/>
    </row>
    <row r="71" spans="1:20" ht="15" customHeight="1" x14ac:dyDescent="0.25">
      <c r="A71" s="84"/>
      <c r="B71" s="2"/>
      <c r="P71" s="74"/>
      <c r="Q71" s="74"/>
      <c r="R71" s="74"/>
      <c r="S71" s="74"/>
      <c r="T71" s="74"/>
    </row>
    <row r="72" spans="1:20" ht="15" customHeight="1" thickBot="1" x14ac:dyDescent="0.35">
      <c r="A72" s="78" t="s">
        <v>77</v>
      </c>
      <c r="B72" s="78"/>
      <c r="C72" s="78"/>
      <c r="D72" s="78"/>
      <c r="E72" s="78"/>
      <c r="F72" s="78"/>
      <c r="G72" s="78"/>
      <c r="H72" s="78"/>
      <c r="I72" s="78"/>
      <c r="J72" s="78"/>
      <c r="K72" s="78"/>
      <c r="L72" s="78"/>
      <c r="M72" s="78"/>
      <c r="N72" s="78"/>
      <c r="O72" s="78"/>
    </row>
    <row r="73" spans="1:20" ht="10.5" customHeight="1" x14ac:dyDescent="0.25">
      <c r="A73" s="84"/>
      <c r="B73" s="2"/>
    </row>
    <row r="74" spans="1:20" ht="13.95" customHeight="1" x14ac:dyDescent="0.25">
      <c r="A74" s="101" t="s">
        <v>46</v>
      </c>
      <c r="B74" s="102" t="s">
        <v>1</v>
      </c>
      <c r="C74" s="102" t="s">
        <v>49</v>
      </c>
      <c r="D74" s="102"/>
      <c r="E74" s="102"/>
      <c r="F74" s="102"/>
      <c r="G74" s="102"/>
      <c r="H74" s="102"/>
      <c r="I74" s="102"/>
      <c r="J74" s="102"/>
      <c r="K74" s="102"/>
      <c r="L74" s="102"/>
      <c r="M74" s="102"/>
      <c r="N74" s="102"/>
      <c r="O74" s="86"/>
      <c r="P74" s="99"/>
      <c r="Q74" s="99"/>
    </row>
    <row r="75" spans="1:20" ht="13.8" x14ac:dyDescent="0.25">
      <c r="A75" s="101"/>
      <c r="B75" s="102"/>
      <c r="C75" s="104" t="s">
        <v>48</v>
      </c>
      <c r="D75" s="104"/>
      <c r="E75" s="105"/>
      <c r="F75" s="103" t="s">
        <v>6</v>
      </c>
      <c r="G75" s="104"/>
      <c r="H75" s="105"/>
      <c r="I75" s="103" t="s">
        <v>7</v>
      </c>
      <c r="J75" s="104"/>
      <c r="K75" s="105"/>
      <c r="L75" s="104" t="s">
        <v>8</v>
      </c>
      <c r="M75" s="104"/>
      <c r="N75" s="104"/>
      <c r="O75" s="86"/>
      <c r="P75" s="99"/>
      <c r="Q75" s="99"/>
    </row>
    <row r="76" spans="1:20" ht="27.6" x14ac:dyDescent="0.25">
      <c r="A76" s="101"/>
      <c r="B76" s="102"/>
      <c r="C76" s="60" t="s">
        <v>74</v>
      </c>
      <c r="D76" s="60" t="s">
        <v>75</v>
      </c>
      <c r="E76" s="87" t="s">
        <v>89</v>
      </c>
      <c r="F76" s="60" t="s">
        <v>74</v>
      </c>
      <c r="G76" s="60" t="s">
        <v>75</v>
      </c>
      <c r="H76" s="87" t="s">
        <v>89</v>
      </c>
      <c r="I76" s="60" t="s">
        <v>74</v>
      </c>
      <c r="J76" s="60" t="s">
        <v>75</v>
      </c>
      <c r="K76" s="87" t="s">
        <v>89</v>
      </c>
      <c r="L76" s="60" t="s">
        <v>74</v>
      </c>
      <c r="M76" s="60" t="s">
        <v>75</v>
      </c>
      <c r="N76" s="87" t="s">
        <v>89</v>
      </c>
      <c r="O76" s="86"/>
      <c r="P76" s="99"/>
      <c r="Q76" s="99"/>
    </row>
    <row r="77" spans="1:20" ht="15" customHeight="1" x14ac:dyDescent="0.25">
      <c r="A77" s="45" t="s">
        <v>17</v>
      </c>
      <c r="B77" s="62">
        <f>SUM(C77:N77)</f>
        <v>8429</v>
      </c>
      <c r="C77" s="44">
        <v>16</v>
      </c>
      <c r="D77" s="44">
        <v>21</v>
      </c>
      <c r="E77" s="63">
        <v>0</v>
      </c>
      <c r="F77" s="44">
        <v>2581</v>
      </c>
      <c r="G77" s="44">
        <v>1484</v>
      </c>
      <c r="H77" s="63">
        <v>104</v>
      </c>
      <c r="I77" s="44">
        <v>2395</v>
      </c>
      <c r="J77" s="44">
        <v>992</v>
      </c>
      <c r="K77" s="63">
        <v>77</v>
      </c>
      <c r="L77" s="44">
        <v>143</v>
      </c>
      <c r="M77" s="44">
        <v>254</v>
      </c>
      <c r="N77" s="44">
        <v>362</v>
      </c>
      <c r="O77" s="73"/>
      <c r="P77" s="73"/>
      <c r="Q77" s="73"/>
    </row>
    <row r="78" spans="1:20" ht="15" customHeight="1" x14ac:dyDescent="0.25">
      <c r="A78" s="64" t="s">
        <v>18</v>
      </c>
      <c r="B78" s="62">
        <f t="shared" ref="B78:B88" si="12">SUM(C78:N78)</f>
        <v>8122</v>
      </c>
      <c r="C78" s="44">
        <v>19</v>
      </c>
      <c r="D78" s="44">
        <v>16</v>
      </c>
      <c r="E78" s="63">
        <v>1</v>
      </c>
      <c r="F78" s="44">
        <v>2491</v>
      </c>
      <c r="G78" s="44">
        <v>1484</v>
      </c>
      <c r="H78" s="63">
        <v>80</v>
      </c>
      <c r="I78" s="44">
        <v>2167</v>
      </c>
      <c r="J78" s="44">
        <v>941</v>
      </c>
      <c r="K78" s="63">
        <v>62</v>
      </c>
      <c r="L78" s="44">
        <v>131</v>
      </c>
      <c r="M78" s="44">
        <v>361</v>
      </c>
      <c r="N78" s="44">
        <v>369</v>
      </c>
      <c r="O78" s="73"/>
      <c r="P78" s="73"/>
      <c r="Q78" s="73"/>
    </row>
    <row r="79" spans="1:20" ht="15" customHeight="1" x14ac:dyDescent="0.25">
      <c r="A79" s="49" t="s">
        <v>19</v>
      </c>
      <c r="B79" s="62">
        <f t="shared" si="12"/>
        <v>8245</v>
      </c>
      <c r="C79" s="44">
        <v>20</v>
      </c>
      <c r="D79" s="44">
        <v>16</v>
      </c>
      <c r="E79" s="63">
        <v>1</v>
      </c>
      <c r="F79" s="44">
        <v>2552</v>
      </c>
      <c r="G79" s="44">
        <v>1531</v>
      </c>
      <c r="H79" s="63">
        <v>94</v>
      </c>
      <c r="I79" s="44">
        <v>2300</v>
      </c>
      <c r="J79" s="44">
        <v>903</v>
      </c>
      <c r="K79" s="63">
        <v>73</v>
      </c>
      <c r="L79" s="44">
        <v>104</v>
      </c>
      <c r="M79" s="44">
        <v>313</v>
      </c>
      <c r="N79" s="44">
        <v>338</v>
      </c>
      <c r="O79" s="73"/>
      <c r="P79" s="73"/>
      <c r="Q79" s="73"/>
    </row>
    <row r="80" spans="1:20" ht="15" hidden="1" customHeight="1" x14ac:dyDescent="0.25">
      <c r="A80" s="64" t="s">
        <v>20</v>
      </c>
      <c r="B80" s="62">
        <f t="shared" si="12"/>
        <v>0</v>
      </c>
      <c r="C80" s="44"/>
      <c r="D80" s="44"/>
      <c r="E80" s="63"/>
      <c r="F80" s="44"/>
      <c r="G80" s="44"/>
      <c r="H80" s="63"/>
      <c r="I80" s="44"/>
      <c r="J80" s="44"/>
      <c r="K80" s="63"/>
      <c r="L80" s="44"/>
      <c r="M80" s="44"/>
      <c r="N80" s="44"/>
      <c r="O80" s="73"/>
      <c r="P80" s="73"/>
      <c r="Q80" s="73"/>
    </row>
    <row r="81" spans="1:17" ht="15" hidden="1" customHeight="1" x14ac:dyDescent="0.25">
      <c r="A81" s="49" t="s">
        <v>21</v>
      </c>
      <c r="B81" s="62">
        <f t="shared" si="12"/>
        <v>0</v>
      </c>
      <c r="C81" s="44"/>
      <c r="D81" s="44"/>
      <c r="E81" s="63"/>
      <c r="F81" s="44"/>
      <c r="G81" s="44"/>
      <c r="H81" s="63"/>
      <c r="I81" s="44"/>
      <c r="J81" s="44"/>
      <c r="K81" s="63"/>
      <c r="L81" s="44"/>
      <c r="M81" s="44"/>
      <c r="N81" s="44"/>
      <c r="O81" s="73"/>
      <c r="P81" s="73"/>
      <c r="Q81" s="73"/>
    </row>
    <row r="82" spans="1:17" ht="15" hidden="1" customHeight="1" x14ac:dyDescent="0.25">
      <c r="A82" s="64" t="s">
        <v>22</v>
      </c>
      <c r="B82" s="62">
        <f t="shared" si="12"/>
        <v>0</v>
      </c>
      <c r="C82" s="44"/>
      <c r="D82" s="44"/>
      <c r="E82" s="63"/>
      <c r="F82" s="44"/>
      <c r="G82" s="44"/>
      <c r="H82" s="63"/>
      <c r="I82" s="44"/>
      <c r="J82" s="44"/>
      <c r="K82" s="63"/>
      <c r="L82" s="44"/>
      <c r="M82" s="44"/>
      <c r="N82" s="44"/>
      <c r="O82" s="73"/>
      <c r="P82" s="73"/>
      <c r="Q82" s="73"/>
    </row>
    <row r="83" spans="1:17" ht="15" hidden="1" customHeight="1" x14ac:dyDescent="0.25">
      <c r="A83" s="64" t="s">
        <v>23</v>
      </c>
      <c r="B83" s="62">
        <f t="shared" si="12"/>
        <v>0</v>
      </c>
      <c r="C83" s="44"/>
      <c r="D83" s="44"/>
      <c r="E83" s="63"/>
      <c r="F83" s="44"/>
      <c r="G83" s="44"/>
      <c r="H83" s="63"/>
      <c r="I83" s="44"/>
      <c r="J83" s="44"/>
      <c r="K83" s="63"/>
      <c r="L83" s="44"/>
      <c r="M83" s="44"/>
      <c r="N83" s="44"/>
      <c r="O83" s="73"/>
      <c r="P83" s="73"/>
      <c r="Q83" s="73"/>
    </row>
    <row r="84" spans="1:17" ht="15" hidden="1" customHeight="1" x14ac:dyDescent="0.25">
      <c r="A84" s="64" t="s">
        <v>24</v>
      </c>
      <c r="B84" s="62">
        <f t="shared" si="12"/>
        <v>0</v>
      </c>
      <c r="C84" s="44"/>
      <c r="D84" s="44"/>
      <c r="E84" s="63"/>
      <c r="F84" s="44"/>
      <c r="G84" s="44"/>
      <c r="H84" s="63"/>
      <c r="I84" s="44"/>
      <c r="J84" s="44"/>
      <c r="K84" s="63"/>
      <c r="L84" s="44"/>
      <c r="M84" s="44"/>
      <c r="N84" s="44"/>
      <c r="O84" s="73"/>
      <c r="P84" s="73"/>
      <c r="Q84" s="73"/>
    </row>
    <row r="85" spans="1:17" ht="15" hidden="1" customHeight="1" x14ac:dyDescent="0.25">
      <c r="A85" s="49" t="s">
        <v>25</v>
      </c>
      <c r="B85" s="62">
        <f t="shared" si="12"/>
        <v>0</v>
      </c>
      <c r="C85" s="44"/>
      <c r="D85" s="44"/>
      <c r="E85" s="63"/>
      <c r="F85" s="44"/>
      <c r="G85" s="44"/>
      <c r="H85" s="63"/>
      <c r="I85" s="44"/>
      <c r="J85" s="44"/>
      <c r="K85" s="63"/>
      <c r="L85" s="44"/>
      <c r="M85" s="44"/>
      <c r="N85" s="44"/>
      <c r="O85" s="73"/>
      <c r="P85" s="73"/>
      <c r="Q85" s="73"/>
    </row>
    <row r="86" spans="1:17" ht="15" hidden="1" customHeight="1" x14ac:dyDescent="0.25">
      <c r="A86" s="64" t="s">
        <v>26</v>
      </c>
      <c r="B86" s="62">
        <f t="shared" si="12"/>
        <v>0</v>
      </c>
      <c r="C86" s="44"/>
      <c r="D86" s="44"/>
      <c r="E86" s="63"/>
      <c r="F86" s="44"/>
      <c r="G86" s="44"/>
      <c r="H86" s="63"/>
      <c r="I86" s="44"/>
      <c r="J86" s="44"/>
      <c r="K86" s="63"/>
      <c r="L86" s="44"/>
      <c r="M86" s="44"/>
      <c r="N86" s="44"/>
      <c r="O86" s="73"/>
      <c r="P86" s="73"/>
      <c r="Q86" s="73"/>
    </row>
    <row r="87" spans="1:17" ht="15" hidden="1" customHeight="1" x14ac:dyDescent="0.25">
      <c r="A87" s="49" t="s">
        <v>27</v>
      </c>
      <c r="B87" s="62">
        <f t="shared" si="12"/>
        <v>0</v>
      </c>
      <c r="C87" s="44"/>
      <c r="D87" s="44"/>
      <c r="E87" s="63"/>
      <c r="F87" s="44"/>
      <c r="G87" s="44"/>
      <c r="H87" s="63"/>
      <c r="I87" s="44"/>
      <c r="J87" s="44"/>
      <c r="K87" s="63"/>
      <c r="L87" s="44"/>
      <c r="M87" s="44"/>
      <c r="N87" s="44"/>
      <c r="O87" s="73"/>
      <c r="P87" s="73"/>
      <c r="Q87" s="73"/>
    </row>
    <row r="88" spans="1:17" ht="15" hidden="1" customHeight="1" x14ac:dyDescent="0.25">
      <c r="A88" s="66" t="s">
        <v>28</v>
      </c>
      <c r="B88" s="85">
        <f t="shared" si="12"/>
        <v>0</v>
      </c>
      <c r="C88" s="70"/>
      <c r="D88" s="70"/>
      <c r="E88" s="67"/>
      <c r="F88" s="70"/>
      <c r="G88" s="70"/>
      <c r="H88" s="67"/>
      <c r="I88" s="70"/>
      <c r="J88" s="70"/>
      <c r="K88" s="67"/>
      <c r="L88" s="70"/>
      <c r="M88" s="70"/>
      <c r="N88" s="70"/>
      <c r="O88" s="73"/>
      <c r="P88" s="73"/>
      <c r="Q88" s="73"/>
    </row>
    <row r="89" spans="1:17" ht="15" customHeight="1" x14ac:dyDescent="0.25">
      <c r="A89" s="68" t="s">
        <v>1</v>
      </c>
      <c r="B89" s="54">
        <f>SUM(B77:B88)</f>
        <v>24796</v>
      </c>
      <c r="C89" s="54">
        <f t="shared" ref="C89:N89" si="13">SUM(C77:C88)</f>
        <v>55</v>
      </c>
      <c r="D89" s="54">
        <f t="shared" si="13"/>
        <v>53</v>
      </c>
      <c r="E89" s="54">
        <f t="shared" si="13"/>
        <v>2</v>
      </c>
      <c r="F89" s="54">
        <f t="shared" si="13"/>
        <v>7624</v>
      </c>
      <c r="G89" s="54">
        <f t="shared" si="13"/>
        <v>4499</v>
      </c>
      <c r="H89" s="54">
        <f t="shared" si="13"/>
        <v>278</v>
      </c>
      <c r="I89" s="54">
        <f t="shared" si="13"/>
        <v>6862</v>
      </c>
      <c r="J89" s="54">
        <f t="shared" si="13"/>
        <v>2836</v>
      </c>
      <c r="K89" s="54">
        <f t="shared" si="13"/>
        <v>212</v>
      </c>
      <c r="L89" s="54">
        <f t="shared" si="13"/>
        <v>378</v>
      </c>
      <c r="M89" s="54">
        <f t="shared" si="13"/>
        <v>928</v>
      </c>
      <c r="N89" s="54">
        <f t="shared" si="13"/>
        <v>1069</v>
      </c>
      <c r="O89" s="71"/>
      <c r="P89" s="71"/>
      <c r="Q89" s="71"/>
    </row>
    <row r="90" spans="1:17" ht="15" customHeight="1" thickBot="1" x14ac:dyDescent="0.3">
      <c r="A90" s="69" t="s">
        <v>2</v>
      </c>
      <c r="B90" s="56">
        <f>B89/$B$89</f>
        <v>1</v>
      </c>
      <c r="C90" s="56">
        <f>C89/$B$89</f>
        <v>2.2180996934989513E-3</v>
      </c>
      <c r="D90" s="56">
        <f>D89/$B$89</f>
        <v>2.1374415228262622E-3</v>
      </c>
      <c r="E90" s="56">
        <f>E89/$B$89</f>
        <v>8.0658170672689143E-5</v>
      </c>
      <c r="F90" s="56">
        <f t="shared" ref="F90:N90" si="14">F89/$B$89</f>
        <v>0.30746894660429103</v>
      </c>
      <c r="G90" s="56">
        <f t="shared" si="14"/>
        <v>0.18144055492821423</v>
      </c>
      <c r="H90" s="56">
        <f t="shared" si="14"/>
        <v>1.1211485723503792E-2</v>
      </c>
      <c r="I90" s="56">
        <f t="shared" si="14"/>
        <v>0.27673818357799645</v>
      </c>
      <c r="J90" s="56">
        <f t="shared" si="14"/>
        <v>0.1143732860138732</v>
      </c>
      <c r="K90" s="56">
        <f t="shared" si="14"/>
        <v>8.5497660913050489E-3</v>
      </c>
      <c r="L90" s="56">
        <f t="shared" si="14"/>
        <v>1.5244394257138248E-2</v>
      </c>
      <c r="M90" s="56">
        <f t="shared" si="14"/>
        <v>3.742539119212776E-2</v>
      </c>
      <c r="N90" s="56">
        <f t="shared" si="14"/>
        <v>4.3111792224552345E-2</v>
      </c>
      <c r="O90" s="73"/>
      <c r="P90" s="73"/>
      <c r="Q90" s="73"/>
    </row>
    <row r="91" spans="1:17" ht="15" customHeight="1" x14ac:dyDescent="0.25">
      <c r="A91" s="84" t="s">
        <v>88</v>
      </c>
      <c r="B91" s="2"/>
    </row>
    <row r="92" spans="1:17" ht="15" customHeight="1" x14ac:dyDescent="0.25">
      <c r="A92" s="84"/>
      <c r="B92" s="2"/>
    </row>
    <row r="93" spans="1:17" ht="15" customHeight="1" thickBot="1" x14ac:dyDescent="0.35">
      <c r="A93" s="78" t="s">
        <v>50</v>
      </c>
      <c r="B93" s="78"/>
      <c r="C93" s="78"/>
      <c r="D93" s="78"/>
      <c r="E93" s="78"/>
      <c r="F93" s="78"/>
      <c r="G93" s="78"/>
      <c r="H93" s="78"/>
      <c r="I93" s="78"/>
      <c r="J93" s="78"/>
      <c r="K93" s="78"/>
      <c r="L93" s="78"/>
      <c r="M93" s="78"/>
      <c r="N93" s="78"/>
      <c r="O93" s="78"/>
    </row>
    <row r="94" spans="1:17" ht="5.4" customHeight="1" x14ac:dyDescent="0.25">
      <c r="A94" s="84"/>
      <c r="B94" s="2"/>
    </row>
    <row r="95" spans="1:17" ht="15" customHeight="1" x14ac:dyDescent="0.25">
      <c r="A95" s="101" t="s">
        <v>9</v>
      </c>
      <c r="B95" s="102" t="s">
        <v>1</v>
      </c>
      <c r="C95" s="100" t="s">
        <v>49</v>
      </c>
      <c r="D95" s="100"/>
      <c r="E95" s="100"/>
      <c r="F95" s="100"/>
      <c r="G95" s="86"/>
      <c r="H95" s="86"/>
      <c r="I95" s="86"/>
      <c r="J95" s="86"/>
      <c r="K95" s="86"/>
      <c r="L95" s="86"/>
      <c r="M95" s="86"/>
      <c r="N95" s="86"/>
      <c r="O95" s="99"/>
    </row>
    <row r="96" spans="1:17" ht="27.6" x14ac:dyDescent="0.25">
      <c r="A96" s="101"/>
      <c r="B96" s="102"/>
      <c r="C96" s="60" t="s">
        <v>48</v>
      </c>
      <c r="D96" s="60" t="s">
        <v>6</v>
      </c>
      <c r="E96" s="60" t="s">
        <v>7</v>
      </c>
      <c r="F96" s="60" t="s">
        <v>8</v>
      </c>
      <c r="G96" s="89"/>
      <c r="H96" s="89"/>
      <c r="I96" s="89"/>
      <c r="J96" s="86"/>
      <c r="K96" s="89"/>
      <c r="L96" s="89"/>
      <c r="M96" s="86"/>
      <c r="N96" s="86"/>
      <c r="O96" s="99"/>
    </row>
    <row r="97" spans="1:15" ht="15" customHeight="1" x14ac:dyDescent="0.25">
      <c r="A97" s="45" t="s">
        <v>51</v>
      </c>
      <c r="B97" s="62">
        <f>C97+D97+E97+F97</f>
        <v>285</v>
      </c>
      <c r="C97" s="44">
        <v>0</v>
      </c>
      <c r="D97" s="44">
        <v>129</v>
      </c>
      <c r="E97" s="44">
        <v>107</v>
      </c>
      <c r="F97" s="44">
        <v>49</v>
      </c>
      <c r="G97" s="90"/>
      <c r="H97" s="90"/>
      <c r="I97" s="90"/>
      <c r="J97" s="75"/>
      <c r="K97" s="90"/>
      <c r="L97" s="90"/>
      <c r="M97" s="75"/>
      <c r="N97" s="75"/>
      <c r="O97" s="75"/>
    </row>
    <row r="98" spans="1:15" ht="15" customHeight="1" x14ac:dyDescent="0.25">
      <c r="A98" s="64" t="s">
        <v>52</v>
      </c>
      <c r="B98" s="62">
        <f t="shared" ref="B98:B121" si="15">C98+D98+E98+F98</f>
        <v>866</v>
      </c>
      <c r="C98" s="44">
        <v>5</v>
      </c>
      <c r="D98" s="44">
        <v>429</v>
      </c>
      <c r="E98" s="44">
        <v>385</v>
      </c>
      <c r="F98" s="44">
        <v>47</v>
      </c>
      <c r="G98" s="90"/>
      <c r="H98" s="90"/>
      <c r="I98" s="90"/>
      <c r="J98" s="75"/>
      <c r="K98" s="90"/>
      <c r="L98" s="90"/>
      <c r="M98" s="75"/>
      <c r="N98" s="75"/>
      <c r="O98" s="75"/>
    </row>
    <row r="99" spans="1:15" ht="15" customHeight="1" x14ac:dyDescent="0.25">
      <c r="A99" s="49" t="s">
        <v>53</v>
      </c>
      <c r="B99" s="62">
        <f t="shared" si="15"/>
        <v>399</v>
      </c>
      <c r="C99" s="44">
        <v>0</v>
      </c>
      <c r="D99" s="44">
        <v>203</v>
      </c>
      <c r="E99" s="44">
        <v>156</v>
      </c>
      <c r="F99" s="44">
        <v>40</v>
      </c>
      <c r="G99" s="90"/>
      <c r="H99" s="90"/>
      <c r="I99" s="90"/>
      <c r="J99" s="75"/>
      <c r="K99" s="90"/>
      <c r="L99" s="90"/>
      <c r="M99" s="75"/>
      <c r="N99" s="75"/>
      <c r="O99" s="75"/>
    </row>
    <row r="100" spans="1:15" ht="15" customHeight="1" x14ac:dyDescent="0.25">
      <c r="A100" s="64" t="s">
        <v>54</v>
      </c>
      <c r="B100" s="62">
        <f t="shared" si="15"/>
        <v>2514</v>
      </c>
      <c r="C100" s="44">
        <v>15</v>
      </c>
      <c r="D100" s="44">
        <v>1536</v>
      </c>
      <c r="E100" s="44">
        <v>839</v>
      </c>
      <c r="F100" s="44">
        <v>124</v>
      </c>
      <c r="G100" s="90"/>
      <c r="H100" s="90"/>
      <c r="I100" s="90"/>
      <c r="J100" s="75"/>
      <c r="K100" s="90"/>
      <c r="L100" s="90"/>
      <c r="M100" s="75"/>
      <c r="N100" s="75"/>
      <c r="O100" s="75"/>
    </row>
    <row r="101" spans="1:15" ht="15" customHeight="1" x14ac:dyDescent="0.25">
      <c r="A101" s="64" t="s">
        <v>55</v>
      </c>
      <c r="B101" s="62">
        <f t="shared" si="15"/>
        <v>661</v>
      </c>
      <c r="C101" s="44">
        <v>3</v>
      </c>
      <c r="D101" s="44">
        <v>302</v>
      </c>
      <c r="E101" s="44">
        <v>280</v>
      </c>
      <c r="F101" s="44">
        <v>76</v>
      </c>
      <c r="G101" s="90"/>
      <c r="H101" s="90"/>
      <c r="I101" s="90"/>
      <c r="J101" s="75"/>
      <c r="K101" s="90"/>
      <c r="L101" s="90"/>
      <c r="M101" s="75"/>
      <c r="N101" s="75"/>
      <c r="O101" s="75"/>
    </row>
    <row r="102" spans="1:15" ht="15" customHeight="1" x14ac:dyDescent="0.25">
      <c r="A102" s="64" t="s">
        <v>56</v>
      </c>
      <c r="B102" s="62">
        <f t="shared" si="15"/>
        <v>743</v>
      </c>
      <c r="C102" s="44">
        <v>3</v>
      </c>
      <c r="D102" s="44">
        <v>293</v>
      </c>
      <c r="E102" s="44">
        <v>414</v>
      </c>
      <c r="F102" s="44">
        <v>33</v>
      </c>
      <c r="G102" s="90"/>
      <c r="H102" s="90"/>
      <c r="I102" s="90"/>
      <c r="J102" s="75"/>
      <c r="K102" s="90"/>
      <c r="L102" s="90"/>
      <c r="M102" s="75"/>
      <c r="N102" s="75"/>
      <c r="O102" s="75"/>
    </row>
    <row r="103" spans="1:15" ht="15" customHeight="1" x14ac:dyDescent="0.25">
      <c r="A103" s="64" t="s">
        <v>12</v>
      </c>
      <c r="B103" s="62">
        <f t="shared" si="15"/>
        <v>557</v>
      </c>
      <c r="C103" s="44">
        <v>4</v>
      </c>
      <c r="D103" s="44">
        <v>304</v>
      </c>
      <c r="E103" s="44">
        <v>197</v>
      </c>
      <c r="F103" s="44">
        <v>52</v>
      </c>
      <c r="G103" s="90"/>
      <c r="H103" s="90"/>
      <c r="I103" s="90"/>
      <c r="J103" s="75"/>
      <c r="K103" s="90"/>
      <c r="L103" s="90"/>
      <c r="M103" s="75"/>
      <c r="N103" s="75"/>
      <c r="O103" s="75"/>
    </row>
    <row r="104" spans="1:15" ht="15" customHeight="1" x14ac:dyDescent="0.25">
      <c r="A104" s="64" t="s">
        <v>10</v>
      </c>
      <c r="B104" s="62">
        <f t="shared" si="15"/>
        <v>1544</v>
      </c>
      <c r="C104" s="44">
        <v>2</v>
      </c>
      <c r="D104" s="44">
        <v>771</v>
      </c>
      <c r="E104" s="44">
        <v>652</v>
      </c>
      <c r="F104" s="44">
        <v>119</v>
      </c>
      <c r="G104" s="90"/>
      <c r="H104" s="90"/>
      <c r="I104" s="90"/>
      <c r="J104" s="75"/>
      <c r="K104" s="90"/>
      <c r="L104" s="90"/>
      <c r="M104" s="75"/>
      <c r="N104" s="75"/>
      <c r="O104" s="75"/>
    </row>
    <row r="105" spans="1:15" ht="15" customHeight="1" x14ac:dyDescent="0.25">
      <c r="A105" s="64" t="s">
        <v>57</v>
      </c>
      <c r="B105" s="62">
        <f t="shared" si="15"/>
        <v>337</v>
      </c>
      <c r="C105" s="44">
        <v>2</v>
      </c>
      <c r="D105" s="44">
        <v>148</v>
      </c>
      <c r="E105" s="44">
        <v>152</v>
      </c>
      <c r="F105" s="44">
        <v>35</v>
      </c>
      <c r="G105" s="90"/>
      <c r="H105" s="90"/>
      <c r="I105" s="90"/>
      <c r="J105" s="75"/>
      <c r="K105" s="90"/>
      <c r="L105" s="90"/>
      <c r="M105" s="75"/>
      <c r="N105" s="75"/>
      <c r="O105" s="75"/>
    </row>
    <row r="106" spans="1:15" ht="15" customHeight="1" x14ac:dyDescent="0.25">
      <c r="A106" s="64" t="s">
        <v>58</v>
      </c>
      <c r="B106" s="62">
        <f t="shared" si="15"/>
        <v>656</v>
      </c>
      <c r="C106" s="44">
        <v>3</v>
      </c>
      <c r="D106" s="44">
        <v>287</v>
      </c>
      <c r="E106" s="44">
        <v>262</v>
      </c>
      <c r="F106" s="44">
        <v>104</v>
      </c>
      <c r="G106" s="90"/>
      <c r="H106" s="90"/>
      <c r="I106" s="90"/>
      <c r="J106" s="75"/>
      <c r="K106" s="90"/>
      <c r="L106" s="90"/>
      <c r="M106" s="75"/>
      <c r="N106" s="75"/>
      <c r="O106" s="75"/>
    </row>
    <row r="107" spans="1:15" ht="15" customHeight="1" x14ac:dyDescent="0.25">
      <c r="A107" s="64" t="s">
        <v>59</v>
      </c>
      <c r="B107" s="62">
        <f t="shared" si="15"/>
        <v>882</v>
      </c>
      <c r="C107" s="44">
        <v>1</v>
      </c>
      <c r="D107" s="44">
        <v>463</v>
      </c>
      <c r="E107" s="44">
        <v>312</v>
      </c>
      <c r="F107" s="44">
        <v>106</v>
      </c>
      <c r="G107" s="90"/>
      <c r="H107" s="90"/>
      <c r="I107" s="90"/>
      <c r="J107" s="75"/>
      <c r="K107" s="90"/>
      <c r="L107" s="90"/>
      <c r="M107" s="75"/>
      <c r="N107" s="75"/>
      <c r="O107" s="75"/>
    </row>
    <row r="108" spans="1:15" ht="15" customHeight="1" x14ac:dyDescent="0.25">
      <c r="A108" s="64" t="s">
        <v>14</v>
      </c>
      <c r="B108" s="62">
        <f t="shared" si="15"/>
        <v>1175</v>
      </c>
      <c r="C108" s="44">
        <v>5</v>
      </c>
      <c r="D108" s="44">
        <v>621</v>
      </c>
      <c r="E108" s="44">
        <v>401</v>
      </c>
      <c r="F108" s="44">
        <v>148</v>
      </c>
      <c r="G108" s="90"/>
      <c r="H108" s="90"/>
      <c r="I108" s="90"/>
      <c r="J108" s="75"/>
      <c r="K108" s="90"/>
      <c r="L108" s="90"/>
      <c r="M108" s="75"/>
      <c r="N108" s="75"/>
      <c r="O108" s="75"/>
    </row>
    <row r="109" spans="1:15" ht="15" customHeight="1" x14ac:dyDescent="0.25">
      <c r="A109" s="64" t="s">
        <v>60</v>
      </c>
      <c r="B109" s="62">
        <f t="shared" si="15"/>
        <v>1013</v>
      </c>
      <c r="C109" s="44">
        <v>6</v>
      </c>
      <c r="D109" s="44">
        <v>553</v>
      </c>
      <c r="E109" s="44">
        <v>369</v>
      </c>
      <c r="F109" s="44">
        <v>85</v>
      </c>
      <c r="G109" s="90"/>
      <c r="H109" s="90"/>
      <c r="I109" s="90"/>
      <c r="J109" s="75"/>
      <c r="K109" s="90"/>
      <c r="L109" s="90"/>
      <c r="M109" s="75"/>
      <c r="N109" s="75"/>
      <c r="O109" s="75"/>
    </row>
    <row r="110" spans="1:15" ht="15" customHeight="1" x14ac:dyDescent="0.25">
      <c r="A110" s="64" t="s">
        <v>61</v>
      </c>
      <c r="B110" s="62">
        <f t="shared" si="15"/>
        <v>413</v>
      </c>
      <c r="C110" s="44">
        <v>0</v>
      </c>
      <c r="D110" s="44">
        <v>189</v>
      </c>
      <c r="E110" s="44">
        <v>190</v>
      </c>
      <c r="F110" s="44">
        <v>34</v>
      </c>
      <c r="G110" s="90"/>
      <c r="H110" s="90"/>
      <c r="I110" s="90"/>
      <c r="J110" s="75"/>
      <c r="K110" s="90"/>
      <c r="L110" s="90"/>
      <c r="M110" s="75"/>
      <c r="N110" s="75"/>
      <c r="O110" s="75"/>
    </row>
    <row r="111" spans="1:15" ht="15" customHeight="1" x14ac:dyDescent="0.25">
      <c r="A111" s="64" t="s">
        <v>11</v>
      </c>
      <c r="B111" s="62">
        <f t="shared" si="15"/>
        <v>7989</v>
      </c>
      <c r="C111" s="44">
        <v>17</v>
      </c>
      <c r="D111" s="44">
        <v>3995</v>
      </c>
      <c r="E111" s="44">
        <v>3062</v>
      </c>
      <c r="F111" s="44">
        <v>915</v>
      </c>
      <c r="G111" s="90"/>
      <c r="H111" s="90"/>
      <c r="I111" s="90"/>
      <c r="J111" s="75"/>
      <c r="K111" s="90"/>
      <c r="L111" s="90"/>
      <c r="M111" s="75"/>
      <c r="N111" s="75"/>
      <c r="O111" s="75"/>
    </row>
    <row r="112" spans="1:15" ht="15" customHeight="1" x14ac:dyDescent="0.25">
      <c r="A112" s="64" t="s">
        <v>62</v>
      </c>
      <c r="B112" s="62">
        <f t="shared" si="15"/>
        <v>522</v>
      </c>
      <c r="C112" s="44">
        <v>27</v>
      </c>
      <c r="D112" s="44">
        <v>225</v>
      </c>
      <c r="E112" s="44">
        <v>198</v>
      </c>
      <c r="F112" s="44">
        <v>72</v>
      </c>
      <c r="G112" s="90"/>
      <c r="H112" s="90"/>
      <c r="I112" s="90"/>
      <c r="J112" s="75"/>
      <c r="K112" s="90"/>
      <c r="L112" s="90"/>
      <c r="M112" s="75"/>
      <c r="N112" s="75"/>
      <c r="O112" s="75"/>
    </row>
    <row r="113" spans="1:15" ht="15" customHeight="1" x14ac:dyDescent="0.25">
      <c r="A113" s="64" t="s">
        <v>63</v>
      </c>
      <c r="B113" s="62">
        <f t="shared" si="15"/>
        <v>122</v>
      </c>
      <c r="C113" s="44">
        <v>0</v>
      </c>
      <c r="D113" s="44">
        <v>88</v>
      </c>
      <c r="E113" s="44">
        <v>27</v>
      </c>
      <c r="F113" s="44">
        <v>7</v>
      </c>
      <c r="G113" s="90"/>
      <c r="H113" s="90"/>
      <c r="I113" s="90"/>
      <c r="J113" s="75"/>
      <c r="K113" s="90"/>
      <c r="L113" s="90"/>
      <c r="M113" s="75"/>
      <c r="N113" s="75"/>
      <c r="O113" s="75"/>
    </row>
    <row r="114" spans="1:15" ht="15" customHeight="1" x14ac:dyDescent="0.25">
      <c r="A114" s="64" t="s">
        <v>64</v>
      </c>
      <c r="B114" s="62">
        <f t="shared" si="15"/>
        <v>149</v>
      </c>
      <c r="C114" s="44">
        <v>1</v>
      </c>
      <c r="D114" s="44">
        <v>77</v>
      </c>
      <c r="E114" s="44">
        <v>60</v>
      </c>
      <c r="F114" s="44">
        <v>11</v>
      </c>
      <c r="G114" s="90"/>
      <c r="H114" s="90"/>
      <c r="I114" s="90"/>
      <c r="J114" s="75"/>
      <c r="K114" s="90"/>
      <c r="L114" s="90"/>
      <c r="M114" s="75"/>
      <c r="N114" s="75"/>
      <c r="O114" s="75"/>
    </row>
    <row r="115" spans="1:15" ht="15" customHeight="1" x14ac:dyDescent="0.25">
      <c r="A115" s="64" t="s">
        <v>65</v>
      </c>
      <c r="B115" s="62">
        <f t="shared" si="15"/>
        <v>181</v>
      </c>
      <c r="C115" s="44">
        <v>1</v>
      </c>
      <c r="D115" s="44">
        <v>96</v>
      </c>
      <c r="E115" s="44">
        <v>66</v>
      </c>
      <c r="F115" s="44">
        <v>18</v>
      </c>
      <c r="G115" s="90"/>
      <c r="H115" s="90"/>
      <c r="I115" s="90"/>
      <c r="J115" s="75"/>
      <c r="K115" s="90"/>
      <c r="L115" s="90"/>
      <c r="M115" s="75"/>
      <c r="N115" s="75"/>
      <c r="O115" s="75"/>
    </row>
    <row r="116" spans="1:15" ht="15" customHeight="1" x14ac:dyDescent="0.25">
      <c r="A116" s="64" t="s">
        <v>66</v>
      </c>
      <c r="B116" s="62">
        <f t="shared" si="15"/>
        <v>783</v>
      </c>
      <c r="C116" s="44">
        <v>0</v>
      </c>
      <c r="D116" s="44">
        <v>357</v>
      </c>
      <c r="E116" s="44">
        <v>348</v>
      </c>
      <c r="F116" s="44">
        <v>78</v>
      </c>
      <c r="G116" s="90"/>
      <c r="H116" s="90"/>
      <c r="I116" s="90"/>
      <c r="J116" s="75"/>
      <c r="K116" s="90"/>
      <c r="L116" s="90"/>
      <c r="M116" s="75"/>
      <c r="N116" s="75"/>
      <c r="O116" s="75"/>
    </row>
    <row r="117" spans="1:15" ht="15" customHeight="1" x14ac:dyDescent="0.25">
      <c r="A117" s="64" t="s">
        <v>13</v>
      </c>
      <c r="B117" s="62">
        <f t="shared" si="15"/>
        <v>1115</v>
      </c>
      <c r="C117" s="44">
        <v>1</v>
      </c>
      <c r="D117" s="44">
        <v>494</v>
      </c>
      <c r="E117" s="44">
        <v>563</v>
      </c>
      <c r="F117" s="44">
        <v>57</v>
      </c>
      <c r="G117" s="90"/>
      <c r="H117" s="90"/>
      <c r="I117" s="90"/>
      <c r="J117" s="75"/>
      <c r="K117" s="90"/>
      <c r="L117" s="90"/>
      <c r="M117" s="75"/>
      <c r="N117" s="75"/>
      <c r="O117" s="75"/>
    </row>
    <row r="118" spans="1:15" ht="15" customHeight="1" x14ac:dyDescent="0.25">
      <c r="A118" s="64" t="s">
        <v>67</v>
      </c>
      <c r="B118" s="62">
        <f t="shared" si="15"/>
        <v>633</v>
      </c>
      <c r="C118" s="44">
        <v>9</v>
      </c>
      <c r="D118" s="44">
        <v>277</v>
      </c>
      <c r="E118" s="44">
        <v>271</v>
      </c>
      <c r="F118" s="44">
        <v>76</v>
      </c>
      <c r="G118" s="90"/>
      <c r="H118" s="90"/>
      <c r="I118" s="90"/>
      <c r="J118" s="75"/>
      <c r="K118" s="90"/>
      <c r="L118" s="90"/>
      <c r="M118" s="75"/>
      <c r="N118" s="75"/>
      <c r="O118" s="75"/>
    </row>
    <row r="119" spans="1:15" ht="15" customHeight="1" x14ac:dyDescent="0.25">
      <c r="A119" s="64" t="s">
        <v>68</v>
      </c>
      <c r="B119" s="62">
        <f t="shared" si="15"/>
        <v>558</v>
      </c>
      <c r="C119" s="44">
        <v>0</v>
      </c>
      <c r="D119" s="44">
        <v>220</v>
      </c>
      <c r="E119" s="44">
        <v>291</v>
      </c>
      <c r="F119" s="44">
        <v>47</v>
      </c>
      <c r="G119" s="90"/>
      <c r="H119" s="90"/>
      <c r="I119" s="90"/>
      <c r="J119" s="75"/>
      <c r="K119" s="90"/>
      <c r="L119" s="90"/>
      <c r="M119" s="75"/>
      <c r="N119" s="75"/>
      <c r="O119" s="75"/>
    </row>
    <row r="120" spans="1:15" ht="15" customHeight="1" x14ac:dyDescent="0.25">
      <c r="A120" s="64" t="s">
        <v>69</v>
      </c>
      <c r="B120" s="62">
        <f t="shared" si="15"/>
        <v>512</v>
      </c>
      <c r="C120" s="44">
        <v>0</v>
      </c>
      <c r="D120" s="44">
        <v>255</v>
      </c>
      <c r="E120" s="44">
        <v>249</v>
      </c>
      <c r="F120" s="44">
        <v>8</v>
      </c>
      <c r="G120" s="90"/>
      <c r="H120" s="90"/>
      <c r="I120" s="90"/>
      <c r="J120" s="75"/>
      <c r="K120" s="90"/>
      <c r="L120" s="90"/>
      <c r="M120" s="75"/>
      <c r="N120" s="75"/>
      <c r="O120" s="75"/>
    </row>
    <row r="121" spans="1:15" s="98" customFormat="1" ht="15" customHeight="1" x14ac:dyDescent="0.25">
      <c r="A121" s="66" t="s">
        <v>70</v>
      </c>
      <c r="B121" s="85">
        <f t="shared" si="15"/>
        <v>187</v>
      </c>
      <c r="C121" s="51">
        <v>5</v>
      </c>
      <c r="D121" s="51">
        <v>89</v>
      </c>
      <c r="E121" s="51">
        <v>59</v>
      </c>
      <c r="F121" s="51">
        <v>34</v>
      </c>
      <c r="G121" s="90"/>
      <c r="H121" s="90"/>
      <c r="I121" s="90"/>
      <c r="J121" s="75"/>
      <c r="K121" s="90"/>
      <c r="L121" s="90"/>
      <c r="M121" s="75"/>
      <c r="N121" s="75"/>
      <c r="O121" s="75"/>
    </row>
    <row r="122" spans="1:15" ht="15" customHeight="1" x14ac:dyDescent="0.25">
      <c r="A122" s="68" t="s">
        <v>1</v>
      </c>
      <c r="B122" s="54">
        <f>SUM(B97:B121)</f>
        <v>24796</v>
      </c>
      <c r="C122" s="54">
        <f>SUM(C97:C121)</f>
        <v>110</v>
      </c>
      <c r="D122" s="54">
        <f>SUM(D97:D121)</f>
        <v>12401</v>
      </c>
      <c r="E122" s="54">
        <f>SUM(E97:E121)</f>
        <v>9910</v>
      </c>
      <c r="F122" s="54">
        <f>SUM(F97:F121)</f>
        <v>2375</v>
      </c>
      <c r="G122" s="71"/>
      <c r="H122" s="71"/>
      <c r="I122" s="71"/>
      <c r="J122" s="71"/>
      <c r="K122" s="71"/>
      <c r="L122" s="71"/>
      <c r="M122" s="71"/>
      <c r="N122" s="71"/>
      <c r="O122" s="71"/>
    </row>
    <row r="123" spans="1:15" ht="15" customHeight="1" thickBot="1" x14ac:dyDescent="0.3">
      <c r="A123" s="69" t="s">
        <v>2</v>
      </c>
      <c r="B123" s="56">
        <f>B122/$B$122</f>
        <v>1</v>
      </c>
      <c r="C123" s="56">
        <f>C122/$B$122</f>
        <v>4.4361993869979025E-3</v>
      </c>
      <c r="D123" s="56">
        <f>D122/$B$122</f>
        <v>0.50012098725600906</v>
      </c>
      <c r="E123" s="56">
        <f>E122/$B$122</f>
        <v>0.39966123568317469</v>
      </c>
      <c r="F123" s="56">
        <f>F122/$B$122</f>
        <v>9.5781577673818355E-2</v>
      </c>
      <c r="G123" s="72"/>
      <c r="H123" s="72"/>
      <c r="I123" s="72"/>
      <c r="J123" s="72"/>
      <c r="K123" s="72"/>
      <c r="L123" s="72"/>
      <c r="M123" s="72"/>
      <c r="N123" s="72"/>
      <c r="O123" s="72"/>
    </row>
    <row r="124" spans="1:15" ht="15" customHeight="1" x14ac:dyDescent="0.25">
      <c r="A124" s="84"/>
      <c r="B124" s="2"/>
    </row>
  </sheetData>
  <mergeCells count="27">
    <mergeCell ref="S49:S50"/>
    <mergeCell ref="T49:T50"/>
    <mergeCell ref="C49:E49"/>
    <mergeCell ref="F49:F50"/>
    <mergeCell ref="G49:I49"/>
    <mergeCell ref="J49:J50"/>
    <mergeCell ref="N49:N50"/>
    <mergeCell ref="O49:O50"/>
    <mergeCell ref="R49:R50"/>
    <mergeCell ref="Q49:Q50"/>
    <mergeCell ref="K49:L49"/>
    <mergeCell ref="M49:M50"/>
    <mergeCell ref="P74:P76"/>
    <mergeCell ref="Q74:Q76"/>
    <mergeCell ref="A49:A50"/>
    <mergeCell ref="B74:B76"/>
    <mergeCell ref="B49:B50"/>
    <mergeCell ref="C75:E75"/>
    <mergeCell ref="F75:H75"/>
    <mergeCell ref="O95:O96"/>
    <mergeCell ref="C95:F95"/>
    <mergeCell ref="A95:A96"/>
    <mergeCell ref="B95:B96"/>
    <mergeCell ref="A74:A76"/>
    <mergeCell ref="I75:K75"/>
    <mergeCell ref="L75:N75"/>
    <mergeCell ref="C74:N74"/>
  </mergeCells>
  <printOptions horizontalCentered="1"/>
  <pageMargins left="0.15748031496062992" right="0.19685039370078741" top="0.55118110236220474" bottom="0.55118110236220474" header="0.31496062992125984" footer="0.31496062992125984"/>
  <pageSetup scale="72" orientation="landscape" r:id="rId1"/>
  <headerFooter>
    <oddFooter>&amp;LFuente: Registro de casos del CEM/UGIGC/PNCVFS</oddFooter>
  </headerFooter>
  <rowBreaks count="2" manualBreakCount="2">
    <brk id="46" max="14" man="1"/>
    <brk id="92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Mujer</vt:lpstr>
      <vt:lpstr>Mujer!Área_de_impresión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Marleny Llanos</cp:lastModifiedBy>
  <cp:lastPrinted>2018-03-05T20:24:23Z</cp:lastPrinted>
  <dcterms:created xsi:type="dcterms:W3CDTF">2009-10-30T17:37:42Z</dcterms:created>
  <dcterms:modified xsi:type="dcterms:W3CDTF">2018-04-11T22:16:25Z</dcterms:modified>
</cp:coreProperties>
</file>