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C122" i="1"/>
  <c r="E122" i="1" s="1"/>
  <c r="E121" i="1"/>
  <c r="E120" i="1"/>
  <c r="E119" i="1"/>
  <c r="E118" i="1"/>
  <c r="E117" i="1"/>
  <c r="E116" i="1"/>
  <c r="E115" i="1"/>
  <c r="E114" i="1"/>
  <c r="E113" i="1"/>
  <c r="E112" i="1"/>
  <c r="E111" i="1"/>
  <c r="E110" i="1"/>
  <c r="F103" i="1"/>
  <c r="E103" i="1"/>
  <c r="E104" i="1" s="1"/>
  <c r="D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G104" i="1" s="1"/>
  <c r="E85" i="1"/>
  <c r="D85" i="1"/>
  <c r="C85" i="1"/>
  <c r="F84" i="1"/>
  <c r="F83" i="1"/>
  <c r="F82" i="1"/>
  <c r="F81" i="1"/>
  <c r="F80" i="1"/>
  <c r="F79" i="1"/>
  <c r="F78" i="1"/>
  <c r="F77" i="1"/>
  <c r="F76" i="1"/>
  <c r="F75" i="1"/>
  <c r="F74" i="1"/>
  <c r="F73" i="1"/>
  <c r="F85" i="1" s="1"/>
  <c r="M66" i="1"/>
  <c r="N65" i="1"/>
  <c r="N64" i="1"/>
  <c r="N63" i="1"/>
  <c r="N62" i="1"/>
  <c r="D62" i="1"/>
  <c r="E61" i="1" s="1"/>
  <c r="N61" i="1"/>
  <c r="N60" i="1"/>
  <c r="N66" i="1" s="1"/>
  <c r="N59" i="1"/>
  <c r="H54" i="1"/>
  <c r="G54" i="1"/>
  <c r="F54" i="1"/>
  <c r="E54" i="1"/>
  <c r="D54" i="1"/>
  <c r="C54" i="1"/>
  <c r="I53" i="1"/>
  <c r="I52" i="1"/>
  <c r="I51" i="1"/>
  <c r="I50" i="1"/>
  <c r="I49" i="1"/>
  <c r="I48" i="1"/>
  <c r="I47" i="1"/>
  <c r="I46" i="1"/>
  <c r="I45" i="1"/>
  <c r="I44" i="1"/>
  <c r="I43" i="1"/>
  <c r="I42" i="1"/>
  <c r="I54" i="1" s="1"/>
  <c r="E38" i="1"/>
  <c r="D38" i="1"/>
  <c r="F36" i="1"/>
  <c r="F35" i="1"/>
  <c r="F34" i="1"/>
  <c r="F33" i="1"/>
  <c r="F32" i="1"/>
  <c r="F31" i="1"/>
  <c r="F30" i="1"/>
  <c r="F29" i="1"/>
  <c r="F28" i="1"/>
  <c r="F27" i="1"/>
  <c r="I22" i="1"/>
  <c r="H22" i="1"/>
  <c r="D22" i="1"/>
  <c r="C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E22" i="1" s="1"/>
  <c r="J10" i="1"/>
  <c r="J22" i="1" s="1"/>
  <c r="E10" i="1"/>
  <c r="G55" i="1" l="1"/>
  <c r="H23" i="1"/>
  <c r="D55" i="1"/>
  <c r="E55" i="1"/>
  <c r="H55" i="1"/>
  <c r="I55" i="1"/>
  <c r="F38" i="1"/>
  <c r="I23" i="1"/>
  <c r="J23" i="1"/>
  <c r="D23" i="1"/>
  <c r="C23" i="1"/>
  <c r="F37" i="1"/>
  <c r="E23" i="1"/>
  <c r="F104" i="1"/>
  <c r="F86" i="1"/>
  <c r="E86" i="1"/>
  <c r="D86" i="1"/>
  <c r="C86" i="1"/>
  <c r="C55" i="1"/>
  <c r="G28" i="1"/>
  <c r="F55" i="1"/>
  <c r="D104" i="1"/>
  <c r="E59" i="1"/>
  <c r="E60" i="1"/>
  <c r="G35" i="1" l="1"/>
  <c r="G31" i="1"/>
  <c r="G27" i="1"/>
  <c r="G32" i="1"/>
  <c r="G37" i="1"/>
  <c r="E62" i="1"/>
  <c r="G33" i="1"/>
  <c r="G30" i="1"/>
  <c r="G29" i="1"/>
  <c r="G34" i="1"/>
  <c r="G36" i="1"/>
  <c r="G38" i="1" l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<sst xmlns="http://schemas.openxmlformats.org/spreadsheetml/2006/main" count="161" uniqueCount="96">
  <si>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</si>
  <si>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Marzo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</si>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</sst>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164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164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164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0.98148148148148151</c:v>
                </c:pt>
                <c:pt idx="1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0.3888888888888889</c:v>
                </c:pt>
                <c:pt idx="1">
                  <c:v>0</c:v>
                </c:pt>
                <c:pt idx="2">
                  <c:v>0.31481481481481483</c:v>
                </c:pt>
                <c:pt idx="3">
                  <c:v>0.24074074074074073</c:v>
                </c:pt>
                <c:pt idx="4">
                  <c:v>3.7037037037037035E-2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1.8518518518518517E-2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733456"/>
        <c:axId val="618733064"/>
      </c:barChart>
      <c:catAx>
        <c:axId val="61873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18733064"/>
        <c:crosses val="autoZero"/>
        <c:auto val="1"/>
        <c:lblAlgn val="ctr"/>
        <c:lblOffset val="100"/>
        <c:noMultiLvlLbl val="0"/>
      </c:catAx>
      <c:valAx>
        <c:axId val="6187330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6187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39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8732280"/>
        <c:axId val="618731496"/>
      </c:barChart>
      <c:catAx>
        <c:axId val="618732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18731496"/>
        <c:crosses val="autoZero"/>
        <c:auto val="1"/>
        <c:lblAlgn val="ctr"/>
        <c:lblOffset val="100"/>
        <c:noMultiLvlLbl val="0"/>
      </c:catAx>
      <c:valAx>
        <c:axId val="618731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873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9.9447513812154692E-2</c:v>
                </c:pt>
                <c:pt idx="1">
                  <c:v>0.5322283609576427</c:v>
                </c:pt>
                <c:pt idx="2">
                  <c:v>0.36832412523020258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243</c:v>
                </c:pt>
                <c:pt idx="2">
                  <c:v>119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3051544"/>
        <c:axId val="663050368"/>
      </c:barChart>
      <c:catAx>
        <c:axId val="66305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63050368"/>
        <c:crosses val="autoZero"/>
        <c:auto val="1"/>
        <c:lblAlgn val="ctr"/>
        <c:lblOffset val="100"/>
        <c:noMultiLvlLbl val="0"/>
      </c:catAx>
      <c:valAx>
        <c:axId val="663050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6305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1.8518518518518517E-2</c:v>
                </c:pt>
                <c:pt idx="1">
                  <c:v>0.98148148148148151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4</c:v>
                </c:pt>
                <c:pt idx="1">
                  <c:v>36</c:v>
                </c:pt>
                <c:pt idx="2">
                  <c:v>14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335960"/>
        <c:axId val="611336352"/>
      </c:lineChart>
      <c:catAx>
        <c:axId val="61133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133635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611336352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1335960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 t="str">
            <v>Mujer</v>
          </cell>
          <cell r="I9" t="str">
            <v>Hombre</v>
          </cell>
        </row>
        <row r="23">
          <cell r="H23">
            <v>0.98148148148148151</v>
          </cell>
          <cell r="I23">
            <v>1.8518518518518517E-2</v>
          </cell>
        </row>
        <row r="27">
          <cell r="B27" t="str">
            <v>Sin nivel</v>
          </cell>
          <cell r="G27">
            <v>0.3888888888888889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0.31481481481481483</v>
          </cell>
        </row>
        <row r="30">
          <cell r="B30" t="str">
            <v>Primaria completa</v>
          </cell>
          <cell r="G30">
            <v>0.24074074074074073</v>
          </cell>
        </row>
        <row r="31">
          <cell r="B31" t="str">
            <v>Secundaria incompleta</v>
          </cell>
          <cell r="G31">
            <v>3.7037037037037035E-2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1.8518518518518517E-2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13</v>
          </cell>
          <cell r="G54">
            <v>39</v>
          </cell>
          <cell r="H54">
            <v>2</v>
          </cell>
        </row>
        <row r="59">
          <cell r="B59" t="str">
            <v>Si</v>
          </cell>
          <cell r="E59">
            <v>1.8518518518518517E-2</v>
          </cell>
        </row>
        <row r="60">
          <cell r="B60" t="str">
            <v>No</v>
          </cell>
          <cell r="E60">
            <v>0.98148148148148151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243</v>
          </cell>
        </row>
        <row r="75">
          <cell r="B75" t="str">
            <v>Marzo</v>
          </cell>
          <cell r="F75">
            <v>119</v>
          </cell>
        </row>
        <row r="76">
          <cell r="B76" t="str">
            <v>Abril</v>
          </cell>
          <cell r="F76">
            <v>0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9.9447513812154692E-2</v>
          </cell>
          <cell r="D86">
            <v>0.5322283609576427</v>
          </cell>
          <cell r="E86">
            <v>0.36832412523020258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14</v>
          </cell>
        </row>
        <row r="113">
          <cell r="B113" t="str">
            <v>Abr.</v>
          </cell>
          <cell r="C113">
            <v>145</v>
          </cell>
        </row>
        <row r="114">
          <cell r="B114" t="str">
            <v>May.</v>
          </cell>
          <cell r="C114">
            <v>122</v>
          </cell>
        </row>
        <row r="115">
          <cell r="B115" t="str">
            <v>Jun.</v>
          </cell>
          <cell r="C115">
            <v>158</v>
          </cell>
        </row>
        <row r="116">
          <cell r="B116" t="str">
            <v>Jul.</v>
          </cell>
          <cell r="C116">
            <v>67</v>
          </cell>
        </row>
        <row r="117">
          <cell r="B117" t="str">
            <v>Ago.</v>
          </cell>
          <cell r="C117">
            <v>111</v>
          </cell>
        </row>
        <row r="118">
          <cell r="B118" t="str">
            <v>Sep.</v>
          </cell>
          <cell r="C118">
            <v>75</v>
          </cell>
        </row>
        <row r="119">
          <cell r="B119" t="str">
            <v>Oct.</v>
          </cell>
          <cell r="C119">
            <v>231</v>
          </cell>
        </row>
        <row r="120">
          <cell r="B120" t="str">
            <v>Nov.</v>
          </cell>
          <cell r="C120">
            <v>350</v>
          </cell>
        </row>
        <row r="121">
          <cell r="B121" t="str">
            <v>Dic.</v>
          </cell>
          <cell r="C121">
            <v>147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22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4140625" defaultRowHeight="14.4" x14ac:dyDescent="0.3"/>
  <cols>
    <col min="1" max="1" width="1.109375" style="1" customWidth="1"/>
    <col min="2" max="2" width="14.6640625" style="1" customWidth="1"/>
    <col min="3" max="3" width="14.88671875" style="1" customWidth="1"/>
    <col min="4" max="4" width="12.6640625" style="1" customWidth="1"/>
    <col min="5" max="5" width="9.88671875" style="1" customWidth="1"/>
    <col min="6" max="6" width="7" style="1" customWidth="1"/>
    <col min="7" max="7" width="9.88671875" style="1" customWidth="1"/>
    <col min="8" max="9" width="10.6640625" style="1" customWidth="1"/>
    <col min="10" max="10" width="10.109375" style="1" customWidth="1"/>
    <col min="11" max="11" width="13.5546875" style="1" customWidth="1"/>
    <col min="12" max="12" width="9.5546875" style="1" customWidth="1"/>
    <col min="13" max="13" width="7.109375" style="1" customWidth="1"/>
    <col min="14" max="14" width="10.6640625" style="1" customWidth="1"/>
    <col min="15" max="15" width="1.109375" style="2" customWidth="1"/>
    <col min="16" max="16" width="9.6640625" style="2" customWidth="1"/>
    <col min="17" max="18" width="9.109375" style="2" customWidth="1"/>
    <col min="19" max="21" width="11.44140625" style="2"/>
    <col min="22" max="16384" width="11.44140625" style="1"/>
  </cols>
  <sheetData>
    <row r="2" spans="2:21" ht="35.25" customHeight="1" x14ac:dyDescent="0.3"/>
    <row r="3" spans="2:21" customFormat="1" ht="22.8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3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5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5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5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5">
      <c r="B10" s="21" t="s">
        <v>11</v>
      </c>
      <c r="C10" s="22">
        <v>4</v>
      </c>
      <c r="D10" s="22">
        <v>0</v>
      </c>
      <c r="E10" s="23">
        <f t="shared" ref="E10:E21" si="0">SUM(C10:D10)</f>
        <v>4</v>
      </c>
      <c r="G10" s="21" t="s">
        <v>11</v>
      </c>
      <c r="H10" s="22">
        <v>4</v>
      </c>
      <c r="I10" s="22">
        <v>0</v>
      </c>
      <c r="J10" s="23">
        <f t="shared" ref="J10:J21" si="1">SUM(H10:I10)</f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5">
      <c r="B11" s="21" t="s">
        <v>12</v>
      </c>
      <c r="C11" s="22">
        <v>35</v>
      </c>
      <c r="D11" s="22">
        <v>1</v>
      </c>
      <c r="E11" s="23">
        <f t="shared" si="0"/>
        <v>36</v>
      </c>
      <c r="G11" s="21" t="s">
        <v>12</v>
      </c>
      <c r="H11" s="22">
        <v>35</v>
      </c>
      <c r="I11" s="22">
        <v>1</v>
      </c>
      <c r="J11" s="23">
        <f t="shared" si="1"/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5">
      <c r="B12" s="21" t="s">
        <v>13</v>
      </c>
      <c r="C12" s="22">
        <v>14</v>
      </c>
      <c r="D12" s="22">
        <v>0</v>
      </c>
      <c r="E12" s="23">
        <f t="shared" si="0"/>
        <v>14</v>
      </c>
      <c r="G12" s="21" t="s">
        <v>13</v>
      </c>
      <c r="H12" s="22">
        <v>14</v>
      </c>
      <c r="I12" s="22">
        <v>0</v>
      </c>
      <c r="J12" s="23">
        <f t="shared" si="1"/>
        <v>14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5">
      <c r="B13" s="21" t="s">
        <v>14</v>
      </c>
      <c r="C13" s="22">
        <v>0</v>
      </c>
      <c r="D13" s="22">
        <v>0</v>
      </c>
      <c r="E13" s="23">
        <f t="shared" si="0"/>
        <v>0</v>
      </c>
      <c r="G13" s="21" t="s">
        <v>14</v>
      </c>
      <c r="H13" s="22">
        <v>0</v>
      </c>
      <c r="I13" s="22">
        <v>0</v>
      </c>
      <c r="J13" s="23">
        <f t="shared" si="1"/>
        <v>0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5">
      <c r="B14" s="21" t="s">
        <v>15</v>
      </c>
      <c r="C14" s="22">
        <v>0</v>
      </c>
      <c r="D14" s="22">
        <v>0</v>
      </c>
      <c r="E14" s="23">
        <f t="shared" si="0"/>
        <v>0</v>
      </c>
      <c r="G14" s="21" t="s">
        <v>15</v>
      </c>
      <c r="H14" s="22">
        <v>0</v>
      </c>
      <c r="I14" s="22">
        <v>0</v>
      </c>
      <c r="J14" s="23">
        <f t="shared" si="1"/>
        <v>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5">
      <c r="B15" s="21" t="s">
        <v>16</v>
      </c>
      <c r="C15" s="22">
        <v>0</v>
      </c>
      <c r="D15" s="22">
        <v>0</v>
      </c>
      <c r="E15" s="23">
        <f t="shared" si="0"/>
        <v>0</v>
      </c>
      <c r="G15" s="21" t="s">
        <v>16</v>
      </c>
      <c r="H15" s="22">
        <v>0</v>
      </c>
      <c r="I15" s="22">
        <v>0</v>
      </c>
      <c r="J15" s="23">
        <f t="shared" si="1"/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5">
      <c r="B16" s="21" t="s">
        <v>17</v>
      </c>
      <c r="C16" s="22">
        <v>0</v>
      </c>
      <c r="D16" s="22">
        <v>0</v>
      </c>
      <c r="E16" s="23">
        <f t="shared" si="0"/>
        <v>0</v>
      </c>
      <c r="G16" s="21" t="s">
        <v>17</v>
      </c>
      <c r="H16" s="22">
        <v>0</v>
      </c>
      <c r="I16" s="22">
        <v>0</v>
      </c>
      <c r="J16" s="23">
        <f t="shared" si="1"/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5">
      <c r="B17" s="21" t="s">
        <v>18</v>
      </c>
      <c r="C17" s="22">
        <v>0</v>
      </c>
      <c r="D17" s="22">
        <v>0</v>
      </c>
      <c r="E17" s="23">
        <f t="shared" si="0"/>
        <v>0</v>
      </c>
      <c r="G17" s="21" t="s">
        <v>18</v>
      </c>
      <c r="H17" s="22">
        <v>0</v>
      </c>
      <c r="I17" s="22">
        <v>0</v>
      </c>
      <c r="J17" s="23">
        <f t="shared" si="1"/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5">
      <c r="B18" s="21" t="s">
        <v>19</v>
      </c>
      <c r="C18" s="22">
        <v>0</v>
      </c>
      <c r="D18" s="22">
        <v>0</v>
      </c>
      <c r="E18" s="23">
        <f t="shared" si="0"/>
        <v>0</v>
      </c>
      <c r="G18" s="21" t="s">
        <v>19</v>
      </c>
      <c r="H18" s="22">
        <v>0</v>
      </c>
      <c r="I18" s="22">
        <v>0</v>
      </c>
      <c r="J18" s="23">
        <f t="shared" si="1"/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5">
      <c r="B19" s="21" t="s">
        <v>20</v>
      </c>
      <c r="C19" s="22">
        <v>0</v>
      </c>
      <c r="D19" s="22">
        <v>0</v>
      </c>
      <c r="E19" s="23">
        <f t="shared" si="0"/>
        <v>0</v>
      </c>
      <c r="G19" s="21" t="s">
        <v>20</v>
      </c>
      <c r="H19" s="22">
        <v>0</v>
      </c>
      <c r="I19" s="22">
        <v>0</v>
      </c>
      <c r="J19" s="23">
        <f t="shared" si="1"/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5">
      <c r="B20" s="21" t="s">
        <v>21</v>
      </c>
      <c r="C20" s="22">
        <v>0</v>
      </c>
      <c r="D20" s="22">
        <v>0</v>
      </c>
      <c r="E20" s="23">
        <f t="shared" si="0"/>
        <v>0</v>
      </c>
      <c r="G20" s="21" t="s">
        <v>21</v>
      </c>
      <c r="H20" s="22">
        <v>0</v>
      </c>
      <c r="I20" s="22">
        <v>0</v>
      </c>
      <c r="J20" s="23">
        <f t="shared" si="1"/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3">
      <c r="B21" s="21" t="s">
        <v>22</v>
      </c>
      <c r="C21" s="22">
        <v>0</v>
      </c>
      <c r="D21" s="22">
        <v>0</v>
      </c>
      <c r="E21" s="23">
        <f t="shared" si="0"/>
        <v>0</v>
      </c>
      <c r="G21" s="21" t="s">
        <v>22</v>
      </c>
      <c r="H21" s="22">
        <v>0</v>
      </c>
      <c r="I21" s="22">
        <v>0</v>
      </c>
      <c r="J21" s="23">
        <f t="shared" si="1"/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5">
      <c r="B22" s="24" t="s">
        <v>8</v>
      </c>
      <c r="C22" s="25">
        <f>SUM(C10:C21)</f>
        <v>53</v>
      </c>
      <c r="D22" s="25">
        <f>SUM(D10:D21)</f>
        <v>1</v>
      </c>
      <c r="E22" s="25">
        <f>SUM(E10:E21)</f>
        <v>54</v>
      </c>
      <c r="G22" s="24" t="s">
        <v>8</v>
      </c>
      <c r="H22" s="25">
        <f t="shared" ref="H22:I22" si="2">SUM(H10:H21)</f>
        <v>53</v>
      </c>
      <c r="I22" s="25">
        <f t="shared" si="2"/>
        <v>1</v>
      </c>
      <c r="J22" s="25">
        <f>SUM(J10:J21)</f>
        <v>54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5">
      <c r="B23" s="26" t="s">
        <v>23</v>
      </c>
      <c r="C23" s="27">
        <f>+C22/$E$22</f>
        <v>0.98148148148148151</v>
      </c>
      <c r="D23" s="27">
        <f>+D22/$E$22</f>
        <v>1.8518518518518517E-2</v>
      </c>
      <c r="E23" s="28">
        <f>+E22/E22</f>
        <v>1</v>
      </c>
      <c r="G23" s="26" t="s">
        <v>23</v>
      </c>
      <c r="H23" s="27">
        <f>+H22/$J$22</f>
        <v>0.98148148148148151</v>
      </c>
      <c r="I23" s="27">
        <f>+I22/$J$22</f>
        <v>1.8518518518518517E-2</v>
      </c>
      <c r="J23" s="28">
        <f>+J22/J22</f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5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5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5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5">
      <c r="B27" s="31" t="s">
        <v>28</v>
      </c>
      <c r="C27" s="31"/>
      <c r="D27" s="22">
        <v>21</v>
      </c>
      <c r="E27" s="22">
        <v>0</v>
      </c>
      <c r="F27" s="23">
        <f t="shared" ref="F27:F36" si="3">SUM(D27:E27)</f>
        <v>21</v>
      </c>
      <c r="G27" s="32">
        <f t="shared" ref="G27:G37" si="4">F27/$F$38</f>
        <v>0.3888888888888889</v>
      </c>
      <c r="O27" s="12"/>
      <c r="P27" s="12"/>
      <c r="S27" s="12"/>
      <c r="T27" s="12"/>
      <c r="U27" s="12"/>
    </row>
    <row r="28" spans="2:21" s="14" customFormat="1" ht="15" customHeight="1" x14ac:dyDescent="0.25">
      <c r="B28" s="31" t="s">
        <v>29</v>
      </c>
      <c r="C28" s="31"/>
      <c r="D28" s="22">
        <v>0</v>
      </c>
      <c r="E28" s="22">
        <v>0</v>
      </c>
      <c r="F28" s="23">
        <f t="shared" si="3"/>
        <v>0</v>
      </c>
      <c r="G28" s="32">
        <f t="shared" si="4"/>
        <v>0</v>
      </c>
      <c r="O28" s="12"/>
      <c r="P28" s="12"/>
      <c r="S28" s="12"/>
      <c r="T28" s="12"/>
      <c r="U28" s="12"/>
    </row>
    <row r="29" spans="2:21" s="14" customFormat="1" ht="15" customHeight="1" x14ac:dyDescent="0.25">
      <c r="B29" s="31" t="s">
        <v>30</v>
      </c>
      <c r="C29" s="31"/>
      <c r="D29" s="22">
        <v>17</v>
      </c>
      <c r="E29" s="22">
        <v>0</v>
      </c>
      <c r="F29" s="23">
        <f t="shared" si="3"/>
        <v>17</v>
      </c>
      <c r="G29" s="32">
        <f t="shared" si="4"/>
        <v>0.31481481481481483</v>
      </c>
      <c r="O29" s="12"/>
      <c r="P29" s="12"/>
      <c r="S29" s="12"/>
      <c r="T29" s="12"/>
      <c r="U29" s="12"/>
    </row>
    <row r="30" spans="2:21" s="14" customFormat="1" ht="15" customHeight="1" x14ac:dyDescent="0.25">
      <c r="B30" s="31" t="s">
        <v>31</v>
      </c>
      <c r="C30" s="31"/>
      <c r="D30" s="22">
        <v>12</v>
      </c>
      <c r="E30" s="22">
        <v>1</v>
      </c>
      <c r="F30" s="23">
        <f t="shared" si="3"/>
        <v>13</v>
      </c>
      <c r="G30" s="32">
        <f t="shared" si="4"/>
        <v>0.24074074074074073</v>
      </c>
      <c r="O30" s="12"/>
      <c r="P30" s="12"/>
      <c r="S30" s="12"/>
      <c r="T30" s="12"/>
      <c r="U30" s="12"/>
    </row>
    <row r="31" spans="2:21" s="14" customFormat="1" ht="15" customHeight="1" x14ac:dyDescent="0.25">
      <c r="B31" s="31" t="s">
        <v>32</v>
      </c>
      <c r="C31" s="31"/>
      <c r="D31" s="22">
        <v>2</v>
      </c>
      <c r="E31" s="22">
        <v>0</v>
      </c>
      <c r="F31" s="23">
        <f t="shared" si="3"/>
        <v>2</v>
      </c>
      <c r="G31" s="32">
        <f t="shared" si="4"/>
        <v>3.7037037037037035E-2</v>
      </c>
      <c r="O31" s="12"/>
      <c r="P31" s="12"/>
      <c r="S31" s="12"/>
      <c r="T31" s="12"/>
      <c r="U31" s="12"/>
    </row>
    <row r="32" spans="2:21" s="14" customFormat="1" ht="15" customHeight="1" x14ac:dyDescent="0.25">
      <c r="B32" s="31" t="s">
        <v>33</v>
      </c>
      <c r="C32" s="31"/>
      <c r="D32" s="22">
        <v>0</v>
      </c>
      <c r="E32" s="22">
        <v>0</v>
      </c>
      <c r="F32" s="23">
        <f t="shared" si="3"/>
        <v>0</v>
      </c>
      <c r="G32" s="32">
        <f t="shared" si="4"/>
        <v>0</v>
      </c>
      <c r="O32" s="12"/>
      <c r="P32" s="12"/>
      <c r="S32" s="12"/>
      <c r="T32" s="12"/>
      <c r="U32" s="12"/>
    </row>
    <row r="33" spans="2:21" s="14" customFormat="1" ht="15" customHeight="1" x14ac:dyDescent="0.25">
      <c r="B33" s="31" t="s">
        <v>34</v>
      </c>
      <c r="C33" s="31"/>
      <c r="D33" s="22">
        <v>0</v>
      </c>
      <c r="E33" s="22">
        <v>0</v>
      </c>
      <c r="F33" s="23">
        <f t="shared" si="3"/>
        <v>0</v>
      </c>
      <c r="G33" s="32">
        <f t="shared" si="4"/>
        <v>0</v>
      </c>
      <c r="O33" s="12"/>
      <c r="P33" s="12"/>
      <c r="S33" s="12"/>
      <c r="T33" s="12"/>
      <c r="U33" s="12"/>
    </row>
    <row r="34" spans="2:21" s="14" customFormat="1" ht="15" customHeight="1" x14ac:dyDescent="0.25">
      <c r="B34" s="31" t="s">
        <v>35</v>
      </c>
      <c r="C34" s="31"/>
      <c r="D34" s="22">
        <v>0</v>
      </c>
      <c r="E34" s="22">
        <v>0</v>
      </c>
      <c r="F34" s="23">
        <f t="shared" si="3"/>
        <v>0</v>
      </c>
      <c r="G34" s="32">
        <f t="shared" si="4"/>
        <v>0</v>
      </c>
      <c r="O34" s="12"/>
      <c r="P34" s="12"/>
      <c r="S34" s="12"/>
      <c r="T34" s="12"/>
      <c r="U34" s="12"/>
    </row>
    <row r="35" spans="2:21" s="14" customFormat="1" ht="15" customHeight="1" x14ac:dyDescent="0.25">
      <c r="B35" s="31" t="s">
        <v>36</v>
      </c>
      <c r="C35" s="31"/>
      <c r="D35" s="22">
        <v>1</v>
      </c>
      <c r="E35" s="22">
        <v>0</v>
      </c>
      <c r="F35" s="23">
        <f t="shared" si="3"/>
        <v>1</v>
      </c>
      <c r="G35" s="32">
        <f t="shared" si="4"/>
        <v>1.8518518518518517E-2</v>
      </c>
      <c r="O35" s="12"/>
      <c r="P35" s="12"/>
      <c r="S35" s="12"/>
      <c r="T35" s="12"/>
      <c r="U35" s="12"/>
    </row>
    <row r="36" spans="2:21" s="14" customFormat="1" ht="15" customHeight="1" x14ac:dyDescent="0.25">
      <c r="B36" s="31" t="s">
        <v>37</v>
      </c>
      <c r="C36" s="31"/>
      <c r="D36" s="22">
        <v>0</v>
      </c>
      <c r="E36" s="22">
        <v>0</v>
      </c>
      <c r="F36" s="23">
        <f t="shared" si="3"/>
        <v>0</v>
      </c>
      <c r="G36" s="32">
        <f t="shared" si="4"/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3">
      <c r="B37" s="31" t="s">
        <v>38</v>
      </c>
      <c r="C37" s="31"/>
      <c r="D37" s="22">
        <v>0</v>
      </c>
      <c r="E37" s="22">
        <v>0</v>
      </c>
      <c r="F37" s="23">
        <f>E22-SUM(F27:F36)</f>
        <v>0</v>
      </c>
      <c r="G37" s="32">
        <f t="shared" si="4"/>
        <v>0</v>
      </c>
      <c r="O37" s="12"/>
      <c r="P37" s="12"/>
      <c r="S37" s="12"/>
      <c r="T37" s="12"/>
      <c r="U37" s="12"/>
    </row>
    <row r="38" spans="2:21" s="14" customFormat="1" ht="15" customHeight="1" x14ac:dyDescent="0.25">
      <c r="B38" s="33" t="s">
        <v>8</v>
      </c>
      <c r="C38" s="33"/>
      <c r="D38" s="25">
        <f>SUM(D27:D37)</f>
        <v>53</v>
      </c>
      <c r="E38" s="25">
        <f>SUM(E27:E37)</f>
        <v>1</v>
      </c>
      <c r="F38" s="25">
        <f>SUM(F27:F37)</f>
        <v>54</v>
      </c>
      <c r="G38" s="34">
        <f>SUM(G27:G37)</f>
        <v>0.99999999999999989</v>
      </c>
      <c r="O38" s="12"/>
      <c r="P38" s="12"/>
      <c r="S38" s="12"/>
      <c r="T38" s="12"/>
      <c r="U38" s="12"/>
    </row>
    <row r="39" spans="2:21" s="14" customFormat="1" ht="16.5" customHeight="1" x14ac:dyDescent="0.25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5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5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5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f t="shared" ref="I42:I53" si="5">SUM(C42:H42)</f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5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f t="shared" si="5"/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5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10</v>
      </c>
      <c r="H44" s="22">
        <v>2</v>
      </c>
      <c r="I44" s="23">
        <f t="shared" si="5"/>
        <v>14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5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3">
        <f t="shared" si="5"/>
        <v>0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5">
      <c r="B46" s="21" t="s">
        <v>15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3">
        <f t="shared" si="5"/>
        <v>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5">
      <c r="B47" s="21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f t="shared" si="5"/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5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f t="shared" si="5"/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5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f t="shared" si="5"/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5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f t="shared" si="5"/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5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3">
        <f t="shared" si="5"/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5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3">
        <f t="shared" si="5"/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3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f t="shared" si="5"/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5">
      <c r="B54" s="40" t="s">
        <v>8</v>
      </c>
      <c r="C54" s="25">
        <f>SUM(C42:C53)</f>
        <v>0</v>
      </c>
      <c r="D54" s="25">
        <f t="shared" ref="D54:H54" si="6">SUM(D42:D53)</f>
        <v>0</v>
      </c>
      <c r="E54" s="25">
        <f t="shared" si="6"/>
        <v>0</v>
      </c>
      <c r="F54" s="25">
        <f t="shared" si="6"/>
        <v>13</v>
      </c>
      <c r="G54" s="25">
        <f t="shared" si="6"/>
        <v>39</v>
      </c>
      <c r="H54" s="25">
        <f t="shared" si="6"/>
        <v>2</v>
      </c>
      <c r="I54" s="25">
        <f>SUM(I42:I53)</f>
        <v>54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5">
      <c r="B55" s="41" t="s">
        <v>23</v>
      </c>
      <c r="C55" s="27">
        <f t="shared" ref="C55:H55" si="7">+C54/$I$54</f>
        <v>0</v>
      </c>
      <c r="D55" s="27">
        <f t="shared" si="7"/>
        <v>0</v>
      </c>
      <c r="E55" s="27">
        <f t="shared" si="7"/>
        <v>0</v>
      </c>
      <c r="F55" s="27">
        <f t="shared" si="7"/>
        <v>0.24074074074074073</v>
      </c>
      <c r="G55" s="27">
        <f t="shared" si="7"/>
        <v>0.72222222222222221</v>
      </c>
      <c r="H55" s="27">
        <f t="shared" si="7"/>
        <v>3.7037037037037035E-2</v>
      </c>
      <c r="I55" s="28">
        <f>+I54/I54</f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5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5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5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5">
      <c r="B59" s="48" t="s">
        <v>51</v>
      </c>
      <c r="C59" s="48"/>
      <c r="D59" s="49">
        <v>1</v>
      </c>
      <c r="E59" s="50">
        <f>+D59/$D$62</f>
        <v>1.8518518518518517E-2</v>
      </c>
      <c r="K59" s="51" t="s">
        <v>52</v>
      </c>
      <c r="L59" s="52"/>
      <c r="M59" s="53">
        <v>49</v>
      </c>
      <c r="N59" s="54">
        <f t="shared" ref="N59:N65" si="8">+M59/$M$66</f>
        <v>0.90740740740740744</v>
      </c>
      <c r="O59" s="55"/>
      <c r="U59" s="12"/>
    </row>
    <row r="60" spans="2:21" s="14" customFormat="1" ht="15" customHeight="1" x14ac:dyDescent="0.25">
      <c r="B60" s="48" t="s">
        <v>53</v>
      </c>
      <c r="C60" s="48"/>
      <c r="D60" s="49">
        <v>53</v>
      </c>
      <c r="E60" s="50">
        <f>+D60/$D$62</f>
        <v>0.98148148148148151</v>
      </c>
      <c r="K60" s="51" t="s">
        <v>54</v>
      </c>
      <c r="L60" s="52"/>
      <c r="M60" s="53">
        <v>2</v>
      </c>
      <c r="N60" s="54">
        <f t="shared" si="8"/>
        <v>3.7037037037037035E-2</v>
      </c>
      <c r="O60" s="56"/>
      <c r="U60" s="12"/>
    </row>
    <row r="61" spans="2:21" s="14" customFormat="1" ht="15" customHeight="1" thickBot="1" x14ac:dyDescent="0.3">
      <c r="B61" s="48" t="s">
        <v>55</v>
      </c>
      <c r="C61" s="48"/>
      <c r="D61" s="49">
        <v>0</v>
      </c>
      <c r="E61" s="50">
        <f>+D61/$D$62</f>
        <v>0</v>
      </c>
      <c r="K61" s="51" t="s">
        <v>56</v>
      </c>
      <c r="L61" s="52"/>
      <c r="M61" s="53">
        <v>1</v>
      </c>
      <c r="N61" s="54">
        <f t="shared" si="8"/>
        <v>1.8518518518518517E-2</v>
      </c>
      <c r="O61" s="56"/>
      <c r="U61" s="12"/>
    </row>
    <row r="62" spans="2:21" s="14" customFormat="1" ht="15" customHeight="1" x14ac:dyDescent="0.25">
      <c r="B62" s="57" t="s">
        <v>8</v>
      </c>
      <c r="C62" s="57"/>
      <c r="D62" s="58">
        <f>SUM(D59:D61)</f>
        <v>54</v>
      </c>
      <c r="E62" s="59">
        <f>SUM(E59:E61)</f>
        <v>1</v>
      </c>
      <c r="K62" s="51" t="s">
        <v>57</v>
      </c>
      <c r="L62" s="52"/>
      <c r="M62" s="53">
        <v>0</v>
      </c>
      <c r="N62" s="54">
        <f t="shared" si="8"/>
        <v>0</v>
      </c>
      <c r="O62" s="56"/>
      <c r="U62" s="12"/>
    </row>
    <row r="63" spans="2:21" s="14" customFormat="1" ht="15" customHeight="1" x14ac:dyDescent="0.25">
      <c r="K63" s="51" t="s">
        <v>58</v>
      </c>
      <c r="L63" s="52"/>
      <c r="M63" s="53">
        <v>0</v>
      </c>
      <c r="N63" s="54">
        <f t="shared" si="8"/>
        <v>0</v>
      </c>
      <c r="O63" s="56"/>
      <c r="U63" s="12"/>
    </row>
    <row r="64" spans="2:21" s="14" customFormat="1" ht="15" customHeight="1" x14ac:dyDescent="0.25">
      <c r="K64" s="51" t="s">
        <v>59</v>
      </c>
      <c r="L64" s="52"/>
      <c r="M64" s="53">
        <v>2</v>
      </c>
      <c r="N64" s="54">
        <f t="shared" si="8"/>
        <v>3.7037037037037035E-2</v>
      </c>
      <c r="O64" s="56"/>
      <c r="U64" s="12"/>
    </row>
    <row r="65" spans="2:21" s="14" customFormat="1" ht="15" customHeight="1" thickBot="1" x14ac:dyDescent="0.3">
      <c r="K65" s="51" t="s">
        <v>55</v>
      </c>
      <c r="L65" s="52"/>
      <c r="M65" s="53">
        <v>0</v>
      </c>
      <c r="N65" s="54">
        <f t="shared" si="8"/>
        <v>0</v>
      </c>
      <c r="O65" s="56"/>
      <c r="U65" s="12"/>
    </row>
    <row r="66" spans="2:21" s="14" customFormat="1" ht="15" customHeight="1" x14ac:dyDescent="0.25">
      <c r="K66" s="60" t="s">
        <v>8</v>
      </c>
      <c r="L66" s="60"/>
      <c r="M66" s="58">
        <f>SUM(M59:M65)</f>
        <v>54</v>
      </c>
      <c r="N66" s="59">
        <f>SUM(N59:N65)</f>
        <v>1</v>
      </c>
      <c r="O66" s="56"/>
      <c r="U66" s="12"/>
    </row>
    <row r="67" spans="2:21" s="14" customFormat="1" ht="13.2" x14ac:dyDescent="0.25">
      <c r="K67" s="61"/>
      <c r="L67" s="61"/>
      <c r="M67" s="61"/>
      <c r="N67" s="61"/>
      <c r="O67" s="12"/>
      <c r="P67" s="12"/>
      <c r="Q67" s="12"/>
      <c r="R67" s="12"/>
      <c r="S67" s="12"/>
      <c r="T67" s="12"/>
      <c r="U67" s="12"/>
    </row>
    <row r="68" spans="2:21" s="62" customFormat="1" ht="4.5" customHeight="1" x14ac:dyDescent="0.25">
      <c r="O68" s="63"/>
      <c r="P68" s="63"/>
      <c r="Q68" s="63"/>
      <c r="R68" s="63"/>
      <c r="S68" s="63"/>
      <c r="T68" s="63"/>
      <c r="U68" s="63"/>
    </row>
    <row r="69" spans="2:21" s="14" customFormat="1" ht="21" customHeight="1" x14ac:dyDescent="0.25">
      <c r="B69" s="64" t="s">
        <v>60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12"/>
      <c r="T69" s="12"/>
      <c r="U69" s="12"/>
    </row>
    <row r="70" spans="2:21" s="14" customFormat="1" ht="5.25" customHeight="1" x14ac:dyDescent="0.25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5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5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5">
      <c r="B73" s="21" t="s">
        <v>11</v>
      </c>
      <c r="C73" s="22">
        <v>4</v>
      </c>
      <c r="D73" s="22">
        <v>90</v>
      </c>
      <c r="E73" s="22">
        <v>87</v>
      </c>
      <c r="F73" s="23">
        <f t="shared" ref="F73:F84" si="9">SUM(C73:E73)</f>
        <v>181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5">
      <c r="B74" s="21" t="s">
        <v>12</v>
      </c>
      <c r="C74" s="22">
        <v>37</v>
      </c>
      <c r="D74" s="22">
        <v>136</v>
      </c>
      <c r="E74" s="22">
        <v>70</v>
      </c>
      <c r="F74" s="23">
        <f t="shared" si="9"/>
        <v>243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5">
      <c r="B75" s="21" t="s">
        <v>13</v>
      </c>
      <c r="C75" s="22">
        <v>13</v>
      </c>
      <c r="D75" s="22">
        <v>63</v>
      </c>
      <c r="E75" s="22">
        <v>43</v>
      </c>
      <c r="F75" s="23">
        <f t="shared" si="9"/>
        <v>119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5">
      <c r="B76" s="21" t="s">
        <v>14</v>
      </c>
      <c r="C76" s="22">
        <v>0</v>
      </c>
      <c r="D76" s="22">
        <v>0</v>
      </c>
      <c r="E76" s="22">
        <v>0</v>
      </c>
      <c r="F76" s="23">
        <f t="shared" si="9"/>
        <v>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5">
      <c r="B77" s="21" t="s">
        <v>15</v>
      </c>
      <c r="C77" s="22">
        <v>0</v>
      </c>
      <c r="D77" s="22">
        <v>0</v>
      </c>
      <c r="E77" s="22">
        <v>0</v>
      </c>
      <c r="F77" s="23">
        <f t="shared" si="9"/>
        <v>0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5">
      <c r="B78" s="21" t="s">
        <v>16</v>
      </c>
      <c r="C78" s="22">
        <v>0</v>
      </c>
      <c r="D78" s="22">
        <v>0</v>
      </c>
      <c r="E78" s="22">
        <v>0</v>
      </c>
      <c r="F78" s="23">
        <f t="shared" si="9"/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5">
      <c r="B79" s="21" t="s">
        <v>17</v>
      </c>
      <c r="C79" s="22">
        <v>0</v>
      </c>
      <c r="D79" s="22">
        <v>0</v>
      </c>
      <c r="E79" s="22">
        <v>0</v>
      </c>
      <c r="F79" s="23">
        <f t="shared" si="9"/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5">
      <c r="B80" s="21" t="s">
        <v>18</v>
      </c>
      <c r="C80" s="22">
        <v>0</v>
      </c>
      <c r="D80" s="22">
        <v>0</v>
      </c>
      <c r="E80" s="22">
        <v>0</v>
      </c>
      <c r="F80" s="23">
        <f t="shared" si="9"/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5">
      <c r="B81" s="21" t="s">
        <v>65</v>
      </c>
      <c r="C81" s="22">
        <v>0</v>
      </c>
      <c r="D81" s="22">
        <v>0</v>
      </c>
      <c r="E81" s="22">
        <v>0</v>
      </c>
      <c r="F81" s="23">
        <f t="shared" si="9"/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5">
      <c r="B82" s="21" t="s">
        <v>20</v>
      </c>
      <c r="C82" s="22">
        <v>0</v>
      </c>
      <c r="D82" s="22">
        <v>0</v>
      </c>
      <c r="E82" s="22">
        <v>0</v>
      </c>
      <c r="F82" s="23">
        <f t="shared" si="9"/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5">
      <c r="B83" s="21" t="s">
        <v>21</v>
      </c>
      <c r="C83" s="22">
        <v>0</v>
      </c>
      <c r="D83" s="22">
        <v>0</v>
      </c>
      <c r="E83" s="22">
        <v>0</v>
      </c>
      <c r="F83" s="23">
        <f t="shared" si="9"/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3">
      <c r="B84" s="21" t="s">
        <v>22</v>
      </c>
      <c r="C84" s="22">
        <v>0</v>
      </c>
      <c r="D84" s="22">
        <v>0</v>
      </c>
      <c r="E84" s="22">
        <v>0</v>
      </c>
      <c r="F84" s="23">
        <f t="shared" si="9"/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5">
      <c r="B85" s="24" t="s">
        <v>8</v>
      </c>
      <c r="C85" s="25">
        <f t="shared" ref="C85:E85" si="10">SUM(C73:C84)</f>
        <v>54</v>
      </c>
      <c r="D85" s="25">
        <f t="shared" si="10"/>
        <v>289</v>
      </c>
      <c r="E85" s="25">
        <f t="shared" si="10"/>
        <v>200</v>
      </c>
      <c r="F85" s="25">
        <f>SUM(F73:F84)</f>
        <v>543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5">
      <c r="B86" s="26" t="s">
        <v>23</v>
      </c>
      <c r="C86" s="28">
        <f>+C85/$F$85</f>
        <v>9.9447513812154692E-2</v>
      </c>
      <c r="D86" s="28">
        <f>+D85/$F$85</f>
        <v>0.5322283609576427</v>
      </c>
      <c r="E86" s="28">
        <f>+E85/$F$85</f>
        <v>0.36832412523020258</v>
      </c>
      <c r="F86" s="28">
        <f>+F85/F85</f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3.2" x14ac:dyDescent="0.25">
      <c r="H87" s="67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5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5">
      <c r="B89" s="68" t="s">
        <v>67</v>
      </c>
      <c r="C89" s="68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5">
      <c r="B90" s="21" t="s">
        <v>68</v>
      </c>
      <c r="C90" s="69"/>
      <c r="D90" s="22">
        <v>54</v>
      </c>
      <c r="E90" s="22">
        <v>0</v>
      </c>
      <c r="F90" s="22">
        <v>1</v>
      </c>
      <c r="G90" s="23">
        <f t="shared" ref="G90:G102" si="11">SUM(D90:F90)</f>
        <v>55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5">
      <c r="B91" s="21" t="s">
        <v>69</v>
      </c>
      <c r="C91" s="69"/>
      <c r="D91" s="22">
        <v>0</v>
      </c>
      <c r="E91" s="22">
        <v>46</v>
      </c>
      <c r="F91" s="22">
        <v>5</v>
      </c>
      <c r="G91" s="23">
        <f t="shared" si="11"/>
        <v>51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5">
      <c r="B92" s="21" t="s">
        <v>70</v>
      </c>
      <c r="C92" s="69"/>
      <c r="D92" s="22">
        <v>0</v>
      </c>
      <c r="E92" s="22">
        <v>11</v>
      </c>
      <c r="F92" s="22">
        <v>1</v>
      </c>
      <c r="G92" s="23">
        <f t="shared" si="11"/>
        <v>12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5">
      <c r="B93" s="21" t="s">
        <v>71</v>
      </c>
      <c r="C93" s="69"/>
      <c r="D93" s="22">
        <v>0</v>
      </c>
      <c r="E93" s="22">
        <v>154</v>
      </c>
      <c r="F93" s="22">
        <v>128</v>
      </c>
      <c r="G93" s="23">
        <f t="shared" si="11"/>
        <v>282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5">
      <c r="B94" s="21" t="s">
        <v>72</v>
      </c>
      <c r="C94" s="69"/>
      <c r="D94" s="22">
        <v>0</v>
      </c>
      <c r="E94" s="22">
        <v>43</v>
      </c>
      <c r="F94" s="22">
        <v>0</v>
      </c>
      <c r="G94" s="23">
        <f t="shared" si="11"/>
        <v>43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5">
      <c r="B95" s="21" t="s">
        <v>73</v>
      </c>
      <c r="C95" s="69"/>
      <c r="D95" s="22">
        <v>0</v>
      </c>
      <c r="E95" s="22">
        <v>1</v>
      </c>
      <c r="F95" s="22">
        <v>0</v>
      </c>
      <c r="G95" s="23">
        <f t="shared" si="11"/>
        <v>1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5">
      <c r="B96" s="21" t="s">
        <v>74</v>
      </c>
      <c r="C96" s="69"/>
      <c r="D96" s="22">
        <v>0</v>
      </c>
      <c r="E96" s="22">
        <v>4</v>
      </c>
      <c r="F96" s="22">
        <v>30</v>
      </c>
      <c r="G96" s="23">
        <f t="shared" si="11"/>
        <v>34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5">
      <c r="B97" s="21" t="s">
        <v>75</v>
      </c>
      <c r="C97" s="69"/>
      <c r="D97" s="22">
        <v>0</v>
      </c>
      <c r="E97" s="22">
        <v>1</v>
      </c>
      <c r="F97" s="22">
        <v>2</v>
      </c>
      <c r="G97" s="23">
        <f t="shared" si="11"/>
        <v>3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5">
      <c r="B98" s="21" t="s">
        <v>76</v>
      </c>
      <c r="C98" s="69"/>
      <c r="D98" s="22">
        <v>0</v>
      </c>
      <c r="E98" s="22">
        <v>0</v>
      </c>
      <c r="F98" s="22">
        <v>1</v>
      </c>
      <c r="G98" s="23">
        <f t="shared" si="11"/>
        <v>1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5">
      <c r="B99" s="21" t="s">
        <v>77</v>
      </c>
      <c r="C99" s="69"/>
      <c r="D99" s="22">
        <v>0</v>
      </c>
      <c r="E99" s="22">
        <v>0</v>
      </c>
      <c r="F99" s="22">
        <v>1</v>
      </c>
      <c r="G99" s="23">
        <f t="shared" si="11"/>
        <v>1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5">
      <c r="B100" s="21" t="s">
        <v>78</v>
      </c>
      <c r="C100" s="69"/>
      <c r="D100" s="22">
        <v>0</v>
      </c>
      <c r="E100" s="22">
        <v>0</v>
      </c>
      <c r="F100" s="22">
        <v>1</v>
      </c>
      <c r="G100" s="23">
        <f t="shared" si="11"/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5">
      <c r="B101" s="21" t="s">
        <v>79</v>
      </c>
      <c r="C101" s="69"/>
      <c r="D101" s="22">
        <v>0</v>
      </c>
      <c r="E101" s="22">
        <v>0</v>
      </c>
      <c r="F101" s="22">
        <v>0</v>
      </c>
      <c r="G101" s="23">
        <f t="shared" si="11"/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3">
      <c r="B102" s="21" t="s">
        <v>80</v>
      </c>
      <c r="C102" s="69"/>
      <c r="D102" s="22">
        <v>0</v>
      </c>
      <c r="E102" s="22">
        <v>29</v>
      </c>
      <c r="F102" s="22">
        <v>30</v>
      </c>
      <c r="G102" s="23">
        <f t="shared" si="11"/>
        <v>59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5">
      <c r="B103" s="33" t="s">
        <v>8</v>
      </c>
      <c r="C103" s="33"/>
      <c r="D103" s="25">
        <f>SUM(D90:D102)</f>
        <v>54</v>
      </c>
      <c r="E103" s="25">
        <f>SUM(E90:E102)</f>
        <v>289</v>
      </c>
      <c r="F103" s="25">
        <f>SUM(F90:F102)</f>
        <v>200</v>
      </c>
      <c r="G103" s="25">
        <f>SUM(G90:G102)</f>
        <v>543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5">
      <c r="B104" s="26" t="s">
        <v>23</v>
      </c>
      <c r="C104" s="26"/>
      <c r="D104" s="28">
        <f>+D103/$F$85</f>
        <v>9.9447513812154692E-2</v>
      </c>
      <c r="E104" s="28">
        <f>+E103/$F$85</f>
        <v>0.5322283609576427</v>
      </c>
      <c r="F104" s="28">
        <f>+F103/$F$85</f>
        <v>0.36832412523020258</v>
      </c>
      <c r="G104" s="28">
        <f>+G103/G103</f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5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5">
      <c r="B106" s="70" t="s">
        <v>81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2"/>
      <c r="P106" s="72"/>
      <c r="Q106" s="72"/>
      <c r="R106" s="72"/>
      <c r="S106" s="12"/>
      <c r="T106" s="12"/>
      <c r="U106" s="12"/>
    </row>
    <row r="107" spans="2:21" s="14" customFormat="1" ht="6" customHeight="1" x14ac:dyDescent="0.25"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2"/>
      <c r="P107" s="72"/>
      <c r="Q107" s="72"/>
      <c r="R107" s="72"/>
      <c r="S107" s="12"/>
      <c r="T107" s="12"/>
      <c r="U107" s="12"/>
    </row>
    <row r="108" spans="2:21" s="14" customFormat="1" ht="17.25" customHeight="1" x14ac:dyDescent="0.25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5">
      <c r="B109" s="75" t="s">
        <v>5</v>
      </c>
      <c r="C109" s="76">
        <v>2017</v>
      </c>
      <c r="D109" s="76">
        <v>2018</v>
      </c>
      <c r="E109" s="76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5">
      <c r="B110" s="21" t="s">
        <v>84</v>
      </c>
      <c r="C110" s="22">
        <v>496</v>
      </c>
      <c r="D110" s="22">
        <v>4</v>
      </c>
      <c r="E110" s="77">
        <f>D110/C110-1</f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x14ac:dyDescent="0.25">
      <c r="B111" s="21" t="s">
        <v>85</v>
      </c>
      <c r="C111" s="22">
        <v>231</v>
      </c>
      <c r="D111" s="22">
        <v>36</v>
      </c>
      <c r="E111" s="77">
        <f>D111/C111-1</f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customHeight="1" thickBot="1" x14ac:dyDescent="0.3">
      <c r="B112" s="21" t="s">
        <v>86</v>
      </c>
      <c r="C112" s="22">
        <v>265</v>
      </c>
      <c r="D112" s="22">
        <v>14</v>
      </c>
      <c r="E112" s="77">
        <f>D112/C112-1</f>
        <v>-0.94716981132075473</v>
      </c>
      <c r="O112" s="12"/>
      <c r="P112" s="12"/>
      <c r="Q112" s="12"/>
      <c r="R112" s="12"/>
      <c r="S112" s="12"/>
      <c r="T112" s="12"/>
      <c r="U112" s="12"/>
    </row>
    <row r="113" spans="2:21" s="14" customFormat="1" ht="15" hidden="1" customHeight="1" x14ac:dyDescent="0.25">
      <c r="B113" s="21" t="s">
        <v>87</v>
      </c>
      <c r="C113" s="22">
        <v>145</v>
      </c>
      <c r="D113" s="22"/>
      <c r="E113" s="77">
        <f t="shared" ref="E113:E121" si="12">D113/C113-1</f>
        <v>-1</v>
      </c>
      <c r="O113" s="12"/>
      <c r="P113" s="12"/>
      <c r="Q113" s="12"/>
      <c r="R113" s="12"/>
      <c r="S113" s="12"/>
      <c r="T113" s="12"/>
      <c r="U113" s="12"/>
    </row>
    <row r="114" spans="2:21" s="14" customFormat="1" ht="15" hidden="1" customHeight="1" x14ac:dyDescent="0.25">
      <c r="B114" s="21" t="s">
        <v>88</v>
      </c>
      <c r="C114" s="22">
        <v>122</v>
      </c>
      <c r="D114" s="22"/>
      <c r="E114" s="77">
        <f t="shared" si="12"/>
        <v>-1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5">
      <c r="B115" s="21" t="s">
        <v>89</v>
      </c>
      <c r="C115" s="22">
        <v>158</v>
      </c>
      <c r="D115" s="22"/>
      <c r="E115" s="77">
        <f t="shared" si="12"/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5">
      <c r="B116" s="21" t="s">
        <v>90</v>
      </c>
      <c r="C116" s="22">
        <v>67</v>
      </c>
      <c r="D116" s="22"/>
      <c r="E116" s="77">
        <f t="shared" si="12"/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5">
      <c r="B117" s="21" t="s">
        <v>91</v>
      </c>
      <c r="C117" s="22">
        <v>111</v>
      </c>
      <c r="D117" s="22"/>
      <c r="E117" s="77">
        <f t="shared" si="12"/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5">
      <c r="B118" s="21" t="s">
        <v>92</v>
      </c>
      <c r="C118" s="22">
        <v>75</v>
      </c>
      <c r="D118" s="22"/>
      <c r="E118" s="77">
        <f t="shared" si="12"/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5">
      <c r="B119" s="21" t="s">
        <v>93</v>
      </c>
      <c r="C119" s="22">
        <v>231</v>
      </c>
      <c r="D119" s="22"/>
      <c r="E119" s="77">
        <f t="shared" si="12"/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5">
      <c r="B120" s="21" t="s">
        <v>94</v>
      </c>
      <c r="C120" s="22">
        <v>350</v>
      </c>
      <c r="D120" s="22"/>
      <c r="E120" s="77">
        <f t="shared" si="12"/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3">
      <c r="B121" s="21" t="s">
        <v>95</v>
      </c>
      <c r="C121" s="22">
        <v>147</v>
      </c>
      <c r="D121" s="22"/>
      <c r="E121" s="77">
        <f t="shared" si="12"/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5">
      <c r="B122" s="78" t="s">
        <v>8</v>
      </c>
      <c r="C122" s="79">
        <f>C110+C111+C112</f>
        <v>992</v>
      </c>
      <c r="D122" s="79">
        <f>D110+D111+D112</f>
        <v>54</v>
      </c>
      <c r="E122" s="80">
        <f>(D122/C122)-1</f>
        <v>-0.94556451612903225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rintOptions horizontalCentered="1" verticalCentered="1"/>
  <pageMargins left="0.15748031496062992" right="0.11811023622047245" top="0.11811023622047245" bottom="0.11811023622047245" header="7.874015748031496E-2" footer="7.874015748031496E-2"/>
  <pageSetup paperSize="9" scale="63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2018-04-11T23:01:45Z</dcterms:created>
  <dcterms:modified xsi:type="dcterms:W3CDTF">2018-04-11T23:02:04Z</dcterms:modified>
</cp:coreProperties>
</file>