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C3.1.1.2 - C3.1.1.3 - C3.1.1.4" sheetId="1" r:id="rId1"/>
  </sheets>
  <externalReferences>
    <externalReference r:id="rId2"/>
    <externalReference r:id="rId3"/>
  </externalReferences>
  <definedNames>
    <definedName name="_xlnm.Print_Area" localSheetId="0">'C3.1.1.2 - C3.1.1.3 - C3.1.1.4'!$A$1:$J$67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24519"/>
</workbook>
</file>

<file path=xl/calcChain.xml><?xml version="1.0" encoding="utf-8"?>
<calcChain xmlns="http://schemas.openxmlformats.org/spreadsheetml/2006/main">
  <c r="G62" i="1"/>
  <c r="E62"/>
  <c r="C62"/>
  <c r="B61"/>
  <c r="F61" s="1"/>
  <c r="B60"/>
  <c r="F60" s="1"/>
  <c r="B59"/>
  <c r="F59" s="1"/>
  <c r="B58"/>
  <c r="F58" s="1"/>
  <c r="B57"/>
  <c r="F57" s="1"/>
  <c r="B56"/>
  <c r="F56" s="1"/>
  <c r="B55"/>
  <c r="F55" s="1"/>
  <c r="B54"/>
  <c r="F54" s="1"/>
  <c r="B53"/>
  <c r="F53" s="1"/>
  <c r="B52"/>
  <c r="B62" s="1"/>
  <c r="B63" s="1"/>
  <c r="I40"/>
  <c r="G40"/>
  <c r="E40"/>
  <c r="C40"/>
  <c r="B39"/>
  <c r="H39" s="1"/>
  <c r="B38"/>
  <c r="J38" s="1"/>
  <c r="B37"/>
  <c r="H37" s="1"/>
  <c r="B36"/>
  <c r="J36" s="1"/>
  <c r="B35"/>
  <c r="H35" s="1"/>
  <c r="B34"/>
  <c r="J34" s="1"/>
  <c r="B33"/>
  <c r="H33" s="1"/>
  <c r="B32"/>
  <c r="J32" s="1"/>
  <c r="B31"/>
  <c r="H31" s="1"/>
  <c r="B30"/>
  <c r="B40" s="1"/>
  <c r="B41" s="1"/>
  <c r="I18"/>
  <c r="G18"/>
  <c r="C18"/>
  <c r="B17"/>
  <c r="H17" s="1"/>
  <c r="H16"/>
  <c r="D16"/>
  <c r="B16"/>
  <c r="J16" s="1"/>
  <c r="B15"/>
  <c r="H15" s="1"/>
  <c r="H14"/>
  <c r="D14"/>
  <c r="B14"/>
  <c r="J14" s="1"/>
  <c r="B13"/>
  <c r="H13" s="1"/>
  <c r="H12"/>
  <c r="D12"/>
  <c r="B12"/>
  <c r="J12" s="1"/>
  <c r="J11"/>
  <c r="F11"/>
  <c r="B11"/>
  <c r="H11" s="1"/>
  <c r="J10"/>
  <c r="F10"/>
  <c r="B10"/>
  <c r="H10" s="1"/>
  <c r="B9"/>
  <c r="H9" s="1"/>
  <c r="H8"/>
  <c r="D8"/>
  <c r="B8"/>
  <c r="B18" s="1"/>
  <c r="B19" s="1"/>
  <c r="G19" l="1"/>
  <c r="C41"/>
  <c r="G41"/>
  <c r="C63"/>
  <c r="G63"/>
  <c r="C19"/>
  <c r="I19"/>
  <c r="E41"/>
  <c r="I41"/>
  <c r="E63"/>
  <c r="F9"/>
  <c r="J9"/>
  <c r="F13"/>
  <c r="J13"/>
  <c r="F15"/>
  <c r="J15"/>
  <c r="F17"/>
  <c r="J17"/>
  <c r="D30"/>
  <c r="H30"/>
  <c r="F31"/>
  <c r="J31"/>
  <c r="D32"/>
  <c r="H32"/>
  <c r="F33"/>
  <c r="J33"/>
  <c r="D34"/>
  <c r="H34"/>
  <c r="F35"/>
  <c r="J35"/>
  <c r="D36"/>
  <c r="H36"/>
  <c r="F37"/>
  <c r="J37"/>
  <c r="D38"/>
  <c r="H38"/>
  <c r="F39"/>
  <c r="J39"/>
  <c r="D52"/>
  <c r="H52"/>
  <c r="D53"/>
  <c r="H53"/>
  <c r="D54"/>
  <c r="H54"/>
  <c r="D55"/>
  <c r="H55"/>
  <c r="D56"/>
  <c r="H56"/>
  <c r="D57"/>
  <c r="H57"/>
  <c r="D58"/>
  <c r="H58"/>
  <c r="D59"/>
  <c r="H59"/>
  <c r="D60"/>
  <c r="H60"/>
  <c r="D61"/>
  <c r="H61"/>
  <c r="F8"/>
  <c r="J8"/>
  <c r="D9"/>
  <c r="F12"/>
  <c r="D13"/>
  <c r="F14"/>
  <c r="D15"/>
  <c r="F16"/>
  <c r="D17"/>
  <c r="F30"/>
  <c r="J30"/>
  <c r="D31"/>
  <c r="F32"/>
  <c r="D33"/>
  <c r="F34"/>
  <c r="D35"/>
  <c r="F36"/>
  <c r="D37"/>
  <c r="F38"/>
  <c r="D39"/>
  <c r="F52"/>
</calcChain>
</file>

<file path=xl/sharedStrings.xml><?xml version="1.0" encoding="utf-8"?>
<sst xmlns="http://schemas.openxmlformats.org/spreadsheetml/2006/main" count="57" uniqueCount="28">
  <si>
    <t>Cuadro N° 3.1.1.2</t>
  </si>
  <si>
    <t xml:space="preserve">CASOS ATENDIDOS EN LOS CENTRO EMERGENCIA MUJER, SEGÚN TIPO DE VIOLENCIA Y AÑO </t>
  </si>
  <si>
    <t>Período: 2002-2011</t>
  </si>
  <si>
    <t>Años</t>
  </si>
  <si>
    <t>Total</t>
  </si>
  <si>
    <t>Tipo de Violencia</t>
  </si>
  <si>
    <t>Psicológica</t>
  </si>
  <si>
    <t>%</t>
  </si>
  <si>
    <t>Fisica</t>
  </si>
  <si>
    <t>Sexual</t>
  </si>
  <si>
    <t>N.E.</t>
  </si>
  <si>
    <t>2011 (a)</t>
  </si>
  <si>
    <t>N.E. No especificado</t>
  </si>
  <si>
    <t>(a) Información Preliminar</t>
  </si>
  <si>
    <t>Cuadro N° 3.1.1.3</t>
  </si>
  <si>
    <t>CASOS ATENDIDOS EN LOS CENTRO EMERGENCIA MUJER, SEGÚN GRUPOS DE EDAD DE LA VÍCTIMA</t>
  </si>
  <si>
    <t>Año</t>
  </si>
  <si>
    <t>Grupo de edad</t>
  </si>
  <si>
    <t>Niños(as) y Adolescentes
(0-17 años)</t>
  </si>
  <si>
    <t>Adultos
(18-59 años)</t>
  </si>
  <si>
    <t>Adultos Mayores
(60+ años)</t>
  </si>
  <si>
    <t>Cuadro N° 3.1.1.4</t>
  </si>
  <si>
    <t>CASOS ATENDIDOS EN LOS CENTRO EMERGENCIA MUJER, SEGÚN SEXO DE LA VÍCTIMA</t>
  </si>
  <si>
    <t>Sexo</t>
  </si>
  <si>
    <t>Mujeres</t>
  </si>
  <si>
    <t>Hombres</t>
  </si>
  <si>
    <t>Fuente: Sistema de Registro de Casos y Atenciones de Violencia Familiar y Sexual del Centro Emergencia Mujer</t>
  </si>
  <si>
    <t>Elaboración : Unidad Gerencial de Diversificación de Servicios - PNCVFS</t>
  </si>
</sst>
</file>

<file path=xl/styles.xml><?xml version="1.0" encoding="utf-8"?>
<styleSheet xmlns="http://schemas.openxmlformats.org/spreadsheetml/2006/main">
  <fonts count="19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i/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6C298B"/>
        <bgColor indexed="64"/>
      </patternFill>
    </fill>
  </fills>
  <borders count="6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theme="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5" fillId="0" borderId="0" xfId="2" applyFont="1" applyAlignment="1">
      <alignment vertical="center" wrapText="1"/>
    </xf>
    <xf numFmtId="0" fontId="5" fillId="0" borderId="0" xfId="2" applyFont="1" applyAlignment="1">
      <alignment horizontal="center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horizontal="justify" vertical="center" wrapText="1"/>
    </xf>
    <xf numFmtId="0" fontId="7" fillId="3" borderId="0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vertical="center" wrapText="1"/>
    </xf>
    <xf numFmtId="0" fontId="9" fillId="4" borderId="2" xfId="2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center" vertical="center" wrapText="1"/>
    </xf>
    <xf numFmtId="0" fontId="9" fillId="4" borderId="4" xfId="2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left" vertical="center" wrapText="1"/>
    </xf>
    <xf numFmtId="3" fontId="11" fillId="0" borderId="2" xfId="2" applyNumberFormat="1" applyFont="1" applyBorder="1" applyAlignment="1">
      <alignment horizontal="center" vertical="center" wrapText="1"/>
    </xf>
    <xf numFmtId="3" fontId="10" fillId="0" borderId="0" xfId="2" applyNumberFormat="1" applyFont="1" applyBorder="1" applyAlignment="1">
      <alignment horizontal="center" vertical="center" wrapText="1"/>
    </xf>
    <xf numFmtId="9" fontId="12" fillId="0" borderId="0" xfId="1" applyFont="1" applyBorder="1" applyAlignment="1">
      <alignment horizontal="center" vertical="center" wrapText="1"/>
    </xf>
    <xf numFmtId="9" fontId="13" fillId="0" borderId="0" xfId="1" applyFont="1" applyAlignment="1">
      <alignment horizontal="center"/>
    </xf>
    <xf numFmtId="0" fontId="10" fillId="0" borderId="0" xfId="2" applyFont="1" applyBorder="1" applyAlignment="1">
      <alignment horizontal="left" vertical="center" wrapText="1"/>
    </xf>
    <xf numFmtId="3" fontId="11" fillId="0" borderId="0" xfId="2" applyNumberFormat="1" applyFont="1" applyBorder="1" applyAlignment="1">
      <alignment horizontal="center" vertical="center" wrapText="1"/>
    </xf>
    <xf numFmtId="3" fontId="10" fillId="0" borderId="0" xfId="2" applyNumberFormat="1" applyFont="1" applyBorder="1" applyAlignment="1">
      <alignment horizontal="center" vertical="center" wrapText="1"/>
    </xf>
    <xf numFmtId="3" fontId="11" fillId="0" borderId="0" xfId="2" applyNumberFormat="1" applyFont="1" applyFill="1" applyBorder="1" applyAlignment="1">
      <alignment horizontal="center" vertical="center" wrapText="1"/>
    </xf>
    <xf numFmtId="3" fontId="10" fillId="0" borderId="0" xfId="2" applyNumberFormat="1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horizontal="left" vertical="center" wrapText="1"/>
    </xf>
    <xf numFmtId="3" fontId="11" fillId="0" borderId="3" xfId="2" applyNumberFormat="1" applyFont="1" applyFill="1" applyBorder="1" applyAlignment="1">
      <alignment horizontal="center" vertical="center" wrapText="1"/>
    </xf>
    <xf numFmtId="3" fontId="11" fillId="0" borderId="3" xfId="2" applyNumberFormat="1" applyFont="1" applyFill="1" applyBorder="1" applyAlignment="1">
      <alignment horizontal="center" vertical="center" wrapText="1"/>
    </xf>
    <xf numFmtId="0" fontId="11" fillId="0" borderId="5" xfId="2" applyFont="1" applyBorder="1" applyAlignment="1">
      <alignment horizontal="left" vertical="center" wrapText="1"/>
    </xf>
    <xf numFmtId="9" fontId="10" fillId="0" borderId="5" xfId="1" applyFont="1" applyBorder="1" applyAlignment="1">
      <alignment horizontal="center" vertical="center" wrapText="1"/>
    </xf>
    <xf numFmtId="9" fontId="10" fillId="0" borderId="5" xfId="1" applyNumberFormat="1" applyFont="1" applyBorder="1" applyAlignment="1">
      <alignment horizontal="center" vertical="center" wrapText="1"/>
    </xf>
    <xf numFmtId="0" fontId="10" fillId="0" borderId="0" xfId="2" applyFont="1" applyAlignment="1">
      <alignment vertical="center" wrapText="1"/>
    </xf>
    <xf numFmtId="0" fontId="14" fillId="0" borderId="0" xfId="2" applyFont="1" applyFill="1" applyAlignment="1">
      <alignment horizontal="left" vertical="center"/>
    </xf>
    <xf numFmtId="0" fontId="5" fillId="0" borderId="0" xfId="2" applyFont="1" applyFill="1" applyAlignment="1">
      <alignment horizontal="left" vertical="center"/>
    </xf>
    <xf numFmtId="0" fontId="15" fillId="0" borderId="0" xfId="2" applyFont="1" applyAlignment="1">
      <alignment horizontal="center" vertical="center"/>
    </xf>
    <xf numFmtId="0" fontId="9" fillId="4" borderId="2" xfId="2" applyFont="1" applyFill="1" applyBorder="1" applyAlignment="1">
      <alignment horizontal="centerContinuous" vertical="center" wrapText="1"/>
    </xf>
    <xf numFmtId="0" fontId="16" fillId="4" borderId="2" xfId="2" applyFont="1" applyFill="1" applyBorder="1" applyAlignment="1">
      <alignment horizontal="centerContinuous" vertical="center" wrapText="1"/>
    </xf>
    <xf numFmtId="0" fontId="17" fillId="4" borderId="4" xfId="2" applyFont="1" applyFill="1" applyBorder="1" applyAlignment="1">
      <alignment horizontal="center" vertical="center" wrapText="1"/>
    </xf>
    <xf numFmtId="3" fontId="10" fillId="0" borderId="2" xfId="2" applyNumberFormat="1" applyFont="1" applyBorder="1" applyAlignment="1">
      <alignment horizontal="center" vertical="center" wrapText="1"/>
    </xf>
    <xf numFmtId="9" fontId="12" fillId="0" borderId="2" xfId="1" applyFont="1" applyBorder="1" applyAlignment="1">
      <alignment horizontal="center" vertical="center" wrapText="1"/>
    </xf>
    <xf numFmtId="0" fontId="11" fillId="0" borderId="3" xfId="2" applyFont="1" applyBorder="1" applyAlignment="1">
      <alignment horizontal="left" vertical="center" wrapText="1"/>
    </xf>
    <xf numFmtId="3" fontId="11" fillId="0" borderId="3" xfId="2" applyNumberFormat="1" applyFont="1" applyBorder="1" applyAlignment="1">
      <alignment horizontal="center" vertical="center" wrapText="1"/>
    </xf>
    <xf numFmtId="3" fontId="11" fillId="0" borderId="0" xfId="2" applyNumberFormat="1" applyFont="1" applyBorder="1" applyAlignment="1">
      <alignment horizontal="center" vertical="center" wrapText="1"/>
    </xf>
    <xf numFmtId="9" fontId="10" fillId="0" borderId="3" xfId="1" applyFont="1" applyFill="1" applyBorder="1" applyAlignment="1">
      <alignment horizontal="center" vertical="center" wrapText="1"/>
    </xf>
    <xf numFmtId="9" fontId="10" fillId="0" borderId="5" xfId="1" applyFont="1" applyFill="1" applyBorder="1" applyAlignment="1">
      <alignment horizontal="center" vertical="center" wrapText="1"/>
    </xf>
    <xf numFmtId="3" fontId="5" fillId="0" borderId="0" xfId="2" applyNumberFormat="1" applyFont="1" applyAlignment="1">
      <alignment vertical="center" wrapText="1"/>
    </xf>
    <xf numFmtId="0" fontId="6" fillId="3" borderId="0" xfId="0" applyFont="1" applyFill="1" applyBorder="1" applyAlignment="1">
      <alignment vertical="center" wrapText="1"/>
    </xf>
    <xf numFmtId="0" fontId="11" fillId="0" borderId="0" xfId="2" applyFont="1" applyFill="1" applyBorder="1" applyAlignment="1">
      <alignment horizontal="centerContinuous" vertical="center" wrapText="1"/>
    </xf>
    <xf numFmtId="0" fontId="5" fillId="0" borderId="0" xfId="2" applyFont="1"/>
    <xf numFmtId="0" fontId="11" fillId="0" borderId="0" xfId="2" applyFont="1" applyFill="1" applyBorder="1" applyAlignment="1">
      <alignment horizontal="center" vertical="center" wrapText="1"/>
    </xf>
    <xf numFmtId="3" fontId="11" fillId="0" borderId="3" xfId="2" applyNumberFormat="1" applyFont="1" applyBorder="1" applyAlignment="1">
      <alignment horizontal="center" vertical="center" wrapText="1"/>
    </xf>
    <xf numFmtId="9" fontId="10" fillId="0" borderId="5" xfId="1" applyFont="1" applyBorder="1" applyAlignment="1">
      <alignment horizontal="center" vertical="center" wrapText="1"/>
    </xf>
    <xf numFmtId="0" fontId="18" fillId="0" borderId="0" xfId="2" applyFont="1" applyAlignment="1">
      <alignment horizontal="left" vertical="center"/>
    </xf>
    <xf numFmtId="0" fontId="14" fillId="0" borderId="0" xfId="3" applyFont="1" applyAlignment="1">
      <alignment vertical="center"/>
    </xf>
    <xf numFmtId="0" fontId="5" fillId="0" borderId="0" xfId="3" applyFont="1" applyAlignment="1">
      <alignment vertical="center"/>
    </xf>
  </cellXfs>
  <cellStyles count="13">
    <cellStyle name="Categoría del Piloto de Datos" xfId="4"/>
    <cellStyle name="Normal" xfId="0" builtinId="0"/>
    <cellStyle name="Normal 2" xfId="5"/>
    <cellStyle name="Normal 3" xfId="6"/>
    <cellStyle name="Normal 4" xfId="2"/>
    <cellStyle name="Normal_Directorio CEMs - agos - 2009 - UGTAI" xfId="3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" xfId="1" builtinId="5"/>
    <cellStyle name="Porcentual 2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400050</xdr:colOff>
      <xdr:row>54</xdr:row>
      <xdr:rowOff>180975</xdr:rowOff>
    </xdr:from>
    <xdr:to>
      <xdr:col>9</xdr:col>
      <xdr:colOff>85725</xdr:colOff>
      <xdr:row>58</xdr:row>
      <xdr:rowOff>28575</xdr:rowOff>
    </xdr:to>
    <xdr:pic>
      <xdr:nvPicPr>
        <xdr:cNvPr id="2" name="Picture 4" descr="FEMENIN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0963275"/>
          <a:ext cx="5048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8</xdr:col>
      <xdr:colOff>209550</xdr:colOff>
      <xdr:row>52</xdr:row>
      <xdr:rowOff>123825</xdr:rowOff>
    </xdr:from>
    <xdr:to>
      <xdr:col>8</xdr:col>
      <xdr:colOff>723900</xdr:colOff>
      <xdr:row>55</xdr:row>
      <xdr:rowOff>123825</xdr:rowOff>
    </xdr:to>
    <xdr:pic>
      <xdr:nvPicPr>
        <xdr:cNvPr id="3" name="Picture 3" descr="MASCULINO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600700" y="10506075"/>
          <a:ext cx="5143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_Llanos\CARPETA%20MAGICA\Estadisticas%20Amigables%202002-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_Llanos\UGDS\Carpeta%20Magica\2011\Noviembre\Ponderados%20Noviembre\IX.%20Estad&#237;sticas%202002%20-%2020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irec-CEMs"/>
      <sheetName val="Direc-CEMs (2)"/>
      <sheetName val="Año y Mes"/>
      <sheetName val="Año y Tipos"/>
      <sheetName val="Region y Mes 2009"/>
      <sheetName val="Region y Mes 2010"/>
      <sheetName val="CEM y Mes 2010"/>
      <sheetName val="CEM y Mes 2009"/>
      <sheetName val="Casos Seguimiento"/>
      <sheetName val="Año y GE"/>
      <sheetName val="Resumen Prensa 2010"/>
      <sheetName val="Resumen Prensa 2009"/>
      <sheetName val="Cobertura Region"/>
      <sheetName val="Cobertura Region 2010"/>
      <sheetName val="Cobertura CEMs"/>
      <sheetName val="Cobertura PPI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70-C71"/>
      <sheetName val="C72-C73"/>
      <sheetName val="Comparativo 2006-2010"/>
      <sheetName val="C74-C75"/>
      <sheetName val="C76-C77"/>
      <sheetName val="C76-C77 (2)"/>
      <sheetName val="C78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7"/>
  <sheetViews>
    <sheetView showGridLines="0" tabSelected="1" view="pageBreakPreview" topLeftCell="A23" zoomScale="111" zoomScaleSheetLayoutView="111" workbookViewId="0">
      <selection activeCell="A23" sqref="A23"/>
    </sheetView>
  </sheetViews>
  <sheetFormatPr baseColWidth="10" defaultRowHeight="12.75"/>
  <cols>
    <col min="1" max="1" width="11.42578125" style="4" customWidth="1"/>
    <col min="2" max="2" width="9.85546875" style="4" customWidth="1"/>
    <col min="3" max="3" width="12.28515625" style="3" customWidth="1"/>
    <col min="4" max="4" width="7.5703125" style="3" customWidth="1"/>
    <col min="5" max="5" width="12.28515625" style="3" customWidth="1"/>
    <col min="6" max="6" width="7.5703125" style="3" customWidth="1"/>
    <col min="7" max="7" width="12.28515625" style="3" customWidth="1"/>
    <col min="8" max="8" width="7.5703125" style="3" customWidth="1"/>
    <col min="9" max="9" width="12.28515625" style="3" customWidth="1"/>
    <col min="10" max="10" width="7.5703125" style="3" customWidth="1"/>
    <col min="11" max="16384" width="11.42578125" style="3"/>
  </cols>
  <sheetData>
    <row r="1" spans="1:14" ht="2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5.0999999999999996" customHeight="1"/>
    <row r="3" spans="1:14" ht="18.75" customHeight="1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7"/>
      <c r="L3" s="7"/>
      <c r="M3" s="7"/>
      <c r="N3" s="7"/>
    </row>
    <row r="4" spans="1:14" ht="18.75" customHeight="1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  <c r="K4" s="7"/>
      <c r="L4" s="7"/>
      <c r="M4" s="7"/>
      <c r="N4" s="7"/>
    </row>
    <row r="5" spans="1:14" ht="5.0999999999999996" customHeight="1" thickBo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1"/>
    </row>
    <row r="6" spans="1:14" ht="21" customHeight="1" thickBot="1">
      <c r="A6" s="12" t="s">
        <v>3</v>
      </c>
      <c r="B6" s="12" t="s">
        <v>4</v>
      </c>
      <c r="C6" s="12" t="s">
        <v>5</v>
      </c>
      <c r="D6" s="12"/>
      <c r="E6" s="12"/>
      <c r="F6" s="12"/>
      <c r="G6" s="12"/>
      <c r="H6" s="12"/>
      <c r="I6" s="12"/>
      <c r="J6" s="12"/>
    </row>
    <row r="7" spans="1:14" ht="21" customHeight="1" thickBot="1">
      <c r="A7" s="13"/>
      <c r="B7" s="13"/>
      <c r="C7" s="14" t="s">
        <v>6</v>
      </c>
      <c r="D7" s="14" t="s">
        <v>7</v>
      </c>
      <c r="E7" s="14" t="s">
        <v>8</v>
      </c>
      <c r="F7" s="14" t="s">
        <v>7</v>
      </c>
      <c r="G7" s="14" t="s">
        <v>9</v>
      </c>
      <c r="H7" s="14" t="s">
        <v>7</v>
      </c>
      <c r="I7" s="14" t="s">
        <v>10</v>
      </c>
      <c r="J7" s="14" t="s">
        <v>7</v>
      </c>
    </row>
    <row r="8" spans="1:14" ht="15.75">
      <c r="A8" s="15">
        <v>2002</v>
      </c>
      <c r="B8" s="16">
        <f t="shared" ref="B8:B17" si="0">C8+E8+G8+I8</f>
        <v>29759</v>
      </c>
      <c r="C8" s="17">
        <v>11140</v>
      </c>
      <c r="D8" s="18">
        <f>C8/B8</f>
        <v>0.37434053563627812</v>
      </c>
      <c r="E8" s="17">
        <v>15048</v>
      </c>
      <c r="F8" s="18">
        <f>E8/B8</f>
        <v>0.50566215262609626</v>
      </c>
      <c r="G8" s="17">
        <v>3194</v>
      </c>
      <c r="H8" s="18">
        <f t="shared" ref="H8:H17" si="1">G8/B8</f>
        <v>0.10732887529822911</v>
      </c>
      <c r="I8" s="17">
        <v>377</v>
      </c>
      <c r="J8" s="19">
        <f t="shared" ref="J8:J17" si="2">I8/B8</f>
        <v>1.2668436439396484E-2</v>
      </c>
    </row>
    <row r="9" spans="1:14" ht="15.75">
      <c r="A9" s="20">
        <v>2003</v>
      </c>
      <c r="B9" s="21">
        <f t="shared" si="0"/>
        <v>28053</v>
      </c>
      <c r="C9" s="17">
        <v>11904</v>
      </c>
      <c r="D9" s="18">
        <f>C9/B9</f>
        <v>0.42433964281894987</v>
      </c>
      <c r="E9" s="17">
        <v>11455</v>
      </c>
      <c r="F9" s="18">
        <f>E9/B9</f>
        <v>0.40833422450361817</v>
      </c>
      <c r="G9" s="17">
        <v>2254</v>
      </c>
      <c r="H9" s="18">
        <f t="shared" si="1"/>
        <v>8.0347912879192962E-2</v>
      </c>
      <c r="I9" s="17">
        <v>2440</v>
      </c>
      <c r="J9" s="19">
        <f t="shared" si="2"/>
        <v>8.6978219798239054E-2</v>
      </c>
    </row>
    <row r="10" spans="1:14" ht="15.75">
      <c r="A10" s="20">
        <v>2004</v>
      </c>
      <c r="B10" s="21">
        <f t="shared" si="0"/>
        <v>30280</v>
      </c>
      <c r="C10" s="22">
        <v>27902</v>
      </c>
      <c r="D10" s="22"/>
      <c r="E10" s="22"/>
      <c r="F10" s="18">
        <f>C10/B10</f>
        <v>0.92146631439894322</v>
      </c>
      <c r="G10" s="17">
        <v>2378</v>
      </c>
      <c r="H10" s="18">
        <f t="shared" si="1"/>
        <v>7.8533685601056807E-2</v>
      </c>
      <c r="I10" s="17">
        <v>0</v>
      </c>
      <c r="J10" s="19">
        <f t="shared" si="2"/>
        <v>0</v>
      </c>
    </row>
    <row r="11" spans="1:14" ht="15.75">
      <c r="A11" s="20">
        <v>2005</v>
      </c>
      <c r="B11" s="21">
        <f t="shared" si="0"/>
        <v>28671</v>
      </c>
      <c r="C11" s="22">
        <v>26011</v>
      </c>
      <c r="D11" s="22"/>
      <c r="E11" s="22"/>
      <c r="F11" s="18">
        <f>C11/B11</f>
        <v>0.90722332670642813</v>
      </c>
      <c r="G11" s="17">
        <v>2656</v>
      </c>
      <c r="H11" s="18">
        <f t="shared" si="1"/>
        <v>9.2637159499145472E-2</v>
      </c>
      <c r="I11" s="17">
        <v>4</v>
      </c>
      <c r="J11" s="19">
        <f t="shared" si="2"/>
        <v>1.3951379442642391E-4</v>
      </c>
    </row>
    <row r="12" spans="1:14" ht="15.75">
      <c r="A12" s="20">
        <v>2006</v>
      </c>
      <c r="B12" s="21">
        <f t="shared" si="0"/>
        <v>29844</v>
      </c>
      <c r="C12" s="17">
        <v>15719</v>
      </c>
      <c r="D12" s="18">
        <f t="shared" ref="D12:D17" si="3">C12/B12</f>
        <v>0.52670553545101195</v>
      </c>
      <c r="E12" s="17">
        <v>11021</v>
      </c>
      <c r="F12" s="18">
        <f t="shared" ref="F12:F17" si="4">E12/B12</f>
        <v>0.36928695885270069</v>
      </c>
      <c r="G12" s="17">
        <v>3104</v>
      </c>
      <c r="H12" s="18">
        <f t="shared" si="1"/>
        <v>0.10400750569628736</v>
      </c>
      <c r="I12" s="17">
        <v>0</v>
      </c>
      <c r="J12" s="19">
        <f t="shared" si="2"/>
        <v>0</v>
      </c>
    </row>
    <row r="13" spans="1:14" ht="15.75">
      <c r="A13" s="20">
        <v>2007</v>
      </c>
      <c r="B13" s="21">
        <f t="shared" si="0"/>
        <v>33212</v>
      </c>
      <c r="C13" s="17">
        <v>17220</v>
      </c>
      <c r="D13" s="18">
        <f t="shared" si="3"/>
        <v>0.51848729374924729</v>
      </c>
      <c r="E13" s="17">
        <v>12304</v>
      </c>
      <c r="F13" s="18">
        <f t="shared" si="4"/>
        <v>0.37046850535950859</v>
      </c>
      <c r="G13" s="17">
        <v>3688</v>
      </c>
      <c r="H13" s="18">
        <f t="shared" si="1"/>
        <v>0.11104420089124413</v>
      </c>
      <c r="I13" s="17">
        <v>0</v>
      </c>
      <c r="J13" s="19">
        <f t="shared" si="2"/>
        <v>0</v>
      </c>
    </row>
    <row r="14" spans="1:14" ht="15.75">
      <c r="A14" s="20">
        <v>2008</v>
      </c>
      <c r="B14" s="21">
        <f t="shared" si="0"/>
        <v>45144</v>
      </c>
      <c r="C14" s="17">
        <v>23210</v>
      </c>
      <c r="D14" s="18">
        <f t="shared" si="3"/>
        <v>0.51413255360623777</v>
      </c>
      <c r="E14" s="17">
        <v>16555</v>
      </c>
      <c r="F14" s="18">
        <f t="shared" si="4"/>
        <v>0.36671539961013644</v>
      </c>
      <c r="G14" s="17">
        <v>5379</v>
      </c>
      <c r="H14" s="18">
        <f t="shared" si="1"/>
        <v>0.11915204678362573</v>
      </c>
      <c r="I14" s="17">
        <v>0</v>
      </c>
      <c r="J14" s="19">
        <f t="shared" si="2"/>
        <v>0</v>
      </c>
    </row>
    <row r="15" spans="1:14" ht="15.75">
      <c r="A15" s="20">
        <v>2009</v>
      </c>
      <c r="B15" s="21">
        <f t="shared" si="0"/>
        <v>40882</v>
      </c>
      <c r="C15" s="17">
        <v>21782</v>
      </c>
      <c r="D15" s="18">
        <f t="shared" si="3"/>
        <v>0.53280172202925491</v>
      </c>
      <c r="E15" s="17">
        <v>14831</v>
      </c>
      <c r="F15" s="18">
        <f t="shared" si="4"/>
        <v>0.36277579374785968</v>
      </c>
      <c r="G15" s="17">
        <v>4269</v>
      </c>
      <c r="H15" s="18">
        <f t="shared" si="1"/>
        <v>0.10442248422288537</v>
      </c>
      <c r="I15" s="17">
        <v>0</v>
      </c>
      <c r="J15" s="19">
        <f t="shared" si="2"/>
        <v>0</v>
      </c>
    </row>
    <row r="16" spans="1:14" ht="15.75">
      <c r="A16" s="20">
        <v>2010</v>
      </c>
      <c r="B16" s="23">
        <f t="shared" si="0"/>
        <v>43159</v>
      </c>
      <c r="C16" s="24">
        <v>22598</v>
      </c>
      <c r="D16" s="18">
        <f t="shared" si="3"/>
        <v>0.52359878588475173</v>
      </c>
      <c r="E16" s="24">
        <v>16225</v>
      </c>
      <c r="F16" s="18">
        <f t="shared" si="4"/>
        <v>0.3759354943349012</v>
      </c>
      <c r="G16" s="24">
        <v>4336</v>
      </c>
      <c r="H16" s="18">
        <f t="shared" si="1"/>
        <v>0.10046571978034709</v>
      </c>
      <c r="I16" s="24">
        <v>0</v>
      </c>
      <c r="J16" s="19">
        <f t="shared" si="2"/>
        <v>0</v>
      </c>
    </row>
    <row r="17" spans="1:10" ht="15.75">
      <c r="A17" s="20" t="s">
        <v>11</v>
      </c>
      <c r="B17" s="23">
        <f t="shared" si="0"/>
        <v>38245.000000003536</v>
      </c>
      <c r="C17" s="17">
        <v>19352.232578328796</v>
      </c>
      <c r="D17" s="18">
        <f t="shared" si="3"/>
        <v>0.50600686569033881</v>
      </c>
      <c r="E17" s="17">
        <v>14673.026080126492</v>
      </c>
      <c r="F17" s="18">
        <f t="shared" si="4"/>
        <v>0.38365867643156321</v>
      </c>
      <c r="G17" s="17">
        <v>4219.7413415482406</v>
      </c>
      <c r="H17" s="18">
        <f t="shared" si="1"/>
        <v>0.1103344578780978</v>
      </c>
      <c r="I17" s="17">
        <v>0</v>
      </c>
      <c r="J17" s="19">
        <f t="shared" si="2"/>
        <v>0</v>
      </c>
    </row>
    <row r="18" spans="1:10" ht="16.5" thickBot="1">
      <c r="A18" s="25" t="s">
        <v>4</v>
      </c>
      <c r="B18" s="26">
        <f>SUM(B8:B17)</f>
        <v>347249.00000000355</v>
      </c>
      <c r="C18" s="27">
        <f>SUM(C8:C9)+SUM(E8:E9)+SUM(C10:E11)+SUM(C12:C17,E12:E17)</f>
        <v>308950.25865845534</v>
      </c>
      <c r="D18" s="27"/>
      <c r="E18" s="27"/>
      <c r="F18" s="27"/>
      <c r="G18" s="27">
        <f>SUM(G8:G17)</f>
        <v>35477.741341548244</v>
      </c>
      <c r="H18" s="27"/>
      <c r="I18" s="27">
        <f>SUM(I8:I17)</f>
        <v>2821</v>
      </c>
      <c r="J18" s="27"/>
    </row>
    <row r="19" spans="1:10" s="31" customFormat="1" ht="16.5" thickBot="1">
      <c r="A19" s="28" t="s">
        <v>7</v>
      </c>
      <c r="B19" s="29">
        <f>B18/B18</f>
        <v>1</v>
      </c>
      <c r="C19" s="30">
        <f>C18/B18</f>
        <v>0.88970813064530685</v>
      </c>
      <c r="D19" s="30"/>
      <c r="E19" s="30"/>
      <c r="F19" s="30"/>
      <c r="G19" s="30">
        <f>G18/B18</f>
        <v>0.10216801586627429</v>
      </c>
      <c r="H19" s="30"/>
      <c r="I19" s="30">
        <f>I18/B18</f>
        <v>8.1238534884188907E-3</v>
      </c>
      <c r="J19" s="30"/>
    </row>
    <row r="20" spans="1:10">
      <c r="A20" s="32" t="s">
        <v>12</v>
      </c>
      <c r="B20" s="33"/>
    </row>
    <row r="21" spans="1:10">
      <c r="A21" s="32" t="s">
        <v>13</v>
      </c>
    </row>
    <row r="22" spans="1:10" ht="9" customHeight="1">
      <c r="A22" s="32"/>
    </row>
    <row r="23" spans="1:10" ht="18.75">
      <c r="A23" s="1" t="s">
        <v>14</v>
      </c>
    </row>
    <row r="24" spans="1:10" ht="5.0999999999999996" customHeight="1">
      <c r="A24" s="2"/>
    </row>
    <row r="25" spans="1:10" ht="34.5" customHeight="1">
      <c r="A25" s="5" t="s">
        <v>15</v>
      </c>
      <c r="B25" s="6"/>
      <c r="C25" s="6"/>
      <c r="D25" s="6"/>
      <c r="E25" s="6"/>
      <c r="F25" s="6"/>
      <c r="G25" s="6"/>
      <c r="H25" s="6"/>
      <c r="I25" s="6"/>
      <c r="J25" s="6"/>
    </row>
    <row r="26" spans="1:10" ht="17.25">
      <c r="A26" s="8" t="s">
        <v>2</v>
      </c>
      <c r="B26" s="9"/>
      <c r="C26" s="9"/>
      <c r="D26" s="9"/>
      <c r="E26" s="9"/>
      <c r="F26" s="9"/>
      <c r="G26" s="9"/>
      <c r="H26" s="9"/>
      <c r="I26" s="9"/>
      <c r="J26" s="9"/>
    </row>
    <row r="27" spans="1:10" ht="5.0999999999999996" customHeight="1" thickBot="1">
      <c r="A27" s="34"/>
      <c r="B27" s="34"/>
    </row>
    <row r="28" spans="1:10" ht="16.5" thickBot="1">
      <c r="A28" s="12" t="s">
        <v>16</v>
      </c>
      <c r="B28" s="12" t="s">
        <v>4</v>
      </c>
      <c r="C28" s="35" t="s">
        <v>17</v>
      </c>
      <c r="D28" s="35"/>
      <c r="E28" s="36"/>
      <c r="F28" s="36"/>
      <c r="G28" s="35"/>
      <c r="H28" s="35"/>
      <c r="I28" s="35"/>
      <c r="J28" s="35"/>
    </row>
    <row r="29" spans="1:10" ht="39.75" customHeight="1" thickBot="1">
      <c r="A29" s="13"/>
      <c r="B29" s="13"/>
      <c r="C29" s="37" t="s">
        <v>18</v>
      </c>
      <c r="D29" s="37" t="s">
        <v>7</v>
      </c>
      <c r="E29" s="37" t="s">
        <v>19</v>
      </c>
      <c r="F29" s="37" t="s">
        <v>7</v>
      </c>
      <c r="G29" s="37" t="s">
        <v>20</v>
      </c>
      <c r="H29" s="37" t="s">
        <v>7</v>
      </c>
      <c r="I29" s="37" t="s">
        <v>10</v>
      </c>
      <c r="J29" s="37" t="s">
        <v>7</v>
      </c>
    </row>
    <row r="30" spans="1:10" ht="15.75">
      <c r="A30" s="15">
        <v>2002</v>
      </c>
      <c r="B30" s="16">
        <f t="shared" ref="B30:B39" si="5">C30+E30+G30+I30</f>
        <v>29759</v>
      </c>
      <c r="C30" s="38">
        <v>4608</v>
      </c>
      <c r="D30" s="39">
        <f t="shared" ref="D30:D39" si="6">C30/B30</f>
        <v>0.15484391276588594</v>
      </c>
      <c r="E30" s="38">
        <v>23534</v>
      </c>
      <c r="F30" s="39">
        <f t="shared" ref="F30:F39" si="7">E30/B30</f>
        <v>0.79081958399139751</v>
      </c>
      <c r="G30" s="38">
        <v>1099</v>
      </c>
      <c r="H30" s="39">
        <f t="shared" ref="H30:H39" si="8">G30/B30</f>
        <v>3.6930004368426361E-2</v>
      </c>
      <c r="I30" s="38">
        <v>518</v>
      </c>
      <c r="J30" s="19">
        <f t="shared" ref="J30:J39" si="9">I30/B30</f>
        <v>1.7406498874290129E-2</v>
      </c>
    </row>
    <row r="31" spans="1:10" ht="15.75">
      <c r="A31" s="20">
        <v>2003</v>
      </c>
      <c r="B31" s="21">
        <f t="shared" si="5"/>
        <v>28053</v>
      </c>
      <c r="C31" s="17">
        <v>4678</v>
      </c>
      <c r="D31" s="18">
        <f t="shared" si="6"/>
        <v>0.16675578369514846</v>
      </c>
      <c r="E31" s="17">
        <v>19967</v>
      </c>
      <c r="F31" s="18">
        <f t="shared" si="7"/>
        <v>0.71175988307845861</v>
      </c>
      <c r="G31" s="17">
        <v>989</v>
      </c>
      <c r="H31" s="18">
        <f t="shared" si="8"/>
        <v>3.5254696467400988E-2</v>
      </c>
      <c r="I31" s="17">
        <v>2419</v>
      </c>
      <c r="J31" s="19">
        <f t="shared" si="9"/>
        <v>8.6229636758991909E-2</v>
      </c>
    </row>
    <row r="32" spans="1:10" ht="15.75">
      <c r="A32" s="20">
        <v>2004</v>
      </c>
      <c r="B32" s="21">
        <f t="shared" si="5"/>
        <v>30280</v>
      </c>
      <c r="C32" s="17">
        <v>5727</v>
      </c>
      <c r="D32" s="18">
        <f t="shared" si="6"/>
        <v>0.1891347424042272</v>
      </c>
      <c r="E32" s="17">
        <v>23423</v>
      </c>
      <c r="F32" s="18">
        <f t="shared" si="7"/>
        <v>0.7735468956406869</v>
      </c>
      <c r="G32" s="17">
        <v>1130</v>
      </c>
      <c r="H32" s="18">
        <f t="shared" si="8"/>
        <v>3.7318361955085866E-2</v>
      </c>
      <c r="I32" s="17">
        <v>0</v>
      </c>
      <c r="J32" s="19">
        <f t="shared" si="9"/>
        <v>0</v>
      </c>
    </row>
    <row r="33" spans="1:10" ht="15.75">
      <c r="A33" s="20">
        <v>2005</v>
      </c>
      <c r="B33" s="21">
        <f t="shared" si="5"/>
        <v>28671</v>
      </c>
      <c r="C33" s="17">
        <v>5929</v>
      </c>
      <c r="D33" s="18">
        <f t="shared" si="6"/>
        <v>0.20679432178856685</v>
      </c>
      <c r="E33" s="17">
        <v>21627</v>
      </c>
      <c r="F33" s="18">
        <f t="shared" si="7"/>
        <v>0.75431620801506749</v>
      </c>
      <c r="G33" s="17">
        <v>1109</v>
      </c>
      <c r="H33" s="18">
        <f t="shared" si="8"/>
        <v>3.868019950472603E-2</v>
      </c>
      <c r="I33" s="17">
        <v>6</v>
      </c>
      <c r="J33" s="19">
        <f t="shared" si="9"/>
        <v>2.0927069163963587E-4</v>
      </c>
    </row>
    <row r="34" spans="1:10" ht="15.75">
      <c r="A34" s="20">
        <v>2006</v>
      </c>
      <c r="B34" s="21">
        <f t="shared" si="5"/>
        <v>29844</v>
      </c>
      <c r="C34" s="17">
        <v>7045</v>
      </c>
      <c r="D34" s="18">
        <f t="shared" si="6"/>
        <v>0.23606084975204397</v>
      </c>
      <c r="E34" s="17">
        <v>21703</v>
      </c>
      <c r="F34" s="18">
        <f t="shared" si="7"/>
        <v>0.7272148505562257</v>
      </c>
      <c r="G34" s="17">
        <v>1096</v>
      </c>
      <c r="H34" s="18">
        <f t="shared" si="8"/>
        <v>3.6724299691730328E-2</v>
      </c>
      <c r="I34" s="17">
        <v>0</v>
      </c>
      <c r="J34" s="19">
        <f t="shared" si="9"/>
        <v>0</v>
      </c>
    </row>
    <row r="35" spans="1:10" ht="15.75">
      <c r="A35" s="20">
        <v>2007</v>
      </c>
      <c r="B35" s="21">
        <f t="shared" si="5"/>
        <v>33212</v>
      </c>
      <c r="C35" s="17">
        <v>8391</v>
      </c>
      <c r="D35" s="18">
        <f t="shared" si="6"/>
        <v>0.25264964470673251</v>
      </c>
      <c r="E35" s="17">
        <v>23506</v>
      </c>
      <c r="F35" s="18">
        <f t="shared" si="7"/>
        <v>0.70775623268698062</v>
      </c>
      <c r="G35" s="17">
        <v>1315</v>
      </c>
      <c r="H35" s="18">
        <f t="shared" si="8"/>
        <v>3.9594122606286884E-2</v>
      </c>
      <c r="I35" s="17">
        <v>0</v>
      </c>
      <c r="J35" s="19">
        <f t="shared" si="9"/>
        <v>0</v>
      </c>
    </row>
    <row r="36" spans="1:10" ht="15.75">
      <c r="A36" s="20">
        <v>2008</v>
      </c>
      <c r="B36" s="21">
        <f t="shared" si="5"/>
        <v>45144</v>
      </c>
      <c r="C36" s="17">
        <v>12592</v>
      </c>
      <c r="D36" s="18">
        <f t="shared" si="6"/>
        <v>0.27892964735069997</v>
      </c>
      <c r="E36" s="17">
        <v>30805</v>
      </c>
      <c r="F36" s="18">
        <f t="shared" si="7"/>
        <v>0.68237196526670207</v>
      </c>
      <c r="G36" s="17">
        <v>1747</v>
      </c>
      <c r="H36" s="18">
        <f t="shared" si="8"/>
        <v>3.8698387382597906E-2</v>
      </c>
      <c r="I36" s="17">
        <v>0</v>
      </c>
      <c r="J36" s="19">
        <f t="shared" si="9"/>
        <v>0</v>
      </c>
    </row>
    <row r="37" spans="1:10" ht="15.75">
      <c r="A37" s="20">
        <v>2009</v>
      </c>
      <c r="B37" s="21">
        <f t="shared" si="5"/>
        <v>40882</v>
      </c>
      <c r="C37" s="17">
        <v>10905</v>
      </c>
      <c r="D37" s="18">
        <f t="shared" si="6"/>
        <v>0.26674331001418716</v>
      </c>
      <c r="E37" s="17">
        <v>28345</v>
      </c>
      <c r="F37" s="18">
        <f t="shared" si="7"/>
        <v>0.69333692089428112</v>
      </c>
      <c r="G37" s="17">
        <v>1632</v>
      </c>
      <c r="H37" s="18">
        <f t="shared" si="8"/>
        <v>3.9919769091531727E-2</v>
      </c>
      <c r="I37" s="17">
        <v>0</v>
      </c>
      <c r="J37" s="19">
        <f t="shared" si="9"/>
        <v>0</v>
      </c>
    </row>
    <row r="38" spans="1:10" ht="15.75">
      <c r="A38" s="20">
        <v>2010</v>
      </c>
      <c r="B38" s="21">
        <f t="shared" si="5"/>
        <v>43159</v>
      </c>
      <c r="C38" s="24">
        <v>11611</v>
      </c>
      <c r="D38" s="18">
        <f t="shared" si="6"/>
        <v>0.2690284761000023</v>
      </c>
      <c r="E38" s="24">
        <v>29642</v>
      </c>
      <c r="F38" s="18">
        <f t="shared" si="7"/>
        <v>0.6868092402511643</v>
      </c>
      <c r="G38" s="24">
        <v>1906</v>
      </c>
      <c r="H38" s="18">
        <f t="shared" si="8"/>
        <v>4.4162283648833386E-2</v>
      </c>
      <c r="I38" s="24">
        <v>0</v>
      </c>
      <c r="J38" s="19">
        <f t="shared" si="9"/>
        <v>0</v>
      </c>
    </row>
    <row r="39" spans="1:10" ht="15.75">
      <c r="A39" s="20" t="s">
        <v>11</v>
      </c>
      <c r="B39" s="21">
        <f t="shared" si="5"/>
        <v>38244.999999998552</v>
      </c>
      <c r="C39" s="24">
        <v>10433.555553240836</v>
      </c>
      <c r="D39" s="18">
        <f t="shared" si="6"/>
        <v>0.27280835542531656</v>
      </c>
      <c r="E39" s="24">
        <v>26161.639002970907</v>
      </c>
      <c r="F39" s="18">
        <f t="shared" si="7"/>
        <v>0.68405383718059609</v>
      </c>
      <c r="G39" s="24">
        <v>1649.8054437868032</v>
      </c>
      <c r="H39" s="18">
        <f t="shared" si="8"/>
        <v>4.3137807394087214E-2</v>
      </c>
      <c r="I39" s="24">
        <v>0</v>
      </c>
      <c r="J39" s="19">
        <f t="shared" si="9"/>
        <v>0</v>
      </c>
    </row>
    <row r="40" spans="1:10" ht="16.5" thickBot="1">
      <c r="A40" s="40" t="s">
        <v>4</v>
      </c>
      <c r="B40" s="26">
        <f>SUM(B30:B39)</f>
        <v>347248.99999999854</v>
      </c>
      <c r="C40" s="41">
        <f>SUM(C30:C39)</f>
        <v>81919.555553240833</v>
      </c>
      <c r="D40" s="41"/>
      <c r="E40" s="41">
        <f>SUM(E30:E39)</f>
        <v>248713.63900297091</v>
      </c>
      <c r="F40" s="41"/>
      <c r="G40" s="41">
        <f>SUM(G30:G39)</f>
        <v>13672.805443786803</v>
      </c>
      <c r="H40" s="41"/>
      <c r="I40" s="42">
        <f>SUM(I30:I39)</f>
        <v>2943</v>
      </c>
      <c r="J40" s="42"/>
    </row>
    <row r="41" spans="1:10" ht="16.5" thickBot="1">
      <c r="A41" s="25" t="s">
        <v>7</v>
      </c>
      <c r="B41" s="43">
        <f>B40/$B$40</f>
        <v>1</v>
      </c>
      <c r="C41" s="44">
        <f>C40/$B$40</f>
        <v>0.23591012660437086</v>
      </c>
      <c r="D41" s="44"/>
      <c r="E41" s="44">
        <f>E40/$B$40</f>
        <v>0.71624004389637397</v>
      </c>
      <c r="F41" s="44"/>
      <c r="G41" s="44">
        <f>G40/$B$40</f>
        <v>3.9374643105629853E-2</v>
      </c>
      <c r="H41" s="44"/>
      <c r="I41" s="44">
        <f>I40/$B$40</f>
        <v>8.4751863936253589E-3</v>
      </c>
      <c r="J41" s="44"/>
    </row>
    <row r="42" spans="1:10">
      <c r="A42" s="32" t="s">
        <v>12</v>
      </c>
      <c r="B42" s="33"/>
    </row>
    <row r="43" spans="1:10" ht="9" customHeight="1">
      <c r="A43" s="32" t="s">
        <v>13</v>
      </c>
      <c r="G43" s="45"/>
      <c r="H43" s="45"/>
    </row>
    <row r="44" spans="1:10" ht="9" customHeight="1">
      <c r="A44" s="32"/>
      <c r="G44" s="45"/>
      <c r="H44" s="45"/>
    </row>
    <row r="45" spans="1:10" ht="18.75">
      <c r="A45" s="1" t="s">
        <v>21</v>
      </c>
      <c r="G45" s="45"/>
      <c r="H45" s="45"/>
    </row>
    <row r="46" spans="1:10" ht="3.75" customHeight="1">
      <c r="A46" s="1"/>
      <c r="G46" s="45"/>
      <c r="H46" s="45"/>
    </row>
    <row r="47" spans="1:10" ht="33.75" customHeight="1">
      <c r="A47" s="5" t="s">
        <v>22</v>
      </c>
      <c r="B47" s="6"/>
      <c r="C47" s="6"/>
      <c r="D47" s="6"/>
      <c r="E47" s="6"/>
      <c r="F47" s="6"/>
      <c r="G47" s="6"/>
      <c r="H47" s="6"/>
      <c r="I47" s="46"/>
      <c r="J47" s="46"/>
    </row>
    <row r="48" spans="1:10" ht="17.25" customHeight="1">
      <c r="A48" s="8" t="s">
        <v>2</v>
      </c>
      <c r="B48" s="9"/>
      <c r="C48" s="9"/>
      <c r="D48" s="9"/>
      <c r="E48" s="9"/>
      <c r="F48" s="9"/>
      <c r="G48" s="9"/>
      <c r="H48" s="9"/>
      <c r="I48" s="9"/>
      <c r="J48" s="9"/>
    </row>
    <row r="49" spans="1:10" ht="5.0999999999999996" customHeight="1" thickBot="1">
      <c r="A49" s="34"/>
      <c r="B49" s="34"/>
    </row>
    <row r="50" spans="1:10" ht="14.25" customHeight="1" thickBot="1">
      <c r="A50" s="12" t="s">
        <v>16</v>
      </c>
      <c r="B50" s="12" t="s">
        <v>4</v>
      </c>
      <c r="C50" s="12" t="s">
        <v>23</v>
      </c>
      <c r="D50" s="12"/>
      <c r="E50" s="12"/>
      <c r="F50" s="12"/>
      <c r="G50" s="12"/>
      <c r="H50" s="12"/>
      <c r="I50" s="47"/>
      <c r="J50" s="48"/>
    </row>
    <row r="51" spans="1:10" ht="18" customHeight="1" thickBot="1">
      <c r="A51" s="13"/>
      <c r="B51" s="13"/>
      <c r="C51" s="14" t="s">
        <v>24</v>
      </c>
      <c r="D51" s="14" t="s">
        <v>7</v>
      </c>
      <c r="E51" s="14" t="s">
        <v>25</v>
      </c>
      <c r="F51" s="14" t="s">
        <v>7</v>
      </c>
      <c r="G51" s="14" t="s">
        <v>10</v>
      </c>
      <c r="H51" s="14" t="s">
        <v>7</v>
      </c>
      <c r="I51" s="49"/>
      <c r="J51" s="48"/>
    </row>
    <row r="52" spans="1:10" ht="15.75">
      <c r="A52" s="15">
        <v>2002</v>
      </c>
      <c r="B52" s="16">
        <f t="shared" ref="B52:B61" si="10">C52+E52+G52</f>
        <v>29759</v>
      </c>
      <c r="C52" s="38">
        <v>25835</v>
      </c>
      <c r="D52" s="39">
        <f t="shared" ref="D52:D61" si="11">C52/B52</f>
        <v>0.86814073053530028</v>
      </c>
      <c r="E52" s="38">
        <v>3553</v>
      </c>
      <c r="F52" s="39">
        <f t="shared" ref="F52:F61" si="12">E52/B52</f>
        <v>0.11939245270338385</v>
      </c>
      <c r="G52" s="38">
        <v>371</v>
      </c>
      <c r="H52" s="18">
        <f t="shared" ref="H52:H61" si="13">G52/B52</f>
        <v>1.2466816761315905E-2</v>
      </c>
      <c r="I52" s="24"/>
      <c r="J52" s="48"/>
    </row>
    <row r="53" spans="1:10" ht="15.75">
      <c r="A53" s="20">
        <v>2003</v>
      </c>
      <c r="B53" s="21">
        <f t="shared" si="10"/>
        <v>28053</v>
      </c>
      <c r="C53" s="17">
        <v>22964</v>
      </c>
      <c r="D53" s="18">
        <f t="shared" si="11"/>
        <v>0.81859337682244326</v>
      </c>
      <c r="E53" s="17">
        <v>2662</v>
      </c>
      <c r="F53" s="18">
        <f t="shared" si="12"/>
        <v>9.4891811927423089E-2</v>
      </c>
      <c r="G53" s="17">
        <v>2427</v>
      </c>
      <c r="H53" s="18">
        <f t="shared" si="13"/>
        <v>8.6514811250133675E-2</v>
      </c>
      <c r="I53" s="24"/>
      <c r="J53" s="48"/>
    </row>
    <row r="54" spans="1:10" ht="15.75">
      <c r="A54" s="20">
        <v>2004</v>
      </c>
      <c r="B54" s="21">
        <f t="shared" si="10"/>
        <v>30280</v>
      </c>
      <c r="C54" s="17">
        <v>27452</v>
      </c>
      <c r="D54" s="18">
        <f t="shared" si="11"/>
        <v>0.90660501981505948</v>
      </c>
      <c r="E54" s="17">
        <v>2828</v>
      </c>
      <c r="F54" s="18">
        <f t="shared" si="12"/>
        <v>9.3394980184940551E-2</v>
      </c>
      <c r="G54" s="17">
        <v>0</v>
      </c>
      <c r="H54" s="18">
        <f t="shared" si="13"/>
        <v>0</v>
      </c>
      <c r="I54" s="24"/>
      <c r="J54" s="48"/>
    </row>
    <row r="55" spans="1:10" ht="15.75">
      <c r="A55" s="20">
        <v>2005</v>
      </c>
      <c r="B55" s="21">
        <f t="shared" si="10"/>
        <v>28671</v>
      </c>
      <c r="C55" s="17">
        <v>25863</v>
      </c>
      <c r="D55" s="18">
        <f t="shared" si="11"/>
        <v>0.90206131631265041</v>
      </c>
      <c r="E55" s="17">
        <v>2808</v>
      </c>
      <c r="F55" s="18">
        <f t="shared" si="12"/>
        <v>9.7938683687349593E-2</v>
      </c>
      <c r="G55" s="17">
        <v>0</v>
      </c>
      <c r="H55" s="18">
        <f t="shared" si="13"/>
        <v>0</v>
      </c>
      <c r="I55" s="24"/>
    </row>
    <row r="56" spans="1:10" ht="15.75">
      <c r="A56" s="20">
        <v>2006</v>
      </c>
      <c r="B56" s="21">
        <f t="shared" si="10"/>
        <v>29844</v>
      </c>
      <c r="C56" s="17">
        <v>26726</v>
      </c>
      <c r="D56" s="18">
        <f t="shared" si="11"/>
        <v>0.89552338828575262</v>
      </c>
      <c r="E56" s="17">
        <v>3118</v>
      </c>
      <c r="F56" s="18">
        <f t="shared" si="12"/>
        <v>0.10447661171424742</v>
      </c>
      <c r="G56" s="17">
        <v>0</v>
      </c>
      <c r="H56" s="18">
        <f t="shared" si="13"/>
        <v>0</v>
      </c>
      <c r="I56" s="24"/>
    </row>
    <row r="57" spans="1:10" ht="15.75">
      <c r="A57" s="20">
        <v>2007</v>
      </c>
      <c r="B57" s="21">
        <f t="shared" si="10"/>
        <v>33212</v>
      </c>
      <c r="C57" s="17">
        <v>29328</v>
      </c>
      <c r="D57" s="18">
        <f t="shared" si="11"/>
        <v>0.88305431771648801</v>
      </c>
      <c r="E57" s="17">
        <v>3884</v>
      </c>
      <c r="F57" s="18">
        <f t="shared" si="12"/>
        <v>0.11694568228351199</v>
      </c>
      <c r="G57" s="17">
        <v>0</v>
      </c>
      <c r="H57" s="18">
        <f t="shared" si="13"/>
        <v>0</v>
      </c>
      <c r="I57" s="24"/>
    </row>
    <row r="58" spans="1:10" ht="15.75">
      <c r="A58" s="20">
        <v>2008</v>
      </c>
      <c r="B58" s="21">
        <f t="shared" si="10"/>
        <v>45144</v>
      </c>
      <c r="C58" s="17">
        <v>39423</v>
      </c>
      <c r="D58" s="18">
        <f t="shared" si="11"/>
        <v>0.87327219564061664</v>
      </c>
      <c r="E58" s="17">
        <v>5721</v>
      </c>
      <c r="F58" s="18">
        <f t="shared" si="12"/>
        <v>0.1267278043593833</v>
      </c>
      <c r="G58" s="17">
        <v>0</v>
      </c>
      <c r="H58" s="18">
        <f t="shared" si="13"/>
        <v>0</v>
      </c>
      <c r="I58" s="24"/>
    </row>
    <row r="59" spans="1:10" ht="15.75">
      <c r="A59" s="20">
        <v>2009</v>
      </c>
      <c r="B59" s="21">
        <f t="shared" si="10"/>
        <v>40882</v>
      </c>
      <c r="C59" s="17">
        <v>35749</v>
      </c>
      <c r="D59" s="18">
        <f t="shared" si="11"/>
        <v>0.87444352037571549</v>
      </c>
      <c r="E59" s="17">
        <v>5133</v>
      </c>
      <c r="F59" s="18">
        <f t="shared" si="12"/>
        <v>0.12555647962428454</v>
      </c>
      <c r="G59" s="17">
        <v>0</v>
      </c>
      <c r="H59" s="18">
        <f t="shared" si="13"/>
        <v>0</v>
      </c>
      <c r="I59" s="24"/>
    </row>
    <row r="60" spans="1:10" ht="15.75">
      <c r="A60" s="20">
        <v>2010</v>
      </c>
      <c r="B60" s="21">
        <f t="shared" si="10"/>
        <v>43159</v>
      </c>
      <c r="C60" s="24">
        <v>37693</v>
      </c>
      <c r="D60" s="18">
        <f t="shared" si="11"/>
        <v>0.87335202391158273</v>
      </c>
      <c r="E60" s="24">
        <v>5466</v>
      </c>
      <c r="F60" s="18">
        <f t="shared" si="12"/>
        <v>0.12664797608841724</v>
      </c>
      <c r="G60" s="24">
        <v>0</v>
      </c>
      <c r="H60" s="18">
        <f t="shared" si="13"/>
        <v>0</v>
      </c>
      <c r="I60" s="24"/>
    </row>
    <row r="61" spans="1:10" ht="15.75">
      <c r="A61" s="20" t="s">
        <v>11</v>
      </c>
      <c r="B61" s="21">
        <f t="shared" si="10"/>
        <v>38244.999999994005</v>
      </c>
      <c r="C61" s="24">
        <v>33687.370280012998</v>
      </c>
      <c r="D61" s="18">
        <f t="shared" si="11"/>
        <v>0.88083070414481057</v>
      </c>
      <c r="E61" s="24">
        <v>4557.6297199810097</v>
      </c>
      <c r="F61" s="18">
        <f t="shared" si="12"/>
        <v>0.11916929585518954</v>
      </c>
      <c r="G61" s="24">
        <v>0</v>
      </c>
      <c r="H61" s="18">
        <f t="shared" si="13"/>
        <v>0</v>
      </c>
      <c r="I61" s="24"/>
    </row>
    <row r="62" spans="1:10" ht="16.5" thickBot="1">
      <c r="A62" s="40" t="s">
        <v>4</v>
      </c>
      <c r="B62" s="50">
        <f>SUM(B52:B61)</f>
        <v>347248.999999994</v>
      </c>
      <c r="C62" s="27">
        <f>SUM(C52:C61)</f>
        <v>304720.37028001301</v>
      </c>
      <c r="D62" s="27"/>
      <c r="E62" s="27">
        <f>SUM(E52:E61)</f>
        <v>39730.629719981007</v>
      </c>
      <c r="F62" s="27"/>
      <c r="G62" s="27">
        <f>SUM(G52:G61)</f>
        <v>2798</v>
      </c>
      <c r="H62" s="27"/>
      <c r="I62" s="24"/>
    </row>
    <row r="63" spans="1:10" ht="16.5" thickBot="1">
      <c r="A63" s="40" t="s">
        <v>7</v>
      </c>
      <c r="B63" s="43">
        <f>B62/$B$62</f>
        <v>1</v>
      </c>
      <c r="C63" s="51">
        <f>C62/$B$62</f>
        <v>0.87752699152486624</v>
      </c>
      <c r="D63" s="51"/>
      <c r="E63" s="51">
        <f>E62/$B$62</f>
        <v>0.11441538987867983</v>
      </c>
      <c r="F63" s="51"/>
      <c r="G63" s="51">
        <f>G62/$B$62</f>
        <v>8.0576185964539807E-3</v>
      </c>
      <c r="H63" s="51"/>
      <c r="I63" s="23"/>
    </row>
    <row r="64" spans="1:10" ht="9.75" customHeight="1">
      <c r="A64" s="32" t="s">
        <v>12</v>
      </c>
      <c r="B64" s="33"/>
    </row>
    <row r="65" spans="1:2" ht="9.75" customHeight="1">
      <c r="A65" s="32" t="s">
        <v>13</v>
      </c>
      <c r="B65" s="52"/>
    </row>
    <row r="66" spans="1:2" ht="9.75" customHeight="1">
      <c r="A66" s="53" t="s">
        <v>26</v>
      </c>
      <c r="B66" s="54"/>
    </row>
    <row r="67" spans="1:2" ht="9.75" customHeight="1">
      <c r="A67" s="53" t="s">
        <v>27</v>
      </c>
      <c r="B67" s="54"/>
    </row>
  </sheetData>
  <mergeCells count="36">
    <mergeCell ref="C63:D63"/>
    <mergeCell ref="E63:F63"/>
    <mergeCell ref="G63:H63"/>
    <mergeCell ref="A50:A51"/>
    <mergeCell ref="B50:B51"/>
    <mergeCell ref="C50:H50"/>
    <mergeCell ref="C62:D62"/>
    <mergeCell ref="E62:F62"/>
    <mergeCell ref="G62:H62"/>
    <mergeCell ref="C41:D41"/>
    <mergeCell ref="E41:F41"/>
    <mergeCell ref="G41:H41"/>
    <mergeCell ref="I41:J41"/>
    <mergeCell ref="A47:H47"/>
    <mergeCell ref="A48:J48"/>
    <mergeCell ref="A25:J25"/>
    <mergeCell ref="A26:J26"/>
    <mergeCell ref="A28:A29"/>
    <mergeCell ref="B28:B29"/>
    <mergeCell ref="C40:D40"/>
    <mergeCell ref="E40:F40"/>
    <mergeCell ref="G40:H40"/>
    <mergeCell ref="I40:J40"/>
    <mergeCell ref="C11:E11"/>
    <mergeCell ref="C18:F18"/>
    <mergeCell ref="G18:H18"/>
    <mergeCell ref="I18:J18"/>
    <mergeCell ref="C19:F19"/>
    <mergeCell ref="G19:H19"/>
    <mergeCell ref="I19:J19"/>
    <mergeCell ref="A3:J3"/>
    <mergeCell ref="A4:J4"/>
    <mergeCell ref="A6:A7"/>
    <mergeCell ref="B6:B7"/>
    <mergeCell ref="C6:J6"/>
    <mergeCell ref="C10:E10"/>
  </mergeCells>
  <printOptions horizontalCentered="1"/>
  <pageMargins left="0.74803149606299213" right="0.59055118110236227" top="0.59055118110236227" bottom="0.31496062992125984" header="0" footer="0"/>
  <pageSetup paperSize="9"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C3.1.1.2 - C3.1.1.3 - C3.1.1.4</vt:lpstr>
      <vt:lpstr>'C3.1.1.2 - C3.1.1.3 - C3.1.1.4'!Área_de_impresión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2011-12-26T20:24:25Z</dcterms:created>
  <dcterms:modified xsi:type="dcterms:W3CDTF">2011-12-26T20:24:54Z</dcterms:modified>
</cp:coreProperties>
</file>