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C3.1.1.5" sheetId="1" r:id="rId1"/>
  </sheets>
  <externalReferences>
    <externalReference r:id="rId2"/>
  </externalReferences>
  <definedNames>
    <definedName name="_xlnm.Print_Area" localSheetId="0">C3.1.1.5!$A$1:$AL$49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24519"/>
</workbook>
</file>

<file path=xl/calcChain.xml><?xml version="1.0" encoding="utf-8"?>
<calcChain xmlns="http://schemas.openxmlformats.org/spreadsheetml/2006/main">
  <c r="AK20" i="1"/>
  <c r="AI20"/>
  <c r="AH20"/>
  <c r="AG20"/>
  <c r="AF20"/>
  <c r="AE20"/>
  <c r="AD20"/>
  <c r="AC20"/>
  <c r="AB20"/>
  <c r="AA20"/>
  <c r="Z20"/>
  <c r="Y20"/>
  <c r="X20"/>
  <c r="W20"/>
  <c r="V20"/>
  <c r="U20"/>
  <c r="T20"/>
  <c r="Q20"/>
  <c r="G39" s="1"/>
  <c r="P20"/>
  <c r="F39" s="1"/>
  <c r="O20"/>
  <c r="G38" s="1"/>
  <c r="N20"/>
  <c r="F38" s="1"/>
  <c r="M20"/>
  <c r="G37" s="1"/>
  <c r="L20"/>
  <c r="F37" s="1"/>
  <c r="K20"/>
  <c r="G36" s="1"/>
  <c r="J20"/>
  <c r="F36" s="1"/>
  <c r="I20"/>
  <c r="G35" s="1"/>
  <c r="H20"/>
  <c r="F35" s="1"/>
  <c r="G20"/>
  <c r="G34" s="1"/>
  <c r="F20"/>
  <c r="F34" s="1"/>
  <c r="E20"/>
  <c r="G33" s="1"/>
  <c r="D20"/>
  <c r="F33" s="1"/>
  <c r="C20"/>
  <c r="G32" s="1"/>
  <c r="G40" s="1"/>
  <c r="B20"/>
  <c r="F32" s="1"/>
  <c r="F40" s="1"/>
  <c r="AJ19"/>
  <c r="R19"/>
  <c r="AL19" s="1"/>
  <c r="AJ18"/>
  <c r="R18"/>
  <c r="AL18" s="1"/>
  <c r="AJ17"/>
  <c r="R17"/>
  <c r="AL17" s="1"/>
  <c r="AJ16"/>
  <c r="R16"/>
  <c r="AL16" s="1"/>
  <c r="AJ15"/>
  <c r="R15"/>
  <c r="AL15" s="1"/>
  <c r="AJ14"/>
  <c r="R14"/>
  <c r="AL14" s="1"/>
  <c r="AJ13"/>
  <c r="R13"/>
  <c r="AL13" s="1"/>
  <c r="AJ12"/>
  <c r="R12"/>
  <c r="AL12" s="1"/>
  <c r="AJ11"/>
  <c r="R11"/>
  <c r="AL11" s="1"/>
  <c r="AJ10"/>
  <c r="AJ20" s="1"/>
  <c r="AJ21" s="1"/>
  <c r="R10"/>
  <c r="R20" s="1"/>
  <c r="R21" s="1"/>
  <c r="T21" l="1"/>
  <c r="V21"/>
  <c r="X21"/>
  <c r="Z21"/>
  <c r="AB21"/>
  <c r="AD21"/>
  <c r="AF21"/>
  <c r="AH21"/>
  <c r="U21"/>
  <c r="W21"/>
  <c r="Y21"/>
  <c r="AA21"/>
  <c r="AC21"/>
  <c r="AE21"/>
  <c r="AG21"/>
  <c r="AI21"/>
  <c r="C21"/>
  <c r="E21"/>
  <c r="G21"/>
  <c r="I21"/>
  <c r="K21"/>
  <c r="M21"/>
  <c r="O21"/>
  <c r="Q21"/>
  <c r="AL10"/>
  <c r="AL20" s="1"/>
  <c r="B21"/>
  <c r="D21"/>
  <c r="F21"/>
  <c r="H21"/>
  <c r="J21"/>
  <c r="L21"/>
  <c r="N21"/>
  <c r="P21"/>
</calcChain>
</file>

<file path=xl/sharedStrings.xml><?xml version="1.0" encoding="utf-8"?>
<sst xmlns="http://schemas.openxmlformats.org/spreadsheetml/2006/main" count="78" uniqueCount="35">
  <si>
    <t>Cuadro Nº 3.1.1.5</t>
  </si>
  <si>
    <t>PERSONAS AFECTADAS POR VIOLENCIA FAMILIAR Y SEXUAL ATENDIDAS POR EL PNCVFS, SEGÚN TIPO DE VIOLENCIA, GRUPO DE EDAD, SEXO Y AÑO DE ATENCIÓN</t>
  </si>
  <si>
    <t>Período: 2002 - 2011</t>
  </si>
  <si>
    <t>Años</t>
  </si>
  <si>
    <t>Tipo de Violencia</t>
  </si>
  <si>
    <t>Total</t>
  </si>
  <si>
    <t>Violencia Familiar</t>
  </si>
  <si>
    <t>Violencia Sexual</t>
  </si>
  <si>
    <t>N.E.</t>
  </si>
  <si>
    <t>0 - 5 años</t>
  </si>
  <si>
    <t>6 - 11 años</t>
  </si>
  <si>
    <t>12 - 17 años</t>
  </si>
  <si>
    <t>18 - 25 años</t>
  </si>
  <si>
    <t>26 - 35 años</t>
  </si>
  <si>
    <t>36 - 45 años</t>
  </si>
  <si>
    <t>46 - 59 años</t>
  </si>
  <si>
    <t>60 a mas años</t>
  </si>
  <si>
    <t>Mujer</t>
  </si>
  <si>
    <t>Varon</t>
  </si>
  <si>
    <t>2011 (a)</t>
  </si>
  <si>
    <t>%</t>
  </si>
  <si>
    <t>N.E. No especificado</t>
  </si>
  <si>
    <t>(a) Información Preliminar</t>
  </si>
  <si>
    <t>Fuente: Sistema de Registro de Casos y Atenciones de Violencia Familiar y Sexual del Centro Emergencia Mujer</t>
  </si>
  <si>
    <t>Elaboración : Unidad Gerencial de Diversificación de Servicios - PNCVFS</t>
  </si>
  <si>
    <t>m</t>
  </si>
  <si>
    <t>v</t>
  </si>
  <si>
    <t>0 a 5</t>
  </si>
  <si>
    <t>6 a 11</t>
  </si>
  <si>
    <t>12 a 17</t>
  </si>
  <si>
    <t>18 a 25</t>
  </si>
  <si>
    <t>26 a 35</t>
  </si>
  <si>
    <t>36 a 45</t>
  </si>
  <si>
    <t>46 a 59</t>
  </si>
  <si>
    <t>60 a +</t>
  </si>
</sst>
</file>

<file path=xl/styles.xml><?xml version="1.0" encoding="utf-8"?>
<styleSheet xmlns="http://schemas.openxmlformats.org/spreadsheetml/2006/main">
  <numFmts count="1">
    <numFmt numFmtId="164" formatCode="0.0%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6C298B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 applyNumberFormat="0" applyFill="0" applyBorder="0" applyProtection="0">
      <alignment horizontal="left"/>
    </xf>
    <xf numFmtId="0" fontId="7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Protection="0">
      <alignment horizontal="left"/>
    </xf>
    <xf numFmtId="0" fontId="7" fillId="0" borderId="0" applyNumberFormat="0" applyFill="0" applyBorder="0" applyAlignment="0" applyProtection="0"/>
  </cellStyleXfs>
  <cellXfs count="59">
    <xf numFmtId="0" fontId="0" fillId="0" borderId="0" xfId="0"/>
    <xf numFmtId="0" fontId="3" fillId="2" borderId="0" xfId="1" applyFont="1" applyFill="1" applyAlignment="1">
      <alignment vertical="center"/>
    </xf>
    <xf numFmtId="0" fontId="4" fillId="2" borderId="0" xfId="1" applyFont="1" applyFill="1" applyAlignment="1"/>
    <xf numFmtId="0" fontId="4" fillId="2" borderId="0" xfId="1" applyFont="1" applyFill="1" applyAlignment="1">
      <alignment horizontal="center"/>
    </xf>
    <xf numFmtId="164" fontId="4" fillId="2" borderId="0" xfId="2" applyNumberFormat="1" applyFont="1" applyFill="1" applyAlignment="1">
      <alignment horizontal="center"/>
    </xf>
    <xf numFmtId="0" fontId="4" fillId="2" borderId="0" xfId="1" applyFont="1" applyFill="1" applyBorder="1"/>
    <xf numFmtId="0" fontId="3" fillId="2" borderId="0" xfId="1" applyFont="1" applyFill="1" applyAlignment="1">
      <alignment horizontal="justify" vertical="center" wrapText="1"/>
    </xf>
    <xf numFmtId="0" fontId="5" fillId="2" borderId="0" xfId="1" applyFont="1" applyFill="1" applyAlignment="1">
      <alignment vertical="center"/>
    </xf>
    <xf numFmtId="0" fontId="3" fillId="2" borderId="0" xfId="1" applyFont="1" applyFill="1" applyAlignment="1"/>
    <xf numFmtId="0" fontId="3" fillId="2" borderId="0" xfId="1" applyFont="1" applyFill="1" applyAlignment="1">
      <alignment horizontal="center"/>
    </xf>
    <xf numFmtId="164" fontId="3" fillId="2" borderId="0" xfId="2" applyNumberFormat="1" applyFont="1" applyFill="1" applyAlignment="1">
      <alignment horizontal="center"/>
    </xf>
    <xf numFmtId="0" fontId="6" fillId="2" borderId="0" xfId="1" applyFont="1" applyFill="1" applyAlignment="1">
      <alignment horizontal="center"/>
    </xf>
    <xf numFmtId="0" fontId="6" fillId="2" borderId="0" xfId="1" applyFont="1" applyFill="1"/>
    <xf numFmtId="0" fontId="8" fillId="3" borderId="1" xfId="3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center"/>
    </xf>
    <xf numFmtId="0" fontId="8" fillId="3" borderId="1" xfId="1" applyFont="1" applyFill="1" applyBorder="1" applyAlignment="1">
      <alignment horizontal="center" vertical="center" wrapText="1"/>
    </xf>
    <xf numFmtId="0" fontId="4" fillId="2" borderId="0" xfId="1" applyFont="1" applyFill="1"/>
    <xf numFmtId="0" fontId="8" fillId="3" borderId="0" xfId="3" applyFont="1" applyFill="1" applyBorder="1" applyAlignment="1">
      <alignment horizontal="center" vertical="center"/>
    </xf>
    <xf numFmtId="0" fontId="8" fillId="3" borderId="2" xfId="3" applyFont="1" applyFill="1" applyBorder="1" applyAlignment="1">
      <alignment horizontal="center" wrapText="1"/>
    </xf>
    <xf numFmtId="0" fontId="8" fillId="3" borderId="2" xfId="3" applyFont="1" applyFill="1" applyBorder="1" applyAlignment="1">
      <alignment horizontal="center" wrapText="1"/>
    </xf>
    <xf numFmtId="0" fontId="8" fillId="3" borderId="2" xfId="3" applyFont="1" applyFill="1" applyBorder="1" applyAlignment="1">
      <alignment horizontal="center" vertical="center" wrapText="1"/>
    </xf>
    <xf numFmtId="0" fontId="8" fillId="3" borderId="0" xfId="1" applyFont="1" applyFill="1" applyBorder="1" applyAlignment="1">
      <alignment horizontal="center" vertical="center" wrapText="1"/>
    </xf>
    <xf numFmtId="0" fontId="9" fillId="3" borderId="2" xfId="3" applyFont="1" applyFill="1" applyBorder="1" applyAlignment="1">
      <alignment horizontal="center" wrapText="1"/>
    </xf>
    <xf numFmtId="0" fontId="9" fillId="3" borderId="2" xfId="3" applyFont="1" applyFill="1" applyBorder="1" applyAlignment="1">
      <alignment horizontal="center" vertical="center"/>
    </xf>
    <xf numFmtId="17" fontId="9" fillId="3" borderId="2" xfId="3" applyNumberFormat="1" applyFont="1" applyFill="1" applyBorder="1" applyAlignment="1">
      <alignment horizontal="center" wrapText="1"/>
    </xf>
    <xf numFmtId="0" fontId="9" fillId="3" borderId="2" xfId="3" applyFont="1" applyFill="1" applyBorder="1" applyAlignment="1">
      <alignment horizontal="center" vertical="center" wrapText="1"/>
    </xf>
    <xf numFmtId="0" fontId="9" fillId="3" borderId="0" xfId="3" applyFont="1" applyFill="1" applyBorder="1" applyAlignment="1">
      <alignment horizontal="center" vertical="center" wrapText="1"/>
    </xf>
    <xf numFmtId="0" fontId="2" fillId="3" borderId="2" xfId="3" applyFont="1" applyFill="1" applyBorder="1" applyAlignment="1">
      <alignment horizontal="center" vertical="center" wrapText="1"/>
    </xf>
    <xf numFmtId="0" fontId="8" fillId="3" borderId="0" xfId="3" applyFont="1" applyFill="1" applyBorder="1" applyAlignment="1">
      <alignment horizontal="center" vertical="center" wrapText="1"/>
    </xf>
    <xf numFmtId="0" fontId="8" fillId="3" borderId="3" xfId="3" applyFont="1" applyFill="1" applyBorder="1" applyAlignment="1">
      <alignment horizontal="center" vertical="center"/>
    </xf>
    <xf numFmtId="0" fontId="9" fillId="3" borderId="4" xfId="3" applyFont="1" applyFill="1" applyBorder="1" applyAlignment="1">
      <alignment horizontal="center" wrapText="1"/>
    </xf>
    <xf numFmtId="0" fontId="9" fillId="3" borderId="3" xfId="3" applyFont="1" applyFill="1" applyBorder="1" applyAlignment="1">
      <alignment horizontal="center" vertical="center" wrapText="1"/>
    </xf>
    <xf numFmtId="0" fontId="9" fillId="3" borderId="3" xfId="3" applyFont="1" applyFill="1" applyBorder="1" applyAlignment="1">
      <alignment horizontal="center" vertical="center" wrapText="1"/>
    </xf>
    <xf numFmtId="0" fontId="2" fillId="3" borderId="3" xfId="3" applyFont="1" applyFill="1" applyBorder="1" applyAlignment="1">
      <alignment horizontal="center" vertical="center" wrapText="1"/>
    </xf>
    <xf numFmtId="0" fontId="8" fillId="3" borderId="3" xfId="3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 wrapText="1"/>
    </xf>
    <xf numFmtId="0" fontId="10" fillId="2" borderId="5" xfId="1" applyNumberFormat="1" applyFont="1" applyFill="1" applyBorder="1" applyAlignment="1">
      <alignment horizontal="center"/>
    </xf>
    <xf numFmtId="3" fontId="10" fillId="2" borderId="0" xfId="3" applyNumberFormat="1" applyFont="1" applyFill="1" applyBorder="1" applyAlignment="1">
      <alignment horizontal="center" vertical="top"/>
    </xf>
    <xf numFmtId="3" fontId="10" fillId="2" borderId="0" xfId="3" applyNumberFormat="1" applyFont="1" applyFill="1" applyBorder="1" applyAlignment="1">
      <alignment horizontal="center"/>
    </xf>
    <xf numFmtId="3" fontId="11" fillId="2" borderId="0" xfId="1" applyNumberFormat="1" applyFont="1" applyFill="1" applyBorder="1" applyAlignment="1">
      <alignment horizontal="center"/>
    </xf>
    <xf numFmtId="0" fontId="10" fillId="2" borderId="6" xfId="1" applyNumberFormat="1" applyFont="1" applyFill="1" applyBorder="1" applyAlignment="1">
      <alignment horizontal="center"/>
    </xf>
    <xf numFmtId="0" fontId="10" fillId="2" borderId="6" xfId="1" applyFont="1" applyFill="1" applyBorder="1" applyAlignment="1">
      <alignment horizontal="center"/>
    </xf>
    <xf numFmtId="3" fontId="10" fillId="2" borderId="0" xfId="4" applyNumberFormat="1" applyFont="1" applyFill="1" applyBorder="1" applyAlignment="1">
      <alignment horizontal="center" vertical="top"/>
    </xf>
    <xf numFmtId="3" fontId="10" fillId="2" borderId="0" xfId="1" applyNumberFormat="1" applyFont="1" applyFill="1" applyBorder="1" applyAlignment="1">
      <alignment horizontal="center"/>
    </xf>
    <xf numFmtId="0" fontId="4" fillId="2" borderId="7" xfId="1" applyFont="1" applyFill="1" applyBorder="1" applyAlignment="1">
      <alignment horizontal="center" vertical="center"/>
    </xf>
    <xf numFmtId="3" fontId="11" fillId="2" borderId="3" xfId="1" applyNumberFormat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4" fillId="2" borderId="8" xfId="1" applyFont="1" applyFill="1" applyBorder="1" applyAlignment="1">
      <alignment horizontal="center"/>
    </xf>
    <xf numFmtId="9" fontId="11" fillId="2" borderId="8" xfId="2" applyFont="1" applyFill="1" applyBorder="1" applyAlignment="1">
      <alignment horizontal="center"/>
    </xf>
    <xf numFmtId="9" fontId="11" fillId="2" borderId="0" xfId="2" applyFont="1" applyFill="1" applyBorder="1" applyAlignment="1">
      <alignment horizontal="center"/>
    </xf>
    <xf numFmtId="0" fontId="12" fillId="2" borderId="0" xfId="5" applyFont="1" applyFill="1" applyAlignment="1">
      <alignment horizontal="left" vertical="center"/>
    </xf>
    <xf numFmtId="0" fontId="6" fillId="2" borderId="0" xfId="4" applyFont="1" applyFill="1" applyAlignment="1">
      <alignment horizontal="center"/>
    </xf>
    <xf numFmtId="0" fontId="12" fillId="2" borderId="0" xfId="6" applyFont="1" applyFill="1" applyAlignment="1">
      <alignment vertical="center"/>
    </xf>
    <xf numFmtId="0" fontId="13" fillId="2" borderId="0" xfId="1" applyFont="1" applyFill="1" applyAlignment="1">
      <alignment horizontal="left"/>
    </xf>
    <xf numFmtId="0" fontId="13" fillId="2" borderId="0" xfId="1" applyFont="1" applyFill="1" applyAlignment="1">
      <alignment horizontal="center"/>
    </xf>
    <xf numFmtId="3" fontId="14" fillId="2" borderId="0" xfId="1" applyNumberFormat="1" applyFont="1" applyFill="1" applyAlignment="1">
      <alignment horizontal="center"/>
    </xf>
    <xf numFmtId="17" fontId="13" fillId="2" borderId="0" xfId="1" applyNumberFormat="1" applyFont="1" applyFill="1" applyAlignment="1">
      <alignment horizontal="center"/>
    </xf>
    <xf numFmtId="3" fontId="15" fillId="2" borderId="0" xfId="1" applyNumberFormat="1" applyFont="1" applyFill="1" applyAlignment="1">
      <alignment horizontal="center"/>
    </xf>
    <xf numFmtId="0" fontId="12" fillId="2" borderId="0" xfId="1" applyFont="1" applyFill="1" applyAlignment="1">
      <alignment horizontal="left"/>
    </xf>
  </cellXfs>
  <cellStyles count="14">
    <cellStyle name="Categoría del Piloto de Datos" xfId="7"/>
    <cellStyle name="Normal" xfId="0" builtinId="0"/>
    <cellStyle name="Normal 2" xfId="8"/>
    <cellStyle name="Normal 3" xfId="1"/>
    <cellStyle name="Normal 4" xfId="5"/>
    <cellStyle name="Normal_Directorio CEMs - agos - 2009 - UGTAI" xfId="6"/>
    <cellStyle name="Normal_Hoja2" xfId="3"/>
    <cellStyle name="Normal_Hoja2_1" xfId="4"/>
    <cellStyle name="Piloto de Datos Ángulo" xfId="9"/>
    <cellStyle name="Piloto de Datos Campo" xfId="10"/>
    <cellStyle name="Piloto de Datos Resultado" xfId="11"/>
    <cellStyle name="Piloto de Datos Título" xfId="12"/>
    <cellStyle name="Piloto de Datos Valor" xfId="13"/>
    <cellStyle name="Porcentu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Calibri"/>
                <a:cs typeface="Calibri"/>
              </a:rPr>
              <a:t>Gráfico N° 3.1.1.5.A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Calibri"/>
                <a:cs typeface="Calibri"/>
              </a:rPr>
              <a:t>PERSONAS AFECTADAS POR VIOLENCIA FAMILIAR Y SEXUAL, ATENDIDAS POR EL PNCVFS,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Calibri"/>
                <a:cs typeface="Calibri"/>
              </a:rPr>
              <a:t> SEGÚN GRUPO DE EDAD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strike="noStrike">
                <a:solidFill>
                  <a:srgbClr val="000000"/>
                </a:solidFill>
                <a:latin typeface="Calibri"/>
                <a:cs typeface="Calibri"/>
              </a:rPr>
              <a:t>Periodo 2002 - 2011</a:t>
            </a:r>
          </a:p>
        </c:rich>
      </c:tx>
      <c:layout>
        <c:manualLayout>
          <c:xMode val="edge"/>
          <c:yMode val="edge"/>
          <c:x val="0.21257374439949242"/>
          <c:y val="2.2549791570171389E-2"/>
        </c:manualLayout>
      </c:layout>
    </c:title>
    <c:plotArea>
      <c:layout>
        <c:manualLayout>
          <c:layoutTarget val="inner"/>
          <c:xMode val="edge"/>
          <c:yMode val="edge"/>
          <c:x val="4.1931993372799771E-2"/>
          <c:y val="0.28450311358139035"/>
          <c:w val="0.88963087366614368"/>
          <c:h val="0.45902346765477892"/>
        </c:manualLayout>
      </c:layout>
      <c:barChart>
        <c:barDir val="col"/>
        <c:grouping val="clustered"/>
        <c:ser>
          <c:idx val="0"/>
          <c:order val="0"/>
          <c:tx>
            <c:strRef>
              <c:f>C3.1.1.5!$B$9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50000"/>
                </a:schemeClr>
              </a:solidFill>
            </a:ln>
          </c:spPr>
          <c:dLbls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C3.1.1.5!$E$32:$E$39</c:f>
              <c:strCache>
                <c:ptCount val="8"/>
                <c:pt idx="0">
                  <c:v>0 a 5</c:v>
                </c:pt>
                <c:pt idx="1">
                  <c:v>6 a 11</c:v>
                </c:pt>
                <c:pt idx="2">
                  <c:v>12 a 17</c:v>
                </c:pt>
                <c:pt idx="3">
                  <c:v>18 a 25</c:v>
                </c:pt>
                <c:pt idx="4">
                  <c:v>26 a 35</c:v>
                </c:pt>
                <c:pt idx="5">
                  <c:v>36 a 45</c:v>
                </c:pt>
                <c:pt idx="6">
                  <c:v>46 a 59</c:v>
                </c:pt>
                <c:pt idx="7">
                  <c:v>60 a +</c:v>
                </c:pt>
              </c:strCache>
            </c:strRef>
          </c:cat>
          <c:val>
            <c:numRef>
              <c:f>C3.1.1.5!$F$32:$F$39</c:f>
              <c:numCache>
                <c:formatCode>#,##0</c:formatCode>
                <c:ptCount val="8"/>
                <c:pt idx="0">
                  <c:v>6515.7891261454806</c:v>
                </c:pt>
                <c:pt idx="1">
                  <c:v>16558.786559528209</c:v>
                </c:pt>
                <c:pt idx="2">
                  <c:v>32590.749204350308</c:v>
                </c:pt>
                <c:pt idx="3">
                  <c:v>53036.911227899582</c:v>
                </c:pt>
                <c:pt idx="4">
                  <c:v>89383.425633035062</c:v>
                </c:pt>
                <c:pt idx="5">
                  <c:v>65112.724414540309</c:v>
                </c:pt>
                <c:pt idx="6">
                  <c:v>30547.823018416238</c:v>
                </c:pt>
                <c:pt idx="7">
                  <c:v>10562.161096103899</c:v>
                </c:pt>
              </c:numCache>
            </c:numRef>
          </c:val>
        </c:ser>
        <c:ser>
          <c:idx val="1"/>
          <c:order val="1"/>
          <c:tx>
            <c:strRef>
              <c:f>C3.1.1.5!$C$9</c:f>
              <c:strCache>
                <c:ptCount val="1"/>
                <c:pt idx="0">
                  <c:v>Varon</c:v>
                </c:pt>
              </c:strCache>
            </c:strRef>
          </c:tx>
          <c:spPr>
            <a:solidFill>
              <a:schemeClr val="tx1"/>
            </a:solidFill>
          </c:spPr>
          <c:dLbls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C3.1.1.5!$E$32:$E$39</c:f>
              <c:strCache>
                <c:ptCount val="8"/>
                <c:pt idx="0">
                  <c:v>0 a 5</c:v>
                </c:pt>
                <c:pt idx="1">
                  <c:v>6 a 11</c:v>
                </c:pt>
                <c:pt idx="2">
                  <c:v>12 a 17</c:v>
                </c:pt>
                <c:pt idx="3">
                  <c:v>18 a 25</c:v>
                </c:pt>
                <c:pt idx="4">
                  <c:v>26 a 35</c:v>
                </c:pt>
                <c:pt idx="5">
                  <c:v>36 a 45</c:v>
                </c:pt>
                <c:pt idx="6">
                  <c:v>46 a 59</c:v>
                </c:pt>
                <c:pt idx="7">
                  <c:v>60 a +</c:v>
                </c:pt>
              </c:strCache>
            </c:strRef>
          </c:cat>
          <c:val>
            <c:numRef>
              <c:f>C3.1.1.5!$G$32:$G$39</c:f>
              <c:numCache>
                <c:formatCode>#,##0</c:formatCode>
                <c:ptCount val="8"/>
                <c:pt idx="0">
                  <c:v>5809.2931630383391</c:v>
                </c:pt>
                <c:pt idx="1">
                  <c:v>12445.189784342558</c:v>
                </c:pt>
                <c:pt idx="2">
                  <c:v>7824.7477158350994</c:v>
                </c:pt>
                <c:pt idx="3">
                  <c:v>1988.7325234935711</c:v>
                </c:pt>
                <c:pt idx="4">
                  <c:v>3115.8614765548023</c:v>
                </c:pt>
                <c:pt idx="5">
                  <c:v>2952.5466633544925</c:v>
                </c:pt>
                <c:pt idx="6">
                  <c:v>2367.6140456792914</c:v>
                </c:pt>
                <c:pt idx="7">
                  <c:v>3098.6443476829049</c:v>
                </c:pt>
              </c:numCache>
            </c:numRef>
          </c:val>
        </c:ser>
        <c:dLbls>
          <c:showVal val="1"/>
        </c:dLbls>
        <c:overlap val="-25"/>
        <c:axId val="86541056"/>
        <c:axId val="86542592"/>
      </c:barChart>
      <c:catAx>
        <c:axId val="8654105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86542592"/>
        <c:crosses val="autoZero"/>
        <c:auto val="1"/>
        <c:lblAlgn val="ctr"/>
        <c:lblOffset val="100"/>
      </c:catAx>
      <c:valAx>
        <c:axId val="86542592"/>
        <c:scaling>
          <c:orientation val="minMax"/>
        </c:scaling>
        <c:delete val="1"/>
        <c:axPos val="l"/>
        <c:numFmt formatCode="#,##0" sourceLinked="1"/>
        <c:tickLblPos val="nextTo"/>
        <c:crossAx val="86541056"/>
        <c:crosses val="autoZero"/>
        <c:crossBetween val="between"/>
      </c:valAx>
      <c:spPr>
        <a:ln>
          <a:noFill/>
        </a:ln>
      </c:spPr>
    </c:plotArea>
    <c:legend>
      <c:legendPos val="t"/>
      <c:layout>
        <c:manualLayout>
          <c:xMode val="edge"/>
          <c:yMode val="edge"/>
          <c:x val="0.45280652919275588"/>
          <c:y val="0.90847280119396823"/>
          <c:w val="0.12035628226792219"/>
          <c:h val="6.7005043487211161E-2"/>
        </c:manualLayout>
      </c:layout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</c:chart>
  <c:spPr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44" l="0.7000000000000004" r="0.7000000000000004" t="0.75000000000000044" header="0.30000000000000021" footer="0.30000000000000021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style val="4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00" b="1" i="0" strike="noStrike">
                <a:solidFill>
                  <a:srgbClr val="000000"/>
                </a:solidFill>
                <a:latin typeface="Calibri"/>
                <a:cs typeface="Calibri"/>
              </a:rPr>
              <a:t>Gráfico N° 3.1.1.5.B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00" b="1" i="0" strike="noStrike">
                <a:solidFill>
                  <a:srgbClr val="000000"/>
                </a:solidFill>
                <a:latin typeface="Calibri"/>
                <a:cs typeface="Calibri"/>
              </a:rPr>
              <a:t>PERSONAS AFECTADAS POR VIOLENCIA FAMILIAR Y SEXUAL ATENDIDAS POR EL PNCVFS, SEGÚN SEXO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00" b="1" i="0" strike="noStrike">
                <a:solidFill>
                  <a:srgbClr val="000000"/>
                </a:solidFill>
                <a:latin typeface="Calibri"/>
                <a:cs typeface="Calibri"/>
              </a:rPr>
              <a:t>Periodo 2002 - 2011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000" b="1" i="0" strike="noStrike">
                <a:solidFill>
                  <a:srgbClr val="000000"/>
                </a:solidFill>
                <a:latin typeface="Calibri"/>
                <a:cs typeface="Calibri"/>
              </a:rPr>
              <a:t>(Distribución Porcentual)</a:t>
            </a:r>
          </a:p>
        </c:rich>
      </c:tx>
      <c:layout/>
    </c:title>
    <c:view3D>
      <c:rotX val="30"/>
      <c:perspective val="50"/>
    </c:view3D>
    <c:plotArea>
      <c:layout>
        <c:manualLayout>
          <c:layoutTarget val="inner"/>
          <c:xMode val="edge"/>
          <c:yMode val="edge"/>
          <c:x val="0.2686048200888983"/>
          <c:y val="0.44361062050086852"/>
          <c:w val="0.53728609117769099"/>
          <c:h val="0.38176219543703782"/>
        </c:manualLayout>
      </c:layout>
      <c:pie3DChart>
        <c:varyColors val="1"/>
        <c:ser>
          <c:idx val="0"/>
          <c:order val="0"/>
          <c:explosion val="22"/>
          <c:dPt>
            <c:idx val="0"/>
            <c:spPr>
              <a:solidFill>
                <a:schemeClr val="accent2"/>
              </a:solidFill>
            </c:spPr>
          </c:dPt>
          <c:dPt>
            <c:idx val="1"/>
            <c:spPr>
              <a:solidFill>
                <a:schemeClr val="accent1">
                  <a:lumMod val="75000"/>
                </a:schemeClr>
              </a:solidFill>
            </c:spPr>
          </c:dPt>
          <c:dLbls>
            <c:dLbl>
              <c:idx val="0"/>
              <c:layout>
                <c:manualLayout>
                  <c:x val="4.0909497071692072E-2"/>
                  <c:y val="5.3990505201204672E-2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-1.8288408757491367E-2"/>
                  <c:y val="-2.7951754868303751E-2"/>
                </c:manualLayout>
              </c:layout>
              <c:dLblPos val="bestFit"/>
              <c:showCatName val="1"/>
              <c:showPercent val="1"/>
            </c:dLbl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CatName val="1"/>
            <c:showPercent val="1"/>
            <c:showLeaderLines val="1"/>
          </c:dLbls>
          <c:cat>
            <c:strRef>
              <c:f>C3.1.1.5!$B$9:$C$9</c:f>
              <c:strCache>
                <c:ptCount val="2"/>
                <c:pt idx="0">
                  <c:v>Mujer</c:v>
                </c:pt>
                <c:pt idx="1">
                  <c:v>Varon</c:v>
                </c:pt>
              </c:strCache>
            </c:strRef>
          </c:cat>
          <c:val>
            <c:numRef>
              <c:f>C3.1.1.5!$F$40:$G$40</c:f>
              <c:numCache>
                <c:formatCode>#,##0</c:formatCode>
                <c:ptCount val="2"/>
                <c:pt idx="0">
                  <c:v>304308.37028001912</c:v>
                </c:pt>
                <c:pt idx="1">
                  <c:v>39602.629719981058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26</xdr:row>
      <xdr:rowOff>85725</xdr:rowOff>
    </xdr:from>
    <xdr:to>
      <xdr:col>24</xdr:col>
      <xdr:colOff>219075</xdr:colOff>
      <xdr:row>45</xdr:row>
      <xdr:rowOff>171450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361950</xdr:colOff>
      <xdr:row>25</xdr:row>
      <xdr:rowOff>200025</xdr:rowOff>
    </xdr:from>
    <xdr:to>
      <xdr:col>37</xdr:col>
      <xdr:colOff>142875</xdr:colOff>
      <xdr:row>45</xdr:row>
      <xdr:rowOff>114300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arleny_Llanos\UGDS\Carpeta%20Magica\2011\Noviembre\Ponderados%20Noviembre\IX.%20Estad&#237;sticas%202002%20-%20201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70-C71"/>
      <sheetName val="C72-C73"/>
      <sheetName val="Comparativo 2006-2010"/>
      <sheetName val="C74-C75"/>
      <sheetName val="C76-C77"/>
      <sheetName val="C76-C77 (2)"/>
      <sheetName val="C78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47"/>
  <sheetViews>
    <sheetView tabSelected="1" view="pageBreakPreview" zoomScale="84" zoomScaleNormal="85" zoomScaleSheetLayoutView="84" workbookViewId="0"/>
  </sheetViews>
  <sheetFormatPr baseColWidth="10" defaultRowHeight="15.75"/>
  <cols>
    <col min="1" max="1" width="8.7109375" style="11" customWidth="1"/>
    <col min="2" max="17" width="6.7109375" style="11" customWidth="1"/>
    <col min="18" max="18" width="7.42578125" style="11" customWidth="1"/>
    <col min="19" max="19" width="0.42578125" style="11" customWidth="1"/>
    <col min="20" max="35" width="6.7109375" style="11" customWidth="1"/>
    <col min="36" max="36" width="7.28515625" style="11" customWidth="1"/>
    <col min="37" max="37" width="5.5703125" style="11" customWidth="1"/>
    <col min="38" max="38" width="7.85546875" style="11" customWidth="1"/>
    <col min="39" max="16384" width="11.42578125" style="12"/>
  </cols>
  <sheetData>
    <row r="1" spans="1:38" s="5" customFormat="1" ht="20.100000000000001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4"/>
      <c r="L1" s="4"/>
      <c r="M1" s="3"/>
      <c r="N1" s="4"/>
      <c r="O1" s="3"/>
      <c r="P1" s="4"/>
      <c r="Q1" s="4"/>
      <c r="R1" s="3"/>
      <c r="S1" s="3"/>
      <c r="T1" s="4"/>
      <c r="U1" s="3"/>
      <c r="V1" s="4"/>
      <c r="W1" s="4"/>
      <c r="X1" s="3"/>
      <c r="Y1" s="4"/>
      <c r="Z1" s="3"/>
      <c r="AA1" s="4"/>
      <c r="AB1" s="4"/>
      <c r="AC1" s="3"/>
      <c r="AD1" s="4"/>
      <c r="AE1" s="3"/>
      <c r="AF1" s="4"/>
      <c r="AG1" s="4"/>
      <c r="AH1" s="3"/>
    </row>
    <row r="2" spans="1:38" s="5" customFormat="1" ht="6" customHeight="1">
      <c r="A2" s="2"/>
      <c r="B2" s="2"/>
      <c r="C2" s="3"/>
      <c r="D2" s="3"/>
      <c r="E2" s="3"/>
      <c r="F2" s="3"/>
      <c r="G2" s="3"/>
      <c r="H2" s="3"/>
      <c r="I2" s="3"/>
      <c r="J2" s="3"/>
      <c r="K2" s="4"/>
      <c r="L2" s="4"/>
      <c r="M2" s="3"/>
      <c r="N2" s="4"/>
      <c r="O2" s="3"/>
      <c r="P2" s="4"/>
      <c r="Q2" s="4"/>
      <c r="R2" s="3"/>
      <c r="S2" s="3"/>
      <c r="T2" s="4"/>
      <c r="U2" s="3"/>
      <c r="V2" s="4"/>
      <c r="W2" s="4"/>
      <c r="X2" s="3"/>
      <c r="Y2" s="4"/>
      <c r="Z2" s="3"/>
      <c r="AA2" s="4"/>
      <c r="AB2" s="4"/>
      <c r="AC2" s="3"/>
      <c r="AD2" s="4"/>
      <c r="AE2" s="3"/>
      <c r="AF2" s="4"/>
      <c r="AG2" s="4"/>
      <c r="AH2" s="3"/>
    </row>
    <row r="3" spans="1:38" s="5" customFormat="1" ht="24.75" customHeight="1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</row>
    <row r="4" spans="1:38" s="5" customFormat="1" ht="18.75">
      <c r="A4" s="7" t="s">
        <v>2</v>
      </c>
      <c r="B4" s="8"/>
      <c r="C4" s="9"/>
      <c r="D4" s="9"/>
      <c r="E4" s="9"/>
      <c r="F4" s="9"/>
      <c r="G4" s="9"/>
      <c r="H4" s="9"/>
      <c r="I4" s="9"/>
      <c r="J4" s="9"/>
      <c r="K4" s="10"/>
      <c r="L4" s="10"/>
      <c r="M4" s="9"/>
      <c r="N4" s="10"/>
      <c r="O4" s="9"/>
      <c r="P4" s="10"/>
      <c r="Q4" s="10"/>
      <c r="R4" s="9"/>
      <c r="S4" s="9"/>
      <c r="T4" s="10"/>
      <c r="U4" s="9"/>
      <c r="V4" s="10"/>
      <c r="W4" s="10"/>
      <c r="X4" s="9"/>
      <c r="Y4" s="10"/>
      <c r="Z4" s="9"/>
      <c r="AA4" s="10"/>
      <c r="AB4" s="10"/>
      <c r="AC4" s="9"/>
      <c r="AD4" s="10"/>
      <c r="AE4" s="9"/>
      <c r="AF4" s="10"/>
      <c r="AG4" s="10"/>
      <c r="AH4" s="9"/>
    </row>
    <row r="5" spans="1:38" ht="6" customHeight="1" thickBot="1"/>
    <row r="6" spans="1:38" s="16" customFormat="1">
      <c r="A6" s="13" t="s">
        <v>3</v>
      </c>
      <c r="B6" s="14" t="s">
        <v>4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5" t="s">
        <v>5</v>
      </c>
    </row>
    <row r="7" spans="1:38" s="16" customFormat="1" ht="15.75" customHeight="1">
      <c r="A7" s="17"/>
      <c r="B7" s="18" t="s">
        <v>6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9"/>
      <c r="T7" s="18" t="s">
        <v>7</v>
      </c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20" t="s">
        <v>8</v>
      </c>
      <c r="AL7" s="21"/>
    </row>
    <row r="8" spans="1:38" s="16" customFormat="1">
      <c r="A8" s="17"/>
      <c r="B8" s="22" t="s">
        <v>9</v>
      </c>
      <c r="C8" s="23"/>
      <c r="D8" s="22" t="s">
        <v>10</v>
      </c>
      <c r="E8" s="23"/>
      <c r="F8" s="24" t="s">
        <v>11</v>
      </c>
      <c r="G8" s="23"/>
      <c r="H8" s="22" t="s">
        <v>12</v>
      </c>
      <c r="I8" s="23"/>
      <c r="J8" s="22" t="s">
        <v>13</v>
      </c>
      <c r="K8" s="23"/>
      <c r="L8" s="22" t="s">
        <v>14</v>
      </c>
      <c r="M8" s="23"/>
      <c r="N8" s="22" t="s">
        <v>15</v>
      </c>
      <c r="O8" s="23"/>
      <c r="P8" s="22" t="s">
        <v>16</v>
      </c>
      <c r="Q8" s="23"/>
      <c r="R8" s="25" t="s">
        <v>5</v>
      </c>
      <c r="S8" s="26"/>
      <c r="T8" s="22" t="s">
        <v>9</v>
      </c>
      <c r="U8" s="23"/>
      <c r="V8" s="22" t="s">
        <v>10</v>
      </c>
      <c r="W8" s="23"/>
      <c r="X8" s="24" t="s">
        <v>11</v>
      </c>
      <c r="Y8" s="23"/>
      <c r="Z8" s="22" t="s">
        <v>12</v>
      </c>
      <c r="AA8" s="23"/>
      <c r="AB8" s="22" t="s">
        <v>13</v>
      </c>
      <c r="AC8" s="23"/>
      <c r="AD8" s="22" t="s">
        <v>14</v>
      </c>
      <c r="AE8" s="23"/>
      <c r="AF8" s="22" t="s">
        <v>15</v>
      </c>
      <c r="AG8" s="23"/>
      <c r="AH8" s="22" t="s">
        <v>16</v>
      </c>
      <c r="AI8" s="23"/>
      <c r="AJ8" s="27" t="s">
        <v>5</v>
      </c>
      <c r="AK8" s="28"/>
      <c r="AL8" s="21"/>
    </row>
    <row r="9" spans="1:38" s="16" customFormat="1" ht="17.25" customHeight="1" thickBot="1">
      <c r="A9" s="29"/>
      <c r="B9" s="30" t="s">
        <v>17</v>
      </c>
      <c r="C9" s="30" t="s">
        <v>18</v>
      </c>
      <c r="D9" s="30" t="s">
        <v>17</v>
      </c>
      <c r="E9" s="30" t="s">
        <v>18</v>
      </c>
      <c r="F9" s="30" t="s">
        <v>17</v>
      </c>
      <c r="G9" s="30" t="s">
        <v>18</v>
      </c>
      <c r="H9" s="30" t="s">
        <v>17</v>
      </c>
      <c r="I9" s="30" t="s">
        <v>18</v>
      </c>
      <c r="J9" s="30" t="s">
        <v>17</v>
      </c>
      <c r="K9" s="30" t="s">
        <v>18</v>
      </c>
      <c r="L9" s="30" t="s">
        <v>17</v>
      </c>
      <c r="M9" s="30" t="s">
        <v>18</v>
      </c>
      <c r="N9" s="30" t="s">
        <v>17</v>
      </c>
      <c r="O9" s="30" t="s">
        <v>18</v>
      </c>
      <c r="P9" s="30" t="s">
        <v>17</v>
      </c>
      <c r="Q9" s="30" t="s">
        <v>18</v>
      </c>
      <c r="R9" s="31"/>
      <c r="S9" s="32"/>
      <c r="T9" s="30" t="s">
        <v>17</v>
      </c>
      <c r="U9" s="30" t="s">
        <v>18</v>
      </c>
      <c r="V9" s="30" t="s">
        <v>17</v>
      </c>
      <c r="W9" s="30" t="s">
        <v>18</v>
      </c>
      <c r="X9" s="30" t="s">
        <v>17</v>
      </c>
      <c r="Y9" s="30" t="s">
        <v>18</v>
      </c>
      <c r="Z9" s="30" t="s">
        <v>17</v>
      </c>
      <c r="AA9" s="30" t="s">
        <v>18</v>
      </c>
      <c r="AB9" s="30" t="s">
        <v>17</v>
      </c>
      <c r="AC9" s="30" t="s">
        <v>18</v>
      </c>
      <c r="AD9" s="30" t="s">
        <v>17</v>
      </c>
      <c r="AE9" s="30" t="s">
        <v>18</v>
      </c>
      <c r="AF9" s="30" t="s">
        <v>17</v>
      </c>
      <c r="AG9" s="30" t="s">
        <v>18</v>
      </c>
      <c r="AH9" s="30" t="s">
        <v>17</v>
      </c>
      <c r="AI9" s="30" t="s">
        <v>18</v>
      </c>
      <c r="AJ9" s="33"/>
      <c r="AK9" s="34"/>
      <c r="AL9" s="35"/>
    </row>
    <row r="10" spans="1:38" ht="18" customHeight="1">
      <c r="A10" s="36">
        <v>2002</v>
      </c>
      <c r="B10" s="37">
        <v>312</v>
      </c>
      <c r="C10" s="37">
        <v>331</v>
      </c>
      <c r="D10" s="37">
        <v>635</v>
      </c>
      <c r="E10" s="37">
        <v>605</v>
      </c>
      <c r="F10" s="37">
        <v>1143</v>
      </c>
      <c r="G10" s="37">
        <v>409</v>
      </c>
      <c r="H10" s="37">
        <v>4626</v>
      </c>
      <c r="I10" s="37">
        <v>276</v>
      </c>
      <c r="J10" s="37">
        <v>7591</v>
      </c>
      <c r="K10" s="37">
        <v>557</v>
      </c>
      <c r="L10" s="37">
        <v>5025</v>
      </c>
      <c r="M10" s="37">
        <v>480</v>
      </c>
      <c r="N10" s="37">
        <v>2282</v>
      </c>
      <c r="O10" s="37">
        <v>361</v>
      </c>
      <c r="P10" s="37">
        <v>774</v>
      </c>
      <c r="Q10" s="37">
        <v>292</v>
      </c>
      <c r="R10" s="37">
        <f t="shared" ref="R10:R19" si="0">SUM(B10:Q10)</f>
        <v>25699</v>
      </c>
      <c r="S10" s="37"/>
      <c r="T10" s="37">
        <v>46</v>
      </c>
      <c r="U10" s="37">
        <v>28</v>
      </c>
      <c r="V10" s="37">
        <v>225</v>
      </c>
      <c r="W10" s="37">
        <v>63</v>
      </c>
      <c r="X10" s="37">
        <v>634</v>
      </c>
      <c r="Y10" s="37">
        <v>26</v>
      </c>
      <c r="Z10" s="37">
        <v>538</v>
      </c>
      <c r="AA10" s="37">
        <v>2</v>
      </c>
      <c r="AB10" s="37">
        <v>884</v>
      </c>
      <c r="AC10" s="37">
        <v>4</v>
      </c>
      <c r="AD10" s="37">
        <v>575</v>
      </c>
      <c r="AE10" s="37">
        <v>2</v>
      </c>
      <c r="AF10" s="37">
        <v>130</v>
      </c>
      <c r="AG10" s="37">
        <v>5</v>
      </c>
      <c r="AH10" s="37">
        <v>21</v>
      </c>
      <c r="AI10" s="37">
        <v>1</v>
      </c>
      <c r="AJ10" s="37">
        <f t="shared" ref="AJ10:AJ19" si="1">SUM(T10:AI10)</f>
        <v>3184</v>
      </c>
      <c r="AK10" s="38">
        <v>876</v>
      </c>
      <c r="AL10" s="39">
        <f t="shared" ref="AL10:AL19" si="2">R10+AJ10+AK10</f>
        <v>29759</v>
      </c>
    </row>
    <row r="11" spans="1:38" ht="18" customHeight="1">
      <c r="A11" s="40">
        <v>2003</v>
      </c>
      <c r="B11" s="37">
        <v>305</v>
      </c>
      <c r="C11" s="37">
        <v>339</v>
      </c>
      <c r="D11" s="37">
        <v>578</v>
      </c>
      <c r="E11" s="37">
        <v>580</v>
      </c>
      <c r="F11" s="37">
        <v>1081</v>
      </c>
      <c r="G11" s="37">
        <v>410</v>
      </c>
      <c r="H11" s="37">
        <v>4131</v>
      </c>
      <c r="I11" s="37">
        <v>171</v>
      </c>
      <c r="J11" s="37">
        <v>7149</v>
      </c>
      <c r="K11" s="37">
        <v>281</v>
      </c>
      <c r="L11" s="37">
        <v>4732</v>
      </c>
      <c r="M11" s="37">
        <v>271</v>
      </c>
      <c r="N11" s="37">
        <v>2127</v>
      </c>
      <c r="O11" s="37">
        <v>212</v>
      </c>
      <c r="P11" s="37">
        <v>727</v>
      </c>
      <c r="Q11" s="37">
        <v>254</v>
      </c>
      <c r="R11" s="37">
        <f t="shared" si="0"/>
        <v>23348</v>
      </c>
      <c r="S11" s="37"/>
      <c r="T11" s="37">
        <v>85</v>
      </c>
      <c r="U11" s="37">
        <v>38</v>
      </c>
      <c r="V11" s="37">
        <v>295</v>
      </c>
      <c r="W11" s="37">
        <v>61</v>
      </c>
      <c r="X11" s="37">
        <v>857</v>
      </c>
      <c r="Y11" s="37">
        <v>25</v>
      </c>
      <c r="Z11" s="37">
        <v>332</v>
      </c>
      <c r="AA11" s="37">
        <v>2</v>
      </c>
      <c r="AB11" s="37">
        <v>314</v>
      </c>
      <c r="AC11" s="37">
        <v>2</v>
      </c>
      <c r="AD11" s="37">
        <v>181</v>
      </c>
      <c r="AE11" s="37">
        <v>0</v>
      </c>
      <c r="AF11" s="37">
        <v>54</v>
      </c>
      <c r="AG11" s="37">
        <v>0</v>
      </c>
      <c r="AH11" s="37">
        <v>7</v>
      </c>
      <c r="AI11" s="37">
        <v>0</v>
      </c>
      <c r="AJ11" s="37">
        <f t="shared" si="1"/>
        <v>2253</v>
      </c>
      <c r="AK11" s="38">
        <v>2452</v>
      </c>
      <c r="AL11" s="39">
        <f t="shared" si="2"/>
        <v>28053</v>
      </c>
    </row>
    <row r="12" spans="1:38" ht="18" customHeight="1">
      <c r="A12" s="40">
        <v>2004</v>
      </c>
      <c r="B12" s="37">
        <v>335</v>
      </c>
      <c r="C12" s="37">
        <v>326</v>
      </c>
      <c r="D12" s="37">
        <v>788</v>
      </c>
      <c r="E12" s="37">
        <v>699</v>
      </c>
      <c r="F12" s="37">
        <v>1303</v>
      </c>
      <c r="G12" s="37">
        <v>481</v>
      </c>
      <c r="H12" s="37">
        <v>4568</v>
      </c>
      <c r="I12" s="37">
        <v>167</v>
      </c>
      <c r="J12" s="37">
        <v>8648</v>
      </c>
      <c r="K12" s="37">
        <v>266</v>
      </c>
      <c r="L12" s="37">
        <v>6152</v>
      </c>
      <c r="M12" s="37">
        <v>241</v>
      </c>
      <c r="N12" s="37">
        <v>2623</v>
      </c>
      <c r="O12" s="37">
        <v>182</v>
      </c>
      <c r="P12" s="37">
        <v>856</v>
      </c>
      <c r="Q12" s="37">
        <v>267</v>
      </c>
      <c r="R12" s="37">
        <f t="shared" si="0"/>
        <v>27902</v>
      </c>
      <c r="S12" s="37"/>
      <c r="T12" s="37">
        <v>111</v>
      </c>
      <c r="U12" s="37">
        <v>44</v>
      </c>
      <c r="V12" s="37">
        <v>395</v>
      </c>
      <c r="W12" s="37">
        <v>113</v>
      </c>
      <c r="X12" s="37">
        <v>1094</v>
      </c>
      <c r="Y12" s="37">
        <v>38</v>
      </c>
      <c r="Z12" s="37">
        <v>263</v>
      </c>
      <c r="AA12" s="37">
        <v>3</v>
      </c>
      <c r="AB12" s="37">
        <v>163</v>
      </c>
      <c r="AC12" s="37">
        <v>1</v>
      </c>
      <c r="AD12" s="37">
        <v>103</v>
      </c>
      <c r="AE12" s="37">
        <v>0</v>
      </c>
      <c r="AF12" s="37">
        <v>43</v>
      </c>
      <c r="AG12" s="37">
        <v>0</v>
      </c>
      <c r="AH12" s="37">
        <v>7</v>
      </c>
      <c r="AI12" s="37">
        <v>0</v>
      </c>
      <c r="AJ12" s="37">
        <f t="shared" si="1"/>
        <v>2378</v>
      </c>
      <c r="AK12" s="38">
        <v>0</v>
      </c>
      <c r="AL12" s="39">
        <f t="shared" si="2"/>
        <v>30280</v>
      </c>
    </row>
    <row r="13" spans="1:38" ht="18" customHeight="1">
      <c r="A13" s="40">
        <v>2005</v>
      </c>
      <c r="B13" s="37">
        <v>332</v>
      </c>
      <c r="C13" s="37">
        <v>310</v>
      </c>
      <c r="D13" s="37">
        <v>686</v>
      </c>
      <c r="E13" s="37">
        <v>688</v>
      </c>
      <c r="F13" s="37">
        <v>1262</v>
      </c>
      <c r="G13" s="37">
        <v>501</v>
      </c>
      <c r="H13" s="37">
        <v>4337</v>
      </c>
      <c r="I13" s="37">
        <v>146</v>
      </c>
      <c r="J13" s="37">
        <v>7719</v>
      </c>
      <c r="K13" s="37">
        <v>252</v>
      </c>
      <c r="L13" s="37">
        <v>5755</v>
      </c>
      <c r="M13" s="37">
        <v>223</v>
      </c>
      <c r="N13" s="37">
        <v>2493</v>
      </c>
      <c r="O13" s="37">
        <v>200</v>
      </c>
      <c r="P13" s="37">
        <v>861</v>
      </c>
      <c r="Q13" s="37">
        <v>240</v>
      </c>
      <c r="R13" s="37">
        <f t="shared" si="0"/>
        <v>26005</v>
      </c>
      <c r="S13" s="37"/>
      <c r="T13" s="37">
        <v>125</v>
      </c>
      <c r="U13" s="37">
        <v>57</v>
      </c>
      <c r="V13" s="37">
        <v>541</v>
      </c>
      <c r="W13" s="37">
        <v>126</v>
      </c>
      <c r="X13" s="37">
        <v>1249</v>
      </c>
      <c r="Y13" s="37">
        <v>52</v>
      </c>
      <c r="Z13" s="37">
        <v>253</v>
      </c>
      <c r="AA13" s="37">
        <v>7</v>
      </c>
      <c r="AB13" s="37">
        <v>132</v>
      </c>
      <c r="AC13" s="37">
        <v>2</v>
      </c>
      <c r="AD13" s="37">
        <v>69</v>
      </c>
      <c r="AE13" s="37">
        <v>0</v>
      </c>
      <c r="AF13" s="37">
        <v>33</v>
      </c>
      <c r="AG13" s="37">
        <v>2</v>
      </c>
      <c r="AH13" s="37">
        <v>7</v>
      </c>
      <c r="AI13" s="37">
        <v>1</v>
      </c>
      <c r="AJ13" s="37">
        <f t="shared" si="1"/>
        <v>2656</v>
      </c>
      <c r="AK13" s="38">
        <v>10</v>
      </c>
      <c r="AL13" s="39">
        <f t="shared" si="2"/>
        <v>28671</v>
      </c>
    </row>
    <row r="14" spans="1:38" ht="18" customHeight="1">
      <c r="A14" s="40">
        <v>2006</v>
      </c>
      <c r="B14" s="37">
        <v>409</v>
      </c>
      <c r="C14" s="37">
        <v>386</v>
      </c>
      <c r="D14" s="37">
        <v>915</v>
      </c>
      <c r="E14" s="37">
        <v>900</v>
      </c>
      <c r="F14" s="37">
        <v>1360</v>
      </c>
      <c r="G14" s="37">
        <v>573</v>
      </c>
      <c r="H14" s="37">
        <v>4341</v>
      </c>
      <c r="I14" s="37">
        <v>151</v>
      </c>
      <c r="J14" s="37">
        <v>7701</v>
      </c>
      <c r="K14" s="37">
        <v>214</v>
      </c>
      <c r="L14" s="37">
        <v>5672</v>
      </c>
      <c r="M14" s="37">
        <v>187</v>
      </c>
      <c r="N14" s="37">
        <v>2674</v>
      </c>
      <c r="O14" s="37">
        <v>169</v>
      </c>
      <c r="P14" s="37">
        <v>851</v>
      </c>
      <c r="Q14" s="37">
        <v>237</v>
      </c>
      <c r="R14" s="37">
        <f t="shared" si="0"/>
        <v>26740</v>
      </c>
      <c r="S14" s="37"/>
      <c r="T14" s="37">
        <v>158</v>
      </c>
      <c r="U14" s="37">
        <v>91</v>
      </c>
      <c r="V14" s="37">
        <v>562</v>
      </c>
      <c r="W14" s="37">
        <v>134</v>
      </c>
      <c r="X14" s="37">
        <v>1494</v>
      </c>
      <c r="Y14" s="37">
        <v>63</v>
      </c>
      <c r="Z14" s="37">
        <v>295</v>
      </c>
      <c r="AA14" s="37">
        <v>7</v>
      </c>
      <c r="AB14" s="37">
        <v>173</v>
      </c>
      <c r="AC14" s="37">
        <v>4</v>
      </c>
      <c r="AD14" s="37">
        <v>86</v>
      </c>
      <c r="AE14" s="37">
        <v>1</v>
      </c>
      <c r="AF14" s="37">
        <v>27</v>
      </c>
      <c r="AG14" s="37">
        <v>1</v>
      </c>
      <c r="AH14" s="37">
        <v>8</v>
      </c>
      <c r="AI14" s="37">
        <v>0</v>
      </c>
      <c r="AJ14" s="37">
        <f t="shared" si="1"/>
        <v>3104</v>
      </c>
      <c r="AK14" s="38">
        <v>0</v>
      </c>
      <c r="AL14" s="39">
        <f t="shared" si="2"/>
        <v>29844</v>
      </c>
    </row>
    <row r="15" spans="1:38" ht="18" customHeight="1">
      <c r="A15" s="40">
        <v>2007</v>
      </c>
      <c r="B15" s="37">
        <v>481</v>
      </c>
      <c r="C15" s="37">
        <v>498</v>
      </c>
      <c r="D15" s="37">
        <v>1119</v>
      </c>
      <c r="E15" s="37">
        <v>1091</v>
      </c>
      <c r="F15" s="37">
        <v>1561</v>
      </c>
      <c r="G15" s="37">
        <v>704</v>
      </c>
      <c r="H15" s="37">
        <v>4591</v>
      </c>
      <c r="I15" s="37">
        <v>195</v>
      </c>
      <c r="J15" s="37">
        <v>8221</v>
      </c>
      <c r="K15" s="37">
        <v>293</v>
      </c>
      <c r="L15" s="37">
        <v>6101</v>
      </c>
      <c r="M15" s="37">
        <v>270</v>
      </c>
      <c r="N15" s="37">
        <v>2897</v>
      </c>
      <c r="O15" s="37">
        <v>206</v>
      </c>
      <c r="P15" s="37">
        <v>975</v>
      </c>
      <c r="Q15" s="37">
        <v>321</v>
      </c>
      <c r="R15" s="37">
        <f t="shared" si="0"/>
        <v>29524</v>
      </c>
      <c r="S15" s="37"/>
      <c r="T15" s="37">
        <v>170</v>
      </c>
      <c r="U15" s="37">
        <v>80</v>
      </c>
      <c r="V15" s="37">
        <v>567</v>
      </c>
      <c r="W15" s="37">
        <v>148</v>
      </c>
      <c r="X15" s="37">
        <v>1904</v>
      </c>
      <c r="Y15" s="37">
        <v>68</v>
      </c>
      <c r="Z15" s="37">
        <v>358</v>
      </c>
      <c r="AA15" s="37">
        <v>6</v>
      </c>
      <c r="AB15" s="37">
        <v>228</v>
      </c>
      <c r="AC15" s="37">
        <v>2</v>
      </c>
      <c r="AD15" s="37">
        <v>102</v>
      </c>
      <c r="AE15" s="37">
        <v>0</v>
      </c>
      <c r="AF15" s="37">
        <v>35</v>
      </c>
      <c r="AG15" s="37">
        <v>1</v>
      </c>
      <c r="AH15" s="37">
        <v>18</v>
      </c>
      <c r="AI15" s="37">
        <v>1</v>
      </c>
      <c r="AJ15" s="37">
        <f t="shared" si="1"/>
        <v>3688</v>
      </c>
      <c r="AK15" s="38">
        <v>0</v>
      </c>
      <c r="AL15" s="39">
        <f t="shared" si="2"/>
        <v>33212</v>
      </c>
    </row>
    <row r="16" spans="1:38" ht="18" customHeight="1">
      <c r="A16" s="40">
        <v>2008</v>
      </c>
      <c r="B16" s="37">
        <v>821</v>
      </c>
      <c r="C16" s="37">
        <v>793</v>
      </c>
      <c r="D16" s="37">
        <v>1807</v>
      </c>
      <c r="E16" s="37">
        <v>1706</v>
      </c>
      <c r="F16" s="37">
        <v>2460</v>
      </c>
      <c r="G16" s="37">
        <v>1181</v>
      </c>
      <c r="H16" s="37">
        <v>5995</v>
      </c>
      <c r="I16" s="37">
        <v>242</v>
      </c>
      <c r="J16" s="37">
        <v>10435</v>
      </c>
      <c r="K16" s="37">
        <v>353</v>
      </c>
      <c r="L16" s="37">
        <v>7875</v>
      </c>
      <c r="M16" s="37">
        <v>396</v>
      </c>
      <c r="N16" s="37">
        <v>3704</v>
      </c>
      <c r="O16" s="37">
        <v>269</v>
      </c>
      <c r="P16" s="37">
        <v>1349</v>
      </c>
      <c r="Q16" s="37">
        <v>379</v>
      </c>
      <c r="R16" s="37">
        <f t="shared" si="0"/>
        <v>39765</v>
      </c>
      <c r="S16" s="37"/>
      <c r="T16" s="37">
        <v>223</v>
      </c>
      <c r="U16" s="37">
        <v>96</v>
      </c>
      <c r="V16" s="37">
        <v>711</v>
      </c>
      <c r="W16" s="37">
        <v>177</v>
      </c>
      <c r="X16" s="37">
        <v>2511</v>
      </c>
      <c r="Y16" s="37">
        <v>106</v>
      </c>
      <c r="Z16" s="37">
        <v>608</v>
      </c>
      <c r="AA16" s="37">
        <v>12</v>
      </c>
      <c r="AB16" s="37">
        <v>465</v>
      </c>
      <c r="AC16" s="37">
        <v>2</v>
      </c>
      <c r="AD16" s="37">
        <v>306</v>
      </c>
      <c r="AE16" s="37">
        <v>7</v>
      </c>
      <c r="AF16" s="37">
        <v>134</v>
      </c>
      <c r="AG16" s="37">
        <v>2</v>
      </c>
      <c r="AH16" s="37">
        <v>19</v>
      </c>
      <c r="AI16" s="37">
        <v>0</v>
      </c>
      <c r="AJ16" s="37">
        <f t="shared" si="1"/>
        <v>5379</v>
      </c>
      <c r="AK16" s="38">
        <v>0</v>
      </c>
      <c r="AL16" s="39">
        <f t="shared" si="2"/>
        <v>45144</v>
      </c>
    </row>
    <row r="17" spans="1:38" ht="18" customHeight="1">
      <c r="A17" s="41">
        <v>2009</v>
      </c>
      <c r="B17" s="42">
        <v>680</v>
      </c>
      <c r="C17" s="42">
        <v>717</v>
      </c>
      <c r="D17" s="42">
        <v>1545</v>
      </c>
      <c r="E17" s="42">
        <v>1577</v>
      </c>
      <c r="F17" s="42">
        <v>2146</v>
      </c>
      <c r="G17" s="42">
        <v>1040</v>
      </c>
      <c r="H17" s="42">
        <v>5350</v>
      </c>
      <c r="I17" s="42">
        <v>206</v>
      </c>
      <c r="J17" s="42">
        <v>9830</v>
      </c>
      <c r="K17" s="42">
        <v>335</v>
      </c>
      <c r="L17" s="42">
        <v>7337</v>
      </c>
      <c r="M17" s="42">
        <v>324</v>
      </c>
      <c r="N17" s="42">
        <v>3662</v>
      </c>
      <c r="O17" s="42">
        <v>250</v>
      </c>
      <c r="P17" s="42">
        <v>1254</v>
      </c>
      <c r="Q17" s="42">
        <v>360</v>
      </c>
      <c r="R17" s="37">
        <f t="shared" si="0"/>
        <v>36613</v>
      </c>
      <c r="S17" s="37"/>
      <c r="T17" s="42">
        <v>179</v>
      </c>
      <c r="U17" s="42">
        <v>72</v>
      </c>
      <c r="V17" s="42">
        <v>640</v>
      </c>
      <c r="W17" s="42">
        <v>161</v>
      </c>
      <c r="X17" s="42">
        <v>2069</v>
      </c>
      <c r="Y17" s="42">
        <v>79</v>
      </c>
      <c r="Z17" s="42">
        <v>526</v>
      </c>
      <c r="AA17" s="42">
        <v>8</v>
      </c>
      <c r="AB17" s="42">
        <v>287</v>
      </c>
      <c r="AC17" s="42">
        <v>3</v>
      </c>
      <c r="AD17" s="42">
        <v>170</v>
      </c>
      <c r="AE17" s="42">
        <v>0</v>
      </c>
      <c r="AF17" s="42">
        <v>57</v>
      </c>
      <c r="AG17" s="42">
        <v>0</v>
      </c>
      <c r="AH17" s="42">
        <v>17</v>
      </c>
      <c r="AI17" s="42">
        <v>1</v>
      </c>
      <c r="AJ17" s="37">
        <f t="shared" si="1"/>
        <v>4269</v>
      </c>
      <c r="AK17" s="43">
        <v>0</v>
      </c>
      <c r="AL17" s="39">
        <f t="shared" si="2"/>
        <v>40882</v>
      </c>
    </row>
    <row r="18" spans="1:38" ht="18" customHeight="1">
      <c r="A18" s="41">
        <v>2010</v>
      </c>
      <c r="B18" s="42">
        <v>742</v>
      </c>
      <c r="C18" s="42">
        <v>791</v>
      </c>
      <c r="D18" s="42">
        <v>1626</v>
      </c>
      <c r="E18" s="42">
        <v>1719</v>
      </c>
      <c r="F18" s="42">
        <v>2364</v>
      </c>
      <c r="G18" s="42">
        <v>1041</v>
      </c>
      <c r="H18" s="42">
        <v>5758</v>
      </c>
      <c r="I18" s="42">
        <v>220</v>
      </c>
      <c r="J18" s="42">
        <v>10019</v>
      </c>
      <c r="K18" s="42">
        <v>330</v>
      </c>
      <c r="L18" s="42">
        <v>7759</v>
      </c>
      <c r="M18" s="42">
        <v>320</v>
      </c>
      <c r="N18" s="42">
        <v>3981</v>
      </c>
      <c r="O18" s="42">
        <v>276</v>
      </c>
      <c r="P18" s="42">
        <v>1461</v>
      </c>
      <c r="Q18" s="42">
        <v>416</v>
      </c>
      <c r="R18" s="37">
        <f t="shared" si="0"/>
        <v>38823</v>
      </c>
      <c r="S18" s="37"/>
      <c r="T18" s="42">
        <v>193</v>
      </c>
      <c r="U18" s="42">
        <v>70</v>
      </c>
      <c r="V18" s="42">
        <v>757</v>
      </c>
      <c r="W18" s="42">
        <v>182</v>
      </c>
      <c r="X18" s="42">
        <v>2033</v>
      </c>
      <c r="Y18" s="42">
        <v>93</v>
      </c>
      <c r="Z18" s="42">
        <v>488</v>
      </c>
      <c r="AA18" s="42">
        <v>5</v>
      </c>
      <c r="AB18" s="42">
        <v>268</v>
      </c>
      <c r="AC18" s="42">
        <v>1</v>
      </c>
      <c r="AD18" s="42">
        <v>144</v>
      </c>
      <c r="AE18" s="42">
        <v>1</v>
      </c>
      <c r="AF18" s="42">
        <v>72</v>
      </c>
      <c r="AG18" s="42">
        <v>0</v>
      </c>
      <c r="AH18" s="42">
        <v>28</v>
      </c>
      <c r="AI18" s="42">
        <v>1</v>
      </c>
      <c r="AJ18" s="37">
        <f t="shared" si="1"/>
        <v>4336</v>
      </c>
      <c r="AK18" s="43">
        <v>0</v>
      </c>
      <c r="AL18" s="39">
        <f t="shared" si="2"/>
        <v>43159</v>
      </c>
    </row>
    <row r="19" spans="1:38" ht="18" customHeight="1">
      <c r="A19" s="41" t="s">
        <v>19</v>
      </c>
      <c r="B19" s="42">
        <v>597.83656266870048</v>
      </c>
      <c r="C19" s="42">
        <v>652.43389931664228</v>
      </c>
      <c r="D19" s="42">
        <v>1435.7873454082821</v>
      </c>
      <c r="E19" s="42">
        <v>1549.3486388715339</v>
      </c>
      <c r="F19" s="42">
        <v>1986.3453649314813</v>
      </c>
      <c r="G19" s="42">
        <v>832.86346634006236</v>
      </c>
      <c r="H19" s="42">
        <v>5260.0122837980089</v>
      </c>
      <c r="I19" s="42">
        <v>149.58016454900996</v>
      </c>
      <c r="J19" s="42">
        <v>8956.8313753866369</v>
      </c>
      <c r="K19" s="42">
        <v>212.8387361978647</v>
      </c>
      <c r="L19" s="42">
        <v>6836.0925156133053</v>
      </c>
      <c r="M19" s="42">
        <v>229.54666335449238</v>
      </c>
      <c r="N19" s="42">
        <v>3470.9756816799541</v>
      </c>
      <c r="O19" s="42">
        <v>231.61404567929156</v>
      </c>
      <c r="P19" s="42">
        <v>1296.5924136542576</v>
      </c>
      <c r="Q19" s="42">
        <v>326.55950100234514</v>
      </c>
      <c r="R19" s="37">
        <f t="shared" si="0"/>
        <v>34025.258658451872</v>
      </c>
      <c r="S19" s="37"/>
      <c r="T19" s="42">
        <v>210.95256347678023</v>
      </c>
      <c r="U19" s="42">
        <v>89.859263721697218</v>
      </c>
      <c r="V19" s="42">
        <v>730.99921411992716</v>
      </c>
      <c r="W19" s="42">
        <v>165.84114547102382</v>
      </c>
      <c r="X19" s="42">
        <v>2079.4038394188301</v>
      </c>
      <c r="Y19" s="42">
        <v>101.88424949503634</v>
      </c>
      <c r="Z19" s="42">
        <v>418.89894410157166</v>
      </c>
      <c r="AA19" s="42">
        <v>13.152358944561051</v>
      </c>
      <c r="AB19" s="42">
        <v>199.59425764842328</v>
      </c>
      <c r="AC19" s="42">
        <v>1.0227403569372482</v>
      </c>
      <c r="AD19" s="42">
        <v>132.63189892700834</v>
      </c>
      <c r="AE19" s="42">
        <v>0</v>
      </c>
      <c r="AF19" s="42">
        <v>48.847336736286586</v>
      </c>
      <c r="AG19" s="42">
        <v>0</v>
      </c>
      <c r="AH19" s="42">
        <v>25.568682449640434</v>
      </c>
      <c r="AI19" s="42">
        <v>1.0848466805596904</v>
      </c>
      <c r="AJ19" s="37">
        <f t="shared" si="1"/>
        <v>4219.7413415482833</v>
      </c>
      <c r="AK19" s="38">
        <v>0</v>
      </c>
      <c r="AL19" s="39">
        <f t="shared" si="2"/>
        <v>38245.000000000153</v>
      </c>
    </row>
    <row r="20" spans="1:38" s="46" customFormat="1" ht="20.100000000000001" customHeight="1" thickBot="1">
      <c r="A20" s="44" t="s">
        <v>5</v>
      </c>
      <c r="B20" s="45">
        <f t="shared" ref="B20:R20" si="3">SUM(B10:B19)</f>
        <v>5014.8365626687009</v>
      </c>
      <c r="C20" s="45">
        <f t="shared" si="3"/>
        <v>5143.4338993166421</v>
      </c>
      <c r="D20" s="45">
        <f t="shared" si="3"/>
        <v>11134.787345408282</v>
      </c>
      <c r="E20" s="45">
        <f t="shared" si="3"/>
        <v>11114.348638871534</v>
      </c>
      <c r="F20" s="45">
        <f t="shared" si="3"/>
        <v>16666.34536493148</v>
      </c>
      <c r="G20" s="45">
        <f t="shared" si="3"/>
        <v>7172.8634663400626</v>
      </c>
      <c r="H20" s="45">
        <f t="shared" si="3"/>
        <v>48957.012283798009</v>
      </c>
      <c r="I20" s="45">
        <f t="shared" si="3"/>
        <v>1923.5801645490101</v>
      </c>
      <c r="J20" s="45">
        <f t="shared" si="3"/>
        <v>86269.831375386639</v>
      </c>
      <c r="K20" s="45">
        <f t="shared" si="3"/>
        <v>3093.8387361978648</v>
      </c>
      <c r="L20" s="45">
        <f t="shared" si="3"/>
        <v>63244.092515613302</v>
      </c>
      <c r="M20" s="45">
        <f t="shared" si="3"/>
        <v>2941.5466633544925</v>
      </c>
      <c r="N20" s="45">
        <f t="shared" si="3"/>
        <v>29913.975681679953</v>
      </c>
      <c r="O20" s="45">
        <f t="shared" si="3"/>
        <v>2356.6140456792914</v>
      </c>
      <c r="P20" s="45">
        <f t="shared" si="3"/>
        <v>10404.592413654258</v>
      </c>
      <c r="Q20" s="45">
        <f t="shared" si="3"/>
        <v>3092.5595010023453</v>
      </c>
      <c r="R20" s="45">
        <f t="shared" si="3"/>
        <v>308444.25865845184</v>
      </c>
      <c r="S20" s="45"/>
      <c r="T20" s="45">
        <f t="shared" ref="T20:AL20" si="4">SUM(T10:T19)</f>
        <v>1500.9525634767801</v>
      </c>
      <c r="U20" s="45">
        <f t="shared" si="4"/>
        <v>665.85926372169718</v>
      </c>
      <c r="V20" s="45">
        <f t="shared" si="4"/>
        <v>5423.9992141199273</v>
      </c>
      <c r="W20" s="45">
        <f t="shared" si="4"/>
        <v>1330.8411454710238</v>
      </c>
      <c r="X20" s="45">
        <f t="shared" si="4"/>
        <v>15924.40383941883</v>
      </c>
      <c r="Y20" s="45">
        <f t="shared" si="4"/>
        <v>651.88424949503633</v>
      </c>
      <c r="Z20" s="45">
        <f t="shared" si="4"/>
        <v>4079.8989441015715</v>
      </c>
      <c r="AA20" s="45">
        <f t="shared" si="4"/>
        <v>65.152358944561058</v>
      </c>
      <c r="AB20" s="45">
        <f t="shared" si="4"/>
        <v>3113.5942576484231</v>
      </c>
      <c r="AC20" s="45">
        <f t="shared" si="4"/>
        <v>22.022740356937248</v>
      </c>
      <c r="AD20" s="45">
        <f t="shared" si="4"/>
        <v>1868.6318989270083</v>
      </c>
      <c r="AE20" s="45">
        <f t="shared" si="4"/>
        <v>11</v>
      </c>
      <c r="AF20" s="45">
        <f t="shared" si="4"/>
        <v>633.84733673628659</v>
      </c>
      <c r="AG20" s="45">
        <f t="shared" si="4"/>
        <v>11</v>
      </c>
      <c r="AH20" s="45">
        <f t="shared" si="4"/>
        <v>157.56868244964045</v>
      </c>
      <c r="AI20" s="45">
        <f t="shared" si="4"/>
        <v>6.0848466805596901</v>
      </c>
      <c r="AJ20" s="45">
        <f t="shared" si="4"/>
        <v>35466.741341548281</v>
      </c>
      <c r="AK20" s="45">
        <f t="shared" si="4"/>
        <v>3338</v>
      </c>
      <c r="AL20" s="45">
        <f t="shared" si="4"/>
        <v>347249.00000000017</v>
      </c>
    </row>
    <row r="21" spans="1:38" s="16" customFormat="1" ht="16.5" thickBot="1">
      <c r="A21" s="47" t="s">
        <v>20</v>
      </c>
      <c r="B21" s="48">
        <f t="shared" ref="B21:R21" si="5">B20/$R$20</f>
        <v>1.6258485680622627E-2</v>
      </c>
      <c r="C21" s="48">
        <f t="shared" si="5"/>
        <v>1.6675408132696343E-2</v>
      </c>
      <c r="D21" s="48">
        <f t="shared" si="5"/>
        <v>3.6099836624737161E-2</v>
      </c>
      <c r="E21" s="48">
        <f t="shared" si="5"/>
        <v>3.6033572766801712E-2</v>
      </c>
      <c r="F21" s="48">
        <f t="shared" si="5"/>
        <v>5.4033572994420839E-2</v>
      </c>
      <c r="G21" s="48">
        <f t="shared" si="5"/>
        <v>2.3254974813075566E-2</v>
      </c>
      <c r="H21" s="48">
        <f t="shared" si="5"/>
        <v>0.15872239767642862</v>
      </c>
      <c r="I21" s="48">
        <f t="shared" si="5"/>
        <v>6.2363947797745827E-3</v>
      </c>
      <c r="J21" s="48">
        <f t="shared" si="5"/>
        <v>0.27969342580928186</v>
      </c>
      <c r="K21" s="48">
        <f t="shared" si="5"/>
        <v>1.00304630394296E-2</v>
      </c>
      <c r="L21" s="48">
        <f t="shared" si="5"/>
        <v>0.205042210189573</v>
      </c>
      <c r="M21" s="48">
        <f t="shared" si="5"/>
        <v>9.5367204309409499E-3</v>
      </c>
      <c r="N21" s="48">
        <f t="shared" si="5"/>
        <v>9.6983408969218185E-2</v>
      </c>
      <c r="O21" s="48">
        <f t="shared" si="5"/>
        <v>7.6403239143732283E-3</v>
      </c>
      <c r="P21" s="48">
        <f t="shared" si="5"/>
        <v>3.3732488518048657E-2</v>
      </c>
      <c r="Q21" s="48">
        <f t="shared" si="5"/>
        <v>1.0026315660577151E-2</v>
      </c>
      <c r="R21" s="48">
        <f t="shared" si="5"/>
        <v>1</v>
      </c>
      <c r="S21" s="48"/>
      <c r="T21" s="48">
        <f t="shared" ref="T21:AJ21" si="6">T20/$AJ$20</f>
        <v>4.2320001970929784E-2</v>
      </c>
      <c r="U21" s="48">
        <f t="shared" si="6"/>
        <v>1.8774187831619646E-2</v>
      </c>
      <c r="V21" s="48">
        <f t="shared" si="6"/>
        <v>0.15293198667129496</v>
      </c>
      <c r="W21" s="48">
        <f t="shared" si="6"/>
        <v>3.7523637501818675E-2</v>
      </c>
      <c r="X21" s="48">
        <f t="shared" si="6"/>
        <v>0.44899540349831474</v>
      </c>
      <c r="Y21" s="48">
        <f t="shared" si="6"/>
        <v>1.8380156305236095E-2</v>
      </c>
      <c r="Z21" s="48">
        <f t="shared" si="6"/>
        <v>0.11503450245997328</v>
      </c>
      <c r="AA21" s="48">
        <f t="shared" si="6"/>
        <v>1.8369987340290809E-3</v>
      </c>
      <c r="AB21" s="48">
        <f t="shared" si="6"/>
        <v>8.7789126936252695E-2</v>
      </c>
      <c r="AC21" s="48">
        <f t="shared" si="6"/>
        <v>6.2094061997001776E-4</v>
      </c>
      <c r="AD21" s="48">
        <f t="shared" si="6"/>
        <v>5.2686878699452405E-2</v>
      </c>
      <c r="AE21" s="48">
        <f t="shared" si="6"/>
        <v>3.1014972292122626E-4</v>
      </c>
      <c r="AF21" s="48">
        <f t="shared" si="6"/>
        <v>1.7871597805737861E-2</v>
      </c>
      <c r="AG21" s="48">
        <f t="shared" si="6"/>
        <v>3.1014972292122626E-4</v>
      </c>
      <c r="AH21" s="48">
        <f t="shared" si="6"/>
        <v>4.4427166548016974E-3</v>
      </c>
      <c r="AI21" s="48">
        <f t="shared" si="6"/>
        <v>1.7156486472670284E-4</v>
      </c>
      <c r="AJ21" s="48">
        <f t="shared" si="6"/>
        <v>1</v>
      </c>
      <c r="AK21" s="49"/>
      <c r="AL21" s="49"/>
    </row>
    <row r="22" spans="1:38" ht="12.75" customHeight="1">
      <c r="A22" s="50" t="s">
        <v>21</v>
      </c>
    </row>
    <row r="23" spans="1:38" ht="12.75" customHeight="1">
      <c r="A23" s="50" t="s">
        <v>22</v>
      </c>
      <c r="AK23" s="51"/>
    </row>
    <row r="24" spans="1:38" ht="12.75" customHeight="1">
      <c r="A24" s="52" t="s">
        <v>23</v>
      </c>
    </row>
    <row r="25" spans="1:38" ht="12.75" customHeight="1">
      <c r="A25" s="52" t="s">
        <v>24</v>
      </c>
    </row>
    <row r="31" spans="1:38">
      <c r="E31" s="53"/>
      <c r="F31" s="54" t="s">
        <v>25</v>
      </c>
      <c r="G31" s="54" t="s">
        <v>26</v>
      </c>
      <c r="H31" s="54"/>
    </row>
    <row r="32" spans="1:38">
      <c r="E32" s="54" t="s">
        <v>27</v>
      </c>
      <c r="F32" s="55">
        <f>B20+T20</f>
        <v>6515.7891261454806</v>
      </c>
      <c r="G32" s="55">
        <f>C20+U20</f>
        <v>5809.2931630383391</v>
      </c>
      <c r="H32" s="54"/>
    </row>
    <row r="33" spans="1:27" s="12" customFormat="1">
      <c r="A33" s="11"/>
      <c r="B33" s="11"/>
      <c r="C33" s="11"/>
      <c r="D33" s="11"/>
      <c r="E33" s="54" t="s">
        <v>28</v>
      </c>
      <c r="F33" s="55">
        <f>D20+V20</f>
        <v>16558.786559528209</v>
      </c>
      <c r="G33" s="55">
        <f>E20+W20</f>
        <v>12445.189784342558</v>
      </c>
      <c r="H33" s="54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spans="1:27" s="12" customFormat="1">
      <c r="A34" s="11"/>
      <c r="B34" s="11"/>
      <c r="C34" s="11"/>
      <c r="D34" s="11"/>
      <c r="E34" s="56" t="s">
        <v>29</v>
      </c>
      <c r="F34" s="55">
        <f>F20+X20</f>
        <v>32590.749204350308</v>
      </c>
      <c r="G34" s="55">
        <f>G20+Y20</f>
        <v>7824.7477158350994</v>
      </c>
      <c r="H34" s="54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spans="1:27" s="12" customFormat="1">
      <c r="A35" s="11"/>
      <c r="B35" s="11"/>
      <c r="C35" s="11"/>
      <c r="D35" s="11"/>
      <c r="E35" s="54" t="s">
        <v>30</v>
      </c>
      <c r="F35" s="55">
        <f>H20+Z20</f>
        <v>53036.911227899582</v>
      </c>
      <c r="G35" s="55">
        <f>I20+AA20</f>
        <v>1988.7325234935711</v>
      </c>
      <c r="H35" s="54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spans="1:27" s="12" customFormat="1">
      <c r="A36" s="11"/>
      <c r="B36" s="11"/>
      <c r="C36" s="11"/>
      <c r="D36" s="11"/>
      <c r="E36" s="54" t="s">
        <v>31</v>
      </c>
      <c r="F36" s="55">
        <f>J20+AB20</f>
        <v>89383.425633035062</v>
      </c>
      <c r="G36" s="55">
        <f>K20+AC20</f>
        <v>3115.8614765548023</v>
      </c>
      <c r="H36" s="54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spans="1:27" s="12" customFormat="1">
      <c r="A37" s="11"/>
      <c r="B37" s="11"/>
      <c r="C37" s="11"/>
      <c r="D37" s="11"/>
      <c r="E37" s="54" t="s">
        <v>32</v>
      </c>
      <c r="F37" s="55">
        <f>L20+AD20</f>
        <v>65112.724414540309</v>
      </c>
      <c r="G37" s="55">
        <f>M20+AE20</f>
        <v>2952.5466633544925</v>
      </c>
      <c r="H37" s="54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1:27" s="12" customFormat="1">
      <c r="A38" s="11"/>
      <c r="B38" s="11"/>
      <c r="C38" s="11"/>
      <c r="D38" s="11"/>
      <c r="E38" s="54" t="s">
        <v>33</v>
      </c>
      <c r="F38" s="55">
        <f>N20+AF20</f>
        <v>30547.823018416238</v>
      </c>
      <c r="G38" s="55">
        <f>O20+AG20</f>
        <v>2367.6140456792914</v>
      </c>
      <c r="H38" s="54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1:27" s="12" customFormat="1">
      <c r="A39" s="11"/>
      <c r="B39" s="11"/>
      <c r="C39" s="11"/>
      <c r="D39" s="11"/>
      <c r="E39" s="54" t="s">
        <v>34</v>
      </c>
      <c r="F39" s="55">
        <f>P20+AH20</f>
        <v>10562.161096103899</v>
      </c>
      <c r="G39" s="55">
        <f>Q20+AI20</f>
        <v>3098.6443476829049</v>
      </c>
      <c r="H39" s="54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spans="1:27" s="12" customFormat="1">
      <c r="A40" s="11"/>
      <c r="B40" s="11"/>
      <c r="C40" s="11"/>
      <c r="D40" s="11"/>
      <c r="E40" s="54"/>
      <c r="F40" s="57">
        <f>SUM(F32:F39)</f>
        <v>304308.37028001912</v>
      </c>
      <c r="G40" s="57">
        <f>SUM(G32:G39)</f>
        <v>39602.629719981058</v>
      </c>
      <c r="H40" s="54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spans="1:27" s="12" customFormat="1">
      <c r="A41" s="11"/>
      <c r="B41" s="11"/>
      <c r="C41" s="11"/>
      <c r="D41" s="11"/>
      <c r="E41" s="54"/>
      <c r="F41" s="54"/>
      <c r="G41" s="54"/>
      <c r="H41" s="54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7" spans="1:27" s="12" customFormat="1">
      <c r="A47" s="58" t="s">
        <v>23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58" t="s">
        <v>23</v>
      </c>
    </row>
  </sheetData>
  <mergeCells count="25">
    <mergeCell ref="AF8:AG8"/>
    <mergeCell ref="AH8:AI8"/>
    <mergeCell ref="AJ8:AJ9"/>
    <mergeCell ref="T8:U8"/>
    <mergeCell ref="V8:W8"/>
    <mergeCell ref="X8:Y8"/>
    <mergeCell ref="Z8:AA8"/>
    <mergeCell ref="AB8:AC8"/>
    <mergeCell ref="AD8:AE8"/>
    <mergeCell ref="H8:I8"/>
    <mergeCell ref="J8:K8"/>
    <mergeCell ref="L8:M8"/>
    <mergeCell ref="N8:O8"/>
    <mergeCell ref="P8:Q8"/>
    <mergeCell ref="R8:R9"/>
    <mergeCell ref="A3:AL3"/>
    <mergeCell ref="A6:A9"/>
    <mergeCell ref="B6:AK6"/>
    <mergeCell ref="AL6:AL9"/>
    <mergeCell ref="B7:R7"/>
    <mergeCell ref="T7:AJ7"/>
    <mergeCell ref="AK7:AK9"/>
    <mergeCell ref="B8:C8"/>
    <mergeCell ref="D8:E8"/>
    <mergeCell ref="F8:G8"/>
  </mergeCells>
  <printOptions horizontalCentered="1"/>
  <pageMargins left="0.19685039370078741" right="0.19685039370078741" top="0.97" bottom="0.74803149606299213" header="0.31496062992125984" footer="0.31496062992125984"/>
  <pageSetup paperSize="9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C3.1.1.5</vt:lpstr>
      <vt:lpstr>C3.1.1.5!Área_de_impresión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mllanos</cp:lastModifiedBy>
  <dcterms:created xsi:type="dcterms:W3CDTF">2011-12-26T20:25:17Z</dcterms:created>
  <dcterms:modified xsi:type="dcterms:W3CDTF">2011-12-26T20:25:30Z</dcterms:modified>
</cp:coreProperties>
</file>