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1.1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I20" i="1"/>
  <c r="H20"/>
  <c r="G20"/>
  <c r="F20"/>
  <c r="E20"/>
  <c r="A20"/>
  <c r="D19"/>
  <c r="A19"/>
  <c r="K19" s="1"/>
  <c r="A18"/>
  <c r="A17"/>
  <c r="J17" s="1"/>
  <c r="D17" s="1"/>
  <c r="K17" s="1"/>
  <c r="A16"/>
  <c r="J16" s="1"/>
  <c r="D16" s="1"/>
  <c r="K16" s="1"/>
  <c r="A15"/>
  <c r="A14"/>
  <c r="A13"/>
  <c r="A12"/>
  <c r="A11"/>
  <c r="A10"/>
  <c r="A9"/>
  <c r="A8"/>
  <c r="J8" l="1"/>
  <c r="J9"/>
  <c r="D9" s="1"/>
  <c r="K9" s="1"/>
  <c r="J10"/>
  <c r="D10" s="1"/>
  <c r="K10" s="1"/>
  <c r="J11"/>
  <c r="D11" s="1"/>
  <c r="K11" s="1"/>
  <c r="J12"/>
  <c r="D12" s="1"/>
  <c r="K12" s="1"/>
  <c r="J13"/>
  <c r="D13" s="1"/>
  <c r="K13" s="1"/>
  <c r="J14"/>
  <c r="D14" s="1"/>
  <c r="K14" s="1"/>
  <c r="J15"/>
  <c r="D15" s="1"/>
  <c r="K15" s="1"/>
  <c r="J18"/>
  <c r="D18" s="1"/>
  <c r="K18" s="1"/>
  <c r="D8" l="1"/>
  <c r="K8" s="1"/>
  <c r="J20"/>
  <c r="D20" s="1"/>
</calcChain>
</file>

<file path=xl/sharedStrings.xml><?xml version="1.0" encoding="utf-8"?>
<sst xmlns="http://schemas.openxmlformats.org/spreadsheetml/2006/main" count="44" uniqueCount="43">
  <si>
    <t>Cuadro Nº 4.1.1.12</t>
  </si>
  <si>
    <t>PERSONAS AFECTADAS POR VIOLENCIA FAMILIAR Y SEXUAL ATENDIDAS POR EL PNCVFS, SEGUN ESTADO DEL AGRESOR EN LA ULTIMA AGRESIÓN Y MES</t>
  </si>
  <si>
    <t>Periodo : Enero - Noviembre  2011</t>
  </si>
  <si>
    <t>Mes</t>
  </si>
  <si>
    <t>Total</t>
  </si>
  <si>
    <t>Estado del Agresor en la Ultima Agresión</t>
  </si>
  <si>
    <t>Sobrio</t>
  </si>
  <si>
    <t>Efectos de Alcohol</t>
  </si>
  <si>
    <t>Efectos de drogas</t>
  </si>
  <si>
    <t>Ambos</t>
  </si>
  <si>
    <t>Otro</t>
  </si>
  <si>
    <t>No Espefificado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</si>
  <si>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</si>
  <si>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</si>
  <si>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</si>
  <si>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</si>
  <si>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</si>
  <si>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</si>
  <si>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</si>
  <si>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</si>
  <si>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</si>
  <si>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</si>
  <si>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</si>
  <si>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</si>
  <si>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</si>
  <si>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</si>
  <si>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</si>
  <si>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</si>
  <si>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Sep</t>
  </si>
  <si>
    <t>Setiembre</t>
  </si>
  <si>
    <t>Oct</t>
  </si>
  <si>
    <t>Octubre</t>
  </si>
  <si>
    <t>Nov</t>
  </si>
  <si>
    <t>Noviembre</t>
  </si>
  <si>
    <t>Dic</t>
  </si>
  <si>
    <t>Diciembre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</si>
  <si>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</si>
  <si>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</si>
  <si>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</si>
  <si>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</si>
  <si>
    <t>Abandono</t>
  </si>
  <si>
    <t>Abuso Sexual</t>
  </si>
  <si>
    <t>Explotación Sexual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</si>
</sst>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31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indent="5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4.1.1.12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PERSONAS AFECTADAS POR VIOLENCIA FAMILIAR Y SEXUAL ATENDIDAS POR EL PNCVFS, SEGÚN ESTADO DEL AGRESOR EN LA ULTIMA AGRESIÓN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Ene 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Porcentual)</a:t>
            </a:r>
          </a:p>
        </c:rich>
      </c:tx>
    </c:title>
    <c:view3D>
      <c:rotX val="60"/>
      <c:perspective val="20"/>
    </c:view3D>
    <c:plotArea>
      <c:layout>
        <c:manualLayout>
          <c:layoutTarget val="inner"/>
          <c:xMode val="edge"/>
          <c:yMode val="edge"/>
          <c:x val="0.15430159417228734"/>
          <c:y val="0.42765844953512278"/>
          <c:w val="0.70112103213128751"/>
          <c:h val="0.4951181098832254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-0.16981793679142229"/>
                  <c:y val="-0.14583902642150604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0.18453816916243085"/>
                  <c:y val="0.10346316362818421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6.0176507230494669E-2"/>
                  <c:y val="-3.5685276044569288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4.7106270890893337E-2"/>
                  <c:y val="-3.8003007559245489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0.21127424264702532"/>
                  <c:y val="2.497215746297275E-3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C4.1.1.12!$E$7:$J$7</c:f>
              <c:strCache>
                <c:ptCount val="6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  <c:pt idx="4">
                  <c:v>Otro</c:v>
                </c:pt>
                <c:pt idx="5">
                  <c:v>No Espefificado</c:v>
                </c:pt>
              </c:strCache>
            </c:strRef>
          </c:cat>
          <c:val>
            <c:numRef>
              <c:f>C4.1.1.12!$E$20:$J$20</c:f>
              <c:numCache>
                <c:formatCode>#,##0</c:formatCode>
                <c:ptCount val="6"/>
                <c:pt idx="0">
                  <c:v>28572.145222381656</c:v>
                </c:pt>
                <c:pt idx="1">
                  <c:v>8944.8224182357681</c:v>
                </c:pt>
                <c:pt idx="2">
                  <c:v>260.60353119318762</c:v>
                </c:pt>
                <c:pt idx="3">
                  <c:v>338.13702535740777</c:v>
                </c:pt>
                <c:pt idx="4">
                  <c:v>83.164185051083493</c:v>
                </c:pt>
                <c:pt idx="5">
                  <c:v>46.127617780704895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23</xdr:row>
      <xdr:rowOff>38100</xdr:rowOff>
    </xdr:from>
    <xdr:to>
      <xdr:col>9</xdr:col>
      <xdr:colOff>666750</xdr:colOff>
      <xdr:row>41</xdr:row>
      <xdr:rowOff>66675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0</xdr:colOff>
      <xdr:row>25</xdr:row>
      <xdr:rowOff>0</xdr:rowOff>
    </xdr:from>
    <xdr:ext cx="2536174" cy="3434356"/>
    <xdr:sp macro="" textlink="">
      <xdr:nvSpPr>
        <xdr:cNvPr id="3" name="2 CuadroTexto"/>
        <xdr:cNvSpPr txBox="1"/>
      </xdr:nvSpPr>
      <xdr:spPr>
        <a:xfrm>
          <a:off x="0" y="5981700"/>
          <a:ext cx="2536174" cy="3434356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 a través de los Centros Emergencia Mujer a nivel nacional, se han</a:t>
          </a:r>
          <a:r>
            <a:rPr lang="es-ES_tradnl" sz="1200" i="1" baseline="0">
              <a:latin typeface="+mn-lt"/>
              <a:cs typeface="Times New Roman" pitchFamily="18" charset="0"/>
            </a:rPr>
            <a:t> atendido </a:t>
          </a:r>
          <a:r>
            <a:rPr lang="es-ES_tradnl" sz="1200" b="1" i="1" baseline="0">
              <a:latin typeface="+mn-lt"/>
              <a:cs typeface="Times New Roman" pitchFamily="18" charset="0"/>
            </a:rPr>
            <a:t>38,245 </a:t>
          </a:r>
          <a:r>
            <a:rPr lang="es-ES_tradnl" sz="1200" i="1" baseline="0">
              <a:latin typeface="+mn-lt"/>
              <a:cs typeface="Times New Roman" pitchFamily="18" charset="0"/>
            </a:rPr>
            <a:t>casos de personas afectadas por violencia familiar y sexual; de los cuales  el </a:t>
          </a:r>
          <a:r>
            <a:rPr lang="es-ES_tradnl" sz="1200" b="1" i="1" baseline="0">
              <a:latin typeface="+mn-lt"/>
              <a:cs typeface="Times New Roman" pitchFamily="18" charset="0"/>
            </a:rPr>
            <a:t>75 </a:t>
          </a:r>
          <a:r>
            <a:rPr lang="es-ES_tradnl" sz="1200" i="1" baseline="0">
              <a:latin typeface="+mn-lt"/>
              <a:cs typeface="Times New Roman" pitchFamily="18" charset="0"/>
            </a:rPr>
            <a:t>% de los agresores se encontraba en estado </a:t>
          </a:r>
          <a:r>
            <a:rPr lang="es-ES_tradnl" sz="1200" b="1" i="1" baseline="0">
              <a:latin typeface="+mn-lt"/>
              <a:cs typeface="Times New Roman" pitchFamily="18" charset="0"/>
            </a:rPr>
            <a:t>sobrio, </a:t>
          </a:r>
          <a:r>
            <a:rPr lang="es-ES_tradnl" sz="1200" b="0" i="1" baseline="0">
              <a:latin typeface="+mn-lt"/>
              <a:cs typeface="Times New Roman" pitchFamily="18" charset="0"/>
            </a:rPr>
            <a:t>seguido de un </a:t>
          </a:r>
          <a:r>
            <a:rPr lang="es-ES_tradnl" sz="1200" b="1" i="1" baseline="0">
              <a:latin typeface="+mn-lt"/>
              <a:cs typeface="Times New Roman" pitchFamily="18" charset="0"/>
            </a:rPr>
            <a:t>23% </a:t>
          </a:r>
          <a:r>
            <a:rPr lang="es-ES_tradnl" sz="1200" b="0" i="1" baseline="0">
              <a:latin typeface="+mn-lt"/>
              <a:cs typeface="Times New Roman" pitchFamily="18" charset="0"/>
            </a:rPr>
            <a:t>de agresores que se encontraba en </a:t>
          </a:r>
          <a:r>
            <a:rPr lang="es-ES_tradnl" sz="1200" b="1" i="1" baseline="0">
              <a:latin typeface="+mn-lt"/>
              <a:cs typeface="Times New Roman" pitchFamily="18" charset="0"/>
            </a:rPr>
            <a:t>estado de efectos de alcohol.</a:t>
          </a:r>
          <a:endParaRPr lang="es-ES_tradnl" sz="1200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V.%20ATENCI&#211;N%20VFS\4.1%20ESTAD&#205;STICAS%20CEM\4.1.1%20GLOB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4.1.1.1"/>
      <sheetName val="C4.1.1.2"/>
      <sheetName val="C4.1.1.3"/>
      <sheetName val="C4.1.1.4"/>
      <sheetName val="C4.1.1.5"/>
      <sheetName val="C4.1.1.6"/>
      <sheetName val="C4.1.1.7"/>
      <sheetName val="C4.1.1.8"/>
      <sheetName val="C4.1.1.9"/>
      <sheetName val="C4.1.1.10"/>
      <sheetName val="C4.1.1.11"/>
      <sheetName val="C4.1.1.12"/>
      <sheetName val="C4.1.1.13"/>
      <sheetName val="C4.1.1.14"/>
      <sheetName val="C4.1.1.15"/>
    </sheetNames>
    <sheetDataSet>
      <sheetData sheetId="0"/>
      <sheetData sheetId="1"/>
      <sheetData sheetId="2"/>
      <sheetData sheetId="3">
        <row r="8">
          <cell r="C8">
            <v>3784</v>
          </cell>
        </row>
        <row r="9">
          <cell r="C9">
            <v>3683.9999999999036</v>
          </cell>
        </row>
        <row r="10">
          <cell r="C10">
            <v>4053.0000000001678</v>
          </cell>
        </row>
        <row r="11">
          <cell r="C11">
            <v>3289.9999999999077</v>
          </cell>
        </row>
        <row r="12">
          <cell r="C12">
            <v>3341.9999999999968</v>
          </cell>
        </row>
        <row r="13">
          <cell r="C13">
            <v>3211.000000000116</v>
          </cell>
        </row>
        <row r="14">
          <cell r="C14">
            <v>2906.999999999965</v>
          </cell>
        </row>
        <row r="15">
          <cell r="C15">
            <v>3553.0000000000896</v>
          </cell>
        </row>
        <row r="16">
          <cell r="C16">
            <v>3540.9999999998608</v>
          </cell>
        </row>
        <row r="17">
          <cell r="C17">
            <v>3235.9999999999104</v>
          </cell>
        </row>
        <row r="18">
          <cell r="C18">
            <v>3643.9999999998954</v>
          </cell>
        </row>
        <row r="19">
          <cell r="C19">
            <v>0</v>
          </cell>
        </row>
        <row r="20">
          <cell r="C20">
            <v>38244.999999999818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showGridLines="0" tabSelected="1" view="pageBreakPreview" topLeftCell="C1" zoomScaleNormal="70" zoomScaleSheetLayoutView="100" workbookViewId="0"/>
  </sheetViews>
  <sheetFormatPr baseColWidth="10" defaultRowHeight="15"/>
  <cols>
    <col min="1" max="1" width="7.5703125" style="4" hidden="1" customWidth="1"/>
    <col min="2" max="2" width="0.7109375" style="5" hidden="1" customWidth="1"/>
    <col min="3" max="3" width="11.5703125" style="5" customWidth="1"/>
    <col min="4" max="9" width="11" style="5" customWidth="1"/>
    <col min="10" max="10" width="11.42578125" style="5" customWidth="1"/>
    <col min="11" max="11" width="10.42578125" style="5" hidden="1" customWidth="1"/>
    <col min="12" max="16384" width="11.42578125" style="5"/>
  </cols>
  <sheetData>
    <row r="1" spans="1:11" s="2" customFormat="1" ht="21">
      <c r="A1" s="1"/>
      <c r="C1" s="3" t="s">
        <v>0</v>
      </c>
      <c r="D1" s="3"/>
      <c r="E1" s="3"/>
      <c r="F1" s="3"/>
      <c r="G1" s="3"/>
    </row>
    <row r="2" spans="1:11" ht="6" customHeight="1">
      <c r="C2" s="6"/>
      <c r="D2" s="7"/>
      <c r="E2" s="7"/>
      <c r="F2" s="7"/>
      <c r="G2" s="7"/>
    </row>
    <row r="3" spans="1:11" s="8" customFormat="1" ht="45" customHeight="1">
      <c r="A3" s="4"/>
      <c r="C3" s="9" t="s">
        <v>1</v>
      </c>
      <c r="D3" s="10"/>
      <c r="E3" s="10"/>
      <c r="F3" s="10"/>
      <c r="G3" s="10"/>
      <c r="H3" s="10"/>
      <c r="I3" s="10"/>
      <c r="J3" s="10"/>
    </row>
    <row r="4" spans="1:11">
      <c r="C4" s="7" t="s">
        <v>2</v>
      </c>
      <c r="D4" s="7"/>
      <c r="E4" s="7"/>
      <c r="F4" s="7"/>
      <c r="G4" s="7"/>
    </row>
    <row r="5" spans="1:11" ht="6" customHeight="1" thickBot="1"/>
    <row r="6" spans="1:11" ht="24.75" customHeight="1" thickBot="1">
      <c r="C6" s="11" t="s">
        <v>3</v>
      </c>
      <c r="D6" s="11" t="s">
        <v>4</v>
      </c>
      <c r="E6" s="12" t="s">
        <v>5</v>
      </c>
      <c r="F6" s="12"/>
      <c r="G6" s="12"/>
      <c r="H6" s="12"/>
      <c r="I6" s="12"/>
      <c r="J6" s="12"/>
    </row>
    <row r="7" spans="1:11" ht="48" customHeight="1" thickBot="1">
      <c r="C7" s="11"/>
      <c r="D7" s="11"/>
      <c r="E7" s="13" t="s">
        <v>6</v>
      </c>
      <c r="F7" s="13" t="s">
        <v>7</v>
      </c>
      <c r="G7" s="13" t="s">
        <v>8</v>
      </c>
      <c r="H7" s="13" t="s">
        <v>9</v>
      </c>
      <c r="I7" s="13" t="s">
        <v>10</v>
      </c>
      <c r="J7" s="13" t="s">
        <v>11</v>
      </c>
    </row>
    <row r="8" spans="1:11" s="21" customFormat="1" ht="19.5" customHeight="1">
      <c r="A8" s="14">
        <f>[1]C4.1.1.4!C8</f>
        <v>3784</v>
      </c>
      <c r="B8" s="15" t="s">
        <v>12</v>
      </c>
      <c r="C8" s="16" t="s">
        <v>13</v>
      </c>
      <c r="D8" s="17">
        <f>SUM(E8:J8)</f>
        <v>3784</v>
      </c>
      <c r="E8" s="18">
        <v>2752</v>
      </c>
      <c r="F8" s="18">
        <v>945</v>
      </c>
      <c r="G8" s="18">
        <v>46</v>
      </c>
      <c r="H8" s="18">
        <v>32</v>
      </c>
      <c r="I8" s="18">
        <v>8</v>
      </c>
      <c r="J8" s="19">
        <f t="shared" ref="J8:J14" si="0">+A8-(E8+F8+G8+H8+I8)</f>
        <v>1</v>
      </c>
      <c r="K8" s="20">
        <f>A8-D8</f>
        <v>0</v>
      </c>
    </row>
    <row r="9" spans="1:11" s="21" customFormat="1" ht="19.5" customHeight="1">
      <c r="A9" s="14">
        <f>[1]C4.1.1.4!C9</f>
        <v>3683.9999999999036</v>
      </c>
      <c r="B9" s="15" t="s">
        <v>14</v>
      </c>
      <c r="C9" s="22" t="s">
        <v>15</v>
      </c>
      <c r="D9" s="17">
        <f t="shared" ref="D9:D19" si="1">SUM(E9:J9)</f>
        <v>3683.9999999999036</v>
      </c>
      <c r="E9" s="18">
        <v>2734.5880425879518</v>
      </c>
      <c r="F9" s="18">
        <v>850.85012285011078</v>
      </c>
      <c r="G9" s="18">
        <v>33.1891891891892</v>
      </c>
      <c r="H9" s="18">
        <v>50.286650286650307</v>
      </c>
      <c r="I9" s="18">
        <v>13.07452907452908</v>
      </c>
      <c r="J9" s="19">
        <f t="shared" si="0"/>
        <v>2.0114660114722938</v>
      </c>
      <c r="K9" s="20">
        <f t="shared" ref="K9:K19" si="2">A9-D9</f>
        <v>0</v>
      </c>
    </row>
    <row r="10" spans="1:11" s="21" customFormat="1" ht="19.5" customHeight="1">
      <c r="A10" s="14">
        <f>[1]C4.1.1.4!C10</f>
        <v>4053.0000000001678</v>
      </c>
      <c r="B10" s="15" t="s">
        <v>16</v>
      </c>
      <c r="C10" s="22" t="s">
        <v>17</v>
      </c>
      <c r="D10" s="17">
        <f t="shared" si="1"/>
        <v>4053.0000000001678</v>
      </c>
      <c r="E10" s="18">
        <v>2988.759342302089</v>
      </c>
      <c r="F10" s="18">
        <v>990.53139013451892</v>
      </c>
      <c r="G10" s="18">
        <v>23.223467862481304</v>
      </c>
      <c r="H10" s="18">
        <v>28.272047832585933</v>
      </c>
      <c r="I10" s="18">
        <v>19.1846038863976</v>
      </c>
      <c r="J10" s="19">
        <f t="shared" si="0"/>
        <v>3.0291479820948553</v>
      </c>
      <c r="K10" s="20">
        <f t="shared" si="2"/>
        <v>0</v>
      </c>
    </row>
    <row r="11" spans="1:11" s="21" customFormat="1" ht="19.5" customHeight="1">
      <c r="A11" s="14">
        <f>[1]C4.1.1.4!C11</f>
        <v>3289.9999999999077</v>
      </c>
      <c r="B11" s="15" t="s">
        <v>18</v>
      </c>
      <c r="C11" s="22" t="s">
        <v>19</v>
      </c>
      <c r="D11" s="17">
        <f t="shared" si="1"/>
        <v>3289.9999999999077</v>
      </c>
      <c r="E11" s="18">
        <v>2538.6051502145028</v>
      </c>
      <c r="F11" s="18">
        <v>694.91416309013391</v>
      </c>
      <c r="G11" s="18">
        <v>28.240343347639474</v>
      </c>
      <c r="H11" s="18">
        <v>23.197424892703857</v>
      </c>
      <c r="I11" s="18">
        <v>4.0343347639484977</v>
      </c>
      <c r="J11" s="19">
        <f t="shared" si="0"/>
        <v>1.0085836909788668</v>
      </c>
      <c r="K11" s="20">
        <f t="shared" si="2"/>
        <v>0</v>
      </c>
    </row>
    <row r="12" spans="1:11" s="21" customFormat="1" ht="19.5" customHeight="1">
      <c r="A12" s="14">
        <f>[1]C4.1.1.4!C12</f>
        <v>3341.9999999999968</v>
      </c>
      <c r="B12" s="15" t="s">
        <v>20</v>
      </c>
      <c r="C12" s="22" t="s">
        <v>21</v>
      </c>
      <c r="D12" s="17">
        <f t="shared" si="1"/>
        <v>3341.9999999999968</v>
      </c>
      <c r="E12" s="18">
        <v>2477.2019347037462</v>
      </c>
      <c r="F12" s="18">
        <v>802.16082224909235</v>
      </c>
      <c r="G12" s="18">
        <v>23.236396614268436</v>
      </c>
      <c r="H12" s="18">
        <v>35.359733978234566</v>
      </c>
      <c r="I12" s="18">
        <v>3.0308343409915359</v>
      </c>
      <c r="J12" s="19">
        <f t="shared" si="0"/>
        <v>1.0102781136638441</v>
      </c>
      <c r="K12" s="20">
        <f t="shared" si="2"/>
        <v>0</v>
      </c>
    </row>
    <row r="13" spans="1:11" s="21" customFormat="1" ht="19.5" customHeight="1">
      <c r="A13" s="14">
        <f>[1]C4.1.1.4!C13</f>
        <v>3211.000000000116</v>
      </c>
      <c r="B13" s="15" t="s">
        <v>22</v>
      </c>
      <c r="C13" s="22" t="s">
        <v>23</v>
      </c>
      <c r="D13" s="17">
        <f t="shared" si="1"/>
        <v>3211.000000000116</v>
      </c>
      <c r="E13" s="18">
        <v>2408.5023577492393</v>
      </c>
      <c r="F13" s="18">
        <v>738.90348946871961</v>
      </c>
      <c r="G13" s="18">
        <v>10.094309965419678</v>
      </c>
      <c r="H13" s="18">
        <v>32.301791889342987</v>
      </c>
      <c r="I13" s="18">
        <v>18.169757937755421</v>
      </c>
      <c r="J13" s="19">
        <f t="shared" si="0"/>
        <v>3.028292989638885</v>
      </c>
      <c r="K13" s="20">
        <f t="shared" si="2"/>
        <v>0</v>
      </c>
    </row>
    <row r="14" spans="1:11" s="21" customFormat="1" ht="19.5" customHeight="1">
      <c r="A14" s="14">
        <f>[1]C4.1.1.4!C14</f>
        <v>2906.999999999965</v>
      </c>
      <c r="B14" s="15" t="s">
        <v>24</v>
      </c>
      <c r="C14" s="22" t="s">
        <v>25</v>
      </c>
      <c r="D14" s="17">
        <f t="shared" si="1"/>
        <v>2906.999999999965</v>
      </c>
      <c r="E14" s="18">
        <v>2169.9003126085108</v>
      </c>
      <c r="F14" s="18">
        <v>674.49670024313343</v>
      </c>
      <c r="G14" s="18">
        <v>23.223688780826667</v>
      </c>
      <c r="H14" s="18">
        <v>27.262591177492173</v>
      </c>
      <c r="I14" s="18">
        <v>0</v>
      </c>
      <c r="J14" s="19">
        <f t="shared" si="0"/>
        <v>12.116707190001762</v>
      </c>
      <c r="K14" s="20">
        <f t="shared" si="2"/>
        <v>0</v>
      </c>
    </row>
    <row r="15" spans="1:11" s="21" customFormat="1" ht="19.5" customHeight="1">
      <c r="A15" s="14">
        <f>[1]C4.1.1.4!C15</f>
        <v>3553.0000000000896</v>
      </c>
      <c r="B15" s="15" t="s">
        <v>26</v>
      </c>
      <c r="C15" s="22" t="s">
        <v>27</v>
      </c>
      <c r="D15" s="17">
        <f t="shared" si="1"/>
        <v>3553.0000000000896</v>
      </c>
      <c r="E15" s="18">
        <v>2626.3972366149169</v>
      </c>
      <c r="F15" s="18">
        <v>857.05641911339751</v>
      </c>
      <c r="G15" s="18">
        <v>28.636729994242952</v>
      </c>
      <c r="H15" s="18">
        <v>29.6594703511802</v>
      </c>
      <c r="I15" s="18">
        <v>7.159182498560738</v>
      </c>
      <c r="J15" s="19">
        <f>+A15-(E15+F15+G15+H15+I15)</f>
        <v>4.0909614277911714</v>
      </c>
      <c r="K15" s="20">
        <f t="shared" si="2"/>
        <v>0</v>
      </c>
    </row>
    <row r="16" spans="1:11" s="21" customFormat="1" ht="19.5" customHeight="1">
      <c r="A16" s="14">
        <f>[1]C4.1.1.4!C16</f>
        <v>3540.9999999998608</v>
      </c>
      <c r="B16" s="15" t="s">
        <v>28</v>
      </c>
      <c r="C16" s="22" t="s">
        <v>29</v>
      </c>
      <c r="D16" s="17">
        <f t="shared" si="1"/>
        <v>3540.9999999998608</v>
      </c>
      <c r="E16" s="18">
        <v>2695.3270839341244</v>
      </c>
      <c r="F16" s="18">
        <v>801.75511970003686</v>
      </c>
      <c r="G16" s="18">
        <v>14.29881742140179</v>
      </c>
      <c r="H16" s="18">
        <v>26.554946639746163</v>
      </c>
      <c r="I16" s="18">
        <v>2.0426882030573985</v>
      </c>
      <c r="J16" s="19">
        <f>+A16-(E16+F16+G16+H16+I16)</f>
        <v>1.0213441014939235</v>
      </c>
      <c r="K16" s="20">
        <f t="shared" si="2"/>
        <v>0</v>
      </c>
    </row>
    <row r="17" spans="1:11" s="21" customFormat="1" ht="19.5" customHeight="1">
      <c r="A17" s="14">
        <f>[1]C4.1.1.4!C17</f>
        <v>3235.9999999999104</v>
      </c>
      <c r="B17" s="15" t="s">
        <v>30</v>
      </c>
      <c r="C17" s="22" t="s">
        <v>31</v>
      </c>
      <c r="D17" s="17">
        <f t="shared" si="1"/>
        <v>3235.9999999999104</v>
      </c>
      <c r="E17" s="18">
        <v>2475.2561403507984</v>
      </c>
      <c r="F17" s="18">
        <v>705.00414673046657</v>
      </c>
      <c r="G17" s="18">
        <v>19.612121212121206</v>
      </c>
      <c r="H17" s="18">
        <v>19.612121212121206</v>
      </c>
      <c r="I17" s="18">
        <v>4.1288676236044655</v>
      </c>
      <c r="J17" s="19">
        <f>+A17-(E17+F17+G17+H17+I17)</f>
        <v>12.38660287079847</v>
      </c>
      <c r="K17" s="20">
        <f t="shared" si="2"/>
        <v>0</v>
      </c>
    </row>
    <row r="18" spans="1:11" s="21" customFormat="1" ht="19.5" customHeight="1">
      <c r="A18" s="14">
        <f>[1]C4.1.1.4!C18</f>
        <v>3643.9999999998954</v>
      </c>
      <c r="B18" s="15" t="s">
        <v>32</v>
      </c>
      <c r="C18" s="22" t="s">
        <v>33</v>
      </c>
      <c r="D18" s="17">
        <f t="shared" si="1"/>
        <v>3643.9999999998954</v>
      </c>
      <c r="E18" s="18">
        <v>2705.6076213157789</v>
      </c>
      <c r="F18" s="18">
        <v>884.15004465615914</v>
      </c>
      <c r="G18" s="18">
        <v>10.848466805596905</v>
      </c>
      <c r="H18" s="18">
        <v>33.630247097350392</v>
      </c>
      <c r="I18" s="18">
        <v>4.3393867222387614</v>
      </c>
      <c r="J18" s="19">
        <f>+A18-(E18+F18+G18+H18+I18)</f>
        <v>5.4242334027708239</v>
      </c>
      <c r="K18" s="20">
        <f t="shared" si="2"/>
        <v>0</v>
      </c>
    </row>
    <row r="19" spans="1:11" s="21" customFormat="1" ht="19.5" customHeight="1">
      <c r="A19" s="14">
        <f>[1]C4.1.1.4!C19</f>
        <v>0</v>
      </c>
      <c r="B19" s="15" t="s">
        <v>34</v>
      </c>
      <c r="C19" s="22" t="s">
        <v>35</v>
      </c>
      <c r="D19" s="17">
        <f t="shared" si="1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23">
        <v>0</v>
      </c>
      <c r="K19" s="20">
        <f t="shared" si="2"/>
        <v>0</v>
      </c>
    </row>
    <row r="20" spans="1:11" ht="21" customHeight="1" thickBot="1">
      <c r="A20" s="14">
        <f>[1]C4.1.1.4!C20</f>
        <v>38244.999999999818</v>
      </c>
      <c r="C20" s="24" t="s">
        <v>36</v>
      </c>
      <c r="D20" s="25">
        <f>SUM(E20:J20)</f>
        <v>38244.999999999811</v>
      </c>
      <c r="E20" s="26">
        <f t="shared" ref="E20:J20" si="3">SUM(E8:E19)</f>
        <v>28572.145222381656</v>
      </c>
      <c r="F20" s="26">
        <f t="shared" si="3"/>
        <v>8944.8224182357681</v>
      </c>
      <c r="G20" s="26">
        <f t="shared" si="3"/>
        <v>260.60353119318762</v>
      </c>
      <c r="H20" s="26">
        <f t="shared" si="3"/>
        <v>338.13702535740777</v>
      </c>
      <c r="I20" s="26">
        <f t="shared" si="3"/>
        <v>83.164185051083493</v>
      </c>
      <c r="J20" s="26">
        <f t="shared" si="3"/>
        <v>46.127617780704895</v>
      </c>
    </row>
    <row r="21" spans="1:11">
      <c r="C21" s="27" t="s">
        <v>37</v>
      </c>
      <c r="D21" s="28"/>
      <c r="E21" s="28"/>
      <c r="F21" s="28"/>
      <c r="G21" s="28"/>
    </row>
    <row r="22" spans="1:11">
      <c r="C22" s="27" t="s">
        <v>38</v>
      </c>
      <c r="D22" s="28"/>
    </row>
    <row r="23" spans="1:11">
      <c r="C23" s="27" t="s">
        <v>39</v>
      </c>
      <c r="D23" s="28"/>
      <c r="E23" s="28"/>
      <c r="F23" s="28"/>
      <c r="G23" s="28"/>
    </row>
    <row r="24" spans="1:11" ht="3.75" customHeight="1">
      <c r="C24" s="28"/>
      <c r="D24" s="28"/>
    </row>
    <row r="25" spans="1:11" ht="1.5" customHeight="1"/>
    <row r="27" spans="1:11">
      <c r="C27" s="4"/>
      <c r="D27" s="4"/>
    </row>
    <row r="28" spans="1:11">
      <c r="C28" s="4" t="s">
        <v>40</v>
      </c>
      <c r="D28" s="4"/>
    </row>
    <row r="29" spans="1:11" ht="30">
      <c r="C29" s="4" t="s">
        <v>41</v>
      </c>
      <c r="D29" s="4"/>
    </row>
    <row r="30" spans="1:11" ht="30">
      <c r="C30" s="4" t="s">
        <v>42</v>
      </c>
      <c r="D30" s="4"/>
    </row>
    <row r="31" spans="1:11">
      <c r="C31" s="4"/>
      <c r="D31" s="4"/>
    </row>
    <row r="32" spans="1:11">
      <c r="C32" s="8"/>
      <c r="D32" s="8"/>
    </row>
    <row r="33" spans="3:10">
      <c r="C33" s="8"/>
      <c r="D33" s="8"/>
    </row>
    <row r="34" spans="3:10">
      <c r="C34" s="8"/>
      <c r="D34" s="8"/>
    </row>
    <row r="43" spans="3:10" ht="30" customHeight="1">
      <c r="F43" s="29" t="s">
        <v>38</v>
      </c>
      <c r="G43" s="29"/>
      <c r="H43" s="29"/>
      <c r="I43" s="29"/>
      <c r="J43" s="29"/>
    </row>
    <row r="44" spans="3:10">
      <c r="F44" s="30"/>
    </row>
  </sheetData>
  <mergeCells count="5">
    <mergeCell ref="C3:J3"/>
    <mergeCell ref="C6:C7"/>
    <mergeCell ref="D6:D7"/>
    <mergeCell ref="E6:J6"/>
    <mergeCell ref="F43:J43"/>
  </mergeCells>
  <pageMargins left="0.70866141732283472" right="0" top="0.74803149606299213" bottom="0.7480314960629921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C4.1.1.12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2011-12-26T20:39:22Z</dcterms:created>
  <dcterms:modified xsi:type="dcterms:W3CDTF">2011-12-26T20:39:35Z</dcterms:modified>
</cp:coreProperties>
</file>