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8" sheetId="1" r:id="rId1"/>
  </sheets>
  <definedNames>
    <definedName name="_xlnm.Print_Area" localSheetId="0">C4.1.1.8!$A$1:$AA$31</definedName>
  </definedNames>
  <calcPr calcId="124519"/>
</workbook>
</file>

<file path=xl/calcChain.xml><?xml version="1.0" encoding="utf-8"?>
<calcChain xmlns="http://schemas.openxmlformats.org/spreadsheetml/2006/main">
  <c r="Z17" i="1"/>
  <c r="X17"/>
  <c r="T17"/>
  <c r="R17"/>
  <c r="Q17"/>
  <c r="U17" s="1"/>
  <c r="N17"/>
  <c r="L17"/>
  <c r="W16"/>
  <c r="U16"/>
  <c r="S16"/>
  <c r="Q16"/>
  <c r="K16"/>
  <c r="H16"/>
  <c r="F16"/>
  <c r="E16"/>
  <c r="W15"/>
  <c r="U15"/>
  <c r="S15"/>
  <c r="Q15"/>
  <c r="K15"/>
  <c r="H15"/>
  <c r="F15"/>
  <c r="W14"/>
  <c r="U14"/>
  <c r="S14"/>
  <c r="Q14"/>
  <c r="K14"/>
  <c r="H14"/>
  <c r="F14"/>
  <c r="W13"/>
  <c r="U13"/>
  <c r="S13"/>
  <c r="Q13"/>
  <c r="K13"/>
  <c r="H13"/>
  <c r="F13"/>
  <c r="W12"/>
  <c r="U12"/>
  <c r="S12"/>
  <c r="Q12"/>
  <c r="K12"/>
  <c r="H12"/>
  <c r="F12"/>
  <c r="W11"/>
  <c r="U11"/>
  <c r="S11"/>
  <c r="Q11"/>
  <c r="K11"/>
  <c r="H11"/>
  <c r="F11"/>
  <c r="W10"/>
  <c r="U10"/>
  <c r="S10"/>
  <c r="Q10"/>
  <c r="K10"/>
  <c r="H10"/>
  <c r="F10"/>
  <c r="W9"/>
  <c r="U9"/>
  <c r="S9"/>
  <c r="Q9"/>
  <c r="K9"/>
  <c r="H9"/>
  <c r="F9"/>
  <c r="F17" l="1"/>
  <c r="H17"/>
  <c r="K17"/>
  <c r="W17"/>
  <c r="AA17" s="1"/>
  <c r="E9"/>
  <c r="E10"/>
  <c r="E11"/>
  <c r="E12"/>
  <c r="E13"/>
  <c r="E14"/>
  <c r="E15"/>
  <c r="S17"/>
  <c r="M16" l="1"/>
  <c r="M15"/>
  <c r="M14"/>
  <c r="M13"/>
  <c r="M12"/>
  <c r="M11"/>
  <c r="M10"/>
  <c r="M9"/>
  <c r="O16"/>
  <c r="O15"/>
  <c r="O14"/>
  <c r="O13"/>
  <c r="O12"/>
  <c r="O11"/>
  <c r="O10"/>
  <c r="O9"/>
  <c r="E17"/>
  <c r="O17"/>
  <c r="Y16"/>
  <c r="Y15"/>
  <c r="Y14"/>
  <c r="Y13"/>
  <c r="Y12"/>
  <c r="Y11"/>
  <c r="Y10"/>
  <c r="Y9"/>
  <c r="AA16"/>
  <c r="AA15"/>
  <c r="AA14"/>
  <c r="AA13"/>
  <c r="AA12"/>
  <c r="AA11"/>
  <c r="AA10"/>
  <c r="AA9"/>
  <c r="I17"/>
  <c r="Y17"/>
  <c r="M17"/>
  <c r="I16" l="1"/>
  <c r="G16"/>
  <c r="G10"/>
  <c r="G12"/>
  <c r="G14"/>
  <c r="G9"/>
  <c r="G11"/>
  <c r="G13"/>
  <c r="G15"/>
  <c r="I9"/>
  <c r="I11"/>
  <c r="I13"/>
  <c r="I15"/>
  <c r="I10"/>
  <c r="I12"/>
  <c r="I14"/>
  <c r="G17"/>
</calcChain>
</file>

<file path=xl/sharedStrings.xml><?xml version="1.0" encoding="utf-8"?>
<sst xmlns="http://schemas.openxmlformats.org/spreadsheetml/2006/main" count="46" uniqueCount="30">
  <si>
    <t>Cuadro Nº 4.1.1.8</t>
  </si>
  <si>
    <t>PERSONAS AFECTADAS POR VIOLENCIA FAMILIAR Y SEXUAL ATENDIDAS POR EL PNCVFS, SEGUN TIPO DE VIOLENCIA, SEXO Y GRUPO DE EDAD</t>
  </si>
  <si>
    <t>Periodo : Enero - Noviembre 2011</t>
  </si>
  <si>
    <t>Grupo de Edad</t>
  </si>
  <si>
    <t>Total</t>
  </si>
  <si>
    <t>Tipo de Violencia</t>
  </si>
  <si>
    <t>Psicológica</t>
  </si>
  <si>
    <t>Física</t>
  </si>
  <si>
    <t>Sexual</t>
  </si>
  <si>
    <t>Mujer</t>
  </si>
  <si>
    <t>%</t>
  </si>
  <si>
    <t>Varon</t>
  </si>
  <si>
    <t>Sub Total</t>
  </si>
  <si>
    <t>Niños, Niñas y Adolesentes</t>
  </si>
  <si>
    <t>0 - 5</t>
  </si>
  <si>
    <t>6 - 11</t>
  </si>
  <si>
    <t>12 - 17</t>
  </si>
  <si>
    <t>Adultos</t>
  </si>
  <si>
    <t>18 - 25</t>
  </si>
  <si>
    <t>26 - 35</t>
  </si>
  <si>
    <t>36 - 45</t>
  </si>
  <si>
    <t>46 - 59</t>
  </si>
  <si>
    <t>Ad. Mayores</t>
  </si>
  <si>
    <t xml:space="preserve">60 a + </t>
  </si>
  <si>
    <t>Total 1/.</t>
  </si>
  <si>
    <t>1/. Información preliminar</t>
  </si>
  <si>
    <t xml:space="preserve">Fuente: Sistema de Registro de Casos y Atenciones de Violencia Familiar y Sexual </t>
  </si>
  <si>
    <t>del Centro Emergencia Mujer</t>
  </si>
  <si>
    <t>Elaboración : Unidad Gerencial de Diversificación de Servicios - PNCVFS</t>
  </si>
  <si>
    <t>Fuente: Sistema de Registro de Casos y Atenciones de Violencia Familiar y Sexual del Centro Emergencia Mujer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</si>
</sst>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1" fillId="0" borderId="0" xfId="2" applyFont="1"/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9" fontId="8" fillId="3" borderId="0" xfId="1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vertical="center" wrapText="1"/>
    </xf>
    <xf numFmtId="9" fontId="1" fillId="0" borderId="14" xfId="1" applyFont="1" applyBorder="1" applyAlignment="1">
      <alignment horizontal="center" vertical="center" wrapText="1"/>
    </xf>
    <xf numFmtId="3" fontId="12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9" fontId="8" fillId="3" borderId="14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9" fontId="1" fillId="0" borderId="11" xfId="1" applyFont="1" applyBorder="1" applyAlignment="1">
      <alignment horizontal="center" vertical="center" wrapText="1"/>
    </xf>
    <xf numFmtId="3" fontId="12" fillId="3" borderId="11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9" fontId="8" fillId="3" borderId="1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9" fontId="1" fillId="0" borderId="8" xfId="1" applyFont="1" applyBorder="1" applyAlignment="1">
      <alignment horizontal="center" vertical="center" wrapText="1"/>
    </xf>
    <xf numFmtId="1" fontId="0" fillId="0" borderId="14" xfId="0" applyNumberFormat="1" applyFont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9" fontId="8" fillId="3" borderId="8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9" fontId="3" fillId="0" borderId="20" xfId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3" fontId="12" fillId="3" borderId="20" xfId="0" applyNumberFormat="1" applyFont="1" applyFill="1" applyBorder="1" applyAlignment="1">
      <alignment horizontal="center" vertical="center"/>
    </xf>
    <xf numFmtId="9" fontId="12" fillId="3" borderId="20" xfId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2"/>
    </xf>
  </cellXfs>
  <cellStyles count="4">
    <cellStyle name="Normal" xfId="0" builtinId="0"/>
    <cellStyle name="Normal 4" xfId="3"/>
    <cellStyle name="Normal_C8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Gráfico N° 4.1.1.8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SEGÚN SEXO Y GRUPO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</c:rich>
      </c:tx>
      <c:layout/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2.4464910084119364E-2"/>
          <c:y val="0.32559791686118289"/>
          <c:w val="0.94853305880934469"/>
          <c:h val="0.28255993692488057"/>
        </c:manualLayout>
      </c:layout>
      <c:bar3DChart>
        <c:barDir val="col"/>
        <c:grouping val="clustered"/>
        <c:ser>
          <c:idx val="0"/>
          <c:order val="0"/>
          <c:tx>
            <c:strRef>
              <c:f>C4.1.1.8!$F$8</c:f>
              <c:strCache>
                <c:ptCount val="1"/>
                <c:pt idx="0">
                  <c:v>Mujer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C4.1.1.8!$D$9:$D$16</c:f>
              <c:strCache>
                <c:ptCount val="8"/>
                <c:pt idx="0">
                  <c:v>0 - 5</c:v>
                </c:pt>
                <c:pt idx="1">
                  <c:v>6 - 11</c:v>
                </c:pt>
                <c:pt idx="2">
                  <c:v>12 - 17</c:v>
                </c:pt>
                <c:pt idx="3">
                  <c:v>18 - 25</c:v>
                </c:pt>
                <c:pt idx="4">
                  <c:v>26 - 35</c:v>
                </c:pt>
                <c:pt idx="5">
                  <c:v>36 - 45</c:v>
                </c:pt>
                <c:pt idx="6">
                  <c:v>46 - 59</c:v>
                </c:pt>
                <c:pt idx="7">
                  <c:v>60 a + </c:v>
                </c:pt>
              </c:strCache>
            </c:strRef>
          </c:cat>
          <c:val>
            <c:numRef>
              <c:f>C4.1.1.8!$F$9:$F$16</c:f>
              <c:numCache>
                <c:formatCode>#,##0</c:formatCode>
                <c:ptCount val="8"/>
                <c:pt idx="0">
                  <c:v>808.78912614548119</c:v>
                </c:pt>
                <c:pt idx="1">
                  <c:v>2166.7865595282119</c:v>
                </c:pt>
                <c:pt idx="2">
                  <c:v>4065.7492043503175</c:v>
                </c:pt>
                <c:pt idx="3">
                  <c:v>5678.9112278995908</c:v>
                </c:pt>
                <c:pt idx="4">
                  <c:v>9156.4256330346943</c:v>
                </c:pt>
                <c:pt idx="5">
                  <c:v>6968.7244145402647</c:v>
                </c:pt>
                <c:pt idx="6">
                  <c:v>3519.823018416263</c:v>
                </c:pt>
                <c:pt idx="7">
                  <c:v>1322.1610961038991</c:v>
                </c:pt>
              </c:numCache>
            </c:numRef>
          </c:val>
        </c:ser>
        <c:ser>
          <c:idx val="1"/>
          <c:order val="1"/>
          <c:tx>
            <c:strRef>
              <c:f>C4.1.1.8!$H$8</c:f>
              <c:strCache>
                <c:ptCount val="1"/>
                <c:pt idx="0">
                  <c:v>Varon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C4.1.1.8!$D$9:$D$16</c:f>
              <c:strCache>
                <c:ptCount val="8"/>
                <c:pt idx="0">
                  <c:v>0 - 5</c:v>
                </c:pt>
                <c:pt idx="1">
                  <c:v>6 - 11</c:v>
                </c:pt>
                <c:pt idx="2">
                  <c:v>12 - 17</c:v>
                </c:pt>
                <c:pt idx="3">
                  <c:v>18 - 25</c:v>
                </c:pt>
                <c:pt idx="4">
                  <c:v>26 - 35</c:v>
                </c:pt>
                <c:pt idx="5">
                  <c:v>36 - 45</c:v>
                </c:pt>
                <c:pt idx="6">
                  <c:v>46 - 59</c:v>
                </c:pt>
                <c:pt idx="7">
                  <c:v>60 a + </c:v>
                </c:pt>
              </c:strCache>
            </c:strRef>
          </c:cat>
          <c:val>
            <c:numRef>
              <c:f>C4.1.1.8!$H$9:$H$16</c:f>
              <c:numCache>
                <c:formatCode>#,##0</c:formatCode>
                <c:ptCount val="8"/>
                <c:pt idx="0">
                  <c:v>742.29316303833969</c:v>
                </c:pt>
                <c:pt idx="1">
                  <c:v>1715.1897843425604</c:v>
                </c:pt>
                <c:pt idx="2">
                  <c:v>934.74771583510176</c:v>
                </c:pt>
                <c:pt idx="3">
                  <c:v>162.73252349357102</c:v>
                </c:pt>
                <c:pt idx="4">
                  <c:v>213.86147655480178</c:v>
                </c:pt>
                <c:pt idx="5">
                  <c:v>229.54666335449235</c:v>
                </c:pt>
                <c:pt idx="6">
                  <c:v>231.61404567929145</c:v>
                </c:pt>
                <c:pt idx="7">
                  <c:v>327.64434768290471</c:v>
                </c:pt>
              </c:numCache>
            </c:numRef>
          </c:val>
        </c:ser>
        <c:dLbls>
          <c:showVal val="1"/>
        </c:dLbls>
        <c:shape val="cylinder"/>
        <c:axId val="130475520"/>
        <c:axId val="130477056"/>
        <c:axId val="0"/>
      </c:bar3DChart>
      <c:catAx>
        <c:axId val="1304755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477056"/>
        <c:crosses val="autoZero"/>
        <c:auto val="1"/>
        <c:lblAlgn val="ctr"/>
        <c:lblOffset val="100"/>
      </c:catAx>
      <c:valAx>
        <c:axId val="130477056"/>
        <c:scaling>
          <c:orientation val="minMax"/>
        </c:scaling>
        <c:delete val="1"/>
        <c:axPos val="l"/>
        <c:numFmt formatCode="#,##0" sourceLinked="1"/>
        <c:tickLblPos val="nextTo"/>
        <c:crossAx val="130475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377047696624144"/>
          <c:y val="0.27081842042471971"/>
          <c:w val="0.23811783871843606"/>
          <c:h val="6.0565808720550209E-2"/>
        </c:manualLayout>
      </c:layout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28575</xdr:rowOff>
    </xdr:from>
    <xdr:ext cx="4362450" cy="1886881"/>
    <xdr:sp macro="" textlink="">
      <xdr:nvSpPr>
        <xdr:cNvPr id="2" name="1 CuadroTexto"/>
        <xdr:cNvSpPr txBox="1"/>
      </xdr:nvSpPr>
      <xdr:spPr>
        <a:xfrm>
          <a:off x="0" y="5038725"/>
          <a:ext cx="4362450" cy="188688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1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100" i="1" baseline="0">
              <a:latin typeface="+mn-lt"/>
              <a:cs typeface="Times New Roman" pitchFamily="18" charset="0"/>
            </a:rPr>
            <a:t> atendido </a:t>
          </a:r>
          <a:r>
            <a:rPr lang="es-ES_tradnl" sz="1100" b="1" i="1" baseline="0">
              <a:latin typeface="+mn-lt"/>
              <a:cs typeface="Times New Roman" pitchFamily="18" charset="0"/>
            </a:rPr>
            <a:t>38,245 </a:t>
          </a:r>
          <a:r>
            <a:rPr lang="es-ES_tradnl" sz="1100" i="1" baseline="0">
              <a:latin typeface="+mn-lt"/>
              <a:cs typeface="Times New Roman" pitchFamily="18" charset="0"/>
            </a:rPr>
            <a:t>casos de personas afectadas por violencia familiar y sexual; de los cuales el mayor grupo lo conforman las personas de </a:t>
          </a:r>
          <a:r>
            <a:rPr lang="es-ES_tradnl" sz="1100" b="1" i="1" baseline="0">
              <a:latin typeface="+mn-lt"/>
              <a:cs typeface="Times New Roman" pitchFamily="18" charset="0"/>
            </a:rPr>
            <a:t>26 a 35 años con 9,370 casos, </a:t>
          </a:r>
          <a:r>
            <a:rPr lang="es-ES_tradnl" sz="1100" i="1" baseline="0">
              <a:latin typeface="+mn-lt"/>
              <a:cs typeface="Times New Roman" pitchFamily="18" charset="0"/>
            </a:rPr>
            <a:t> mientras que el grupo minoritario son las personas </a:t>
          </a:r>
          <a:r>
            <a:rPr lang="es-ES_tradnl" sz="1100" b="1" i="1" baseline="0">
              <a:latin typeface="+mn-lt"/>
              <a:cs typeface="Times New Roman" pitchFamily="18" charset="0"/>
            </a:rPr>
            <a:t>de 0 a 5 años con 1,551 casos.</a:t>
          </a:r>
          <a:endParaRPr lang="es-ES_tradnl" sz="1100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11</xdr:col>
      <xdr:colOff>295275</xdr:colOff>
      <xdr:row>17</xdr:row>
      <xdr:rowOff>85725</xdr:rowOff>
    </xdr:from>
    <xdr:to>
      <xdr:col>26</xdr:col>
      <xdr:colOff>371475</xdr:colOff>
      <xdr:row>30</xdr:row>
      <xdr:rowOff>19050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0.12815</cdr:x>
      <cdr:y>0.69895</cdr:y>
    </cdr:from>
    <cdr:to>
      <cdr:x>0.38433</cdr:x>
      <cdr:y>0.77617</cdr:y>
    </cdr:to>
    <cdr:sp macro="" textlink="">
      <cdr:nvSpPr>
        <cdr:cNvPr id="10" name="9 Cerrar llave"/>
        <cdr:cNvSpPr/>
      </cdr:nvSpPr>
      <cdr:spPr>
        <a:xfrm xmlns:a="http://schemas.openxmlformats.org/drawingml/2006/main" rot="5400000">
          <a:off x="1232367" y="1203796"/>
          <a:ext cx="195647" cy="1329854"/>
        </a:xfrm>
        <a:prstGeom xmlns:a="http://schemas.openxmlformats.org/drawingml/2006/main" prst="rightBrace">
          <a:avLst>
            <a:gd name="adj1" fmla="val 42846"/>
            <a:gd name="adj2" fmla="val 48738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PE">
            <a:ln w="57150"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0.39266</cdr:x>
      <cdr:y>0.70451</cdr:y>
    </cdr:from>
    <cdr:to>
      <cdr:x>0.75963</cdr:x>
      <cdr:y>0.79323</cdr:y>
    </cdr:to>
    <cdr:sp macro="" textlink="">
      <cdr:nvSpPr>
        <cdr:cNvPr id="11" name="1 Cerrar llave"/>
        <cdr:cNvSpPr/>
      </cdr:nvSpPr>
      <cdr:spPr>
        <a:xfrm xmlns:a="http://schemas.openxmlformats.org/drawingml/2006/main" rot="5400000">
          <a:off x="2878448" y="944872"/>
          <a:ext cx="224805" cy="1905001"/>
        </a:xfrm>
        <a:prstGeom xmlns:a="http://schemas.openxmlformats.org/drawingml/2006/main" prst="rightBrace">
          <a:avLst>
            <a:gd name="adj1" fmla="val 42846"/>
            <a:gd name="adj2" fmla="val 48738"/>
          </a:avLst>
        </a:prstGeom>
        <a:ln xmlns:a="http://schemas.openxmlformats.org/drawingml/2006/main" w="19050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>
            <a:ln w="57150"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0.77844</cdr:x>
      <cdr:y>0.71523</cdr:y>
    </cdr:from>
    <cdr:to>
      <cdr:x>0.85138</cdr:x>
      <cdr:y>0.76692</cdr:y>
    </cdr:to>
    <cdr:sp macro="" textlink="">
      <cdr:nvSpPr>
        <cdr:cNvPr id="12" name="1 Cerrar llave"/>
        <cdr:cNvSpPr/>
      </cdr:nvSpPr>
      <cdr:spPr>
        <a:xfrm xmlns:a="http://schemas.openxmlformats.org/drawingml/2006/main" rot="5400000">
          <a:off x="4164806" y="1688307"/>
          <a:ext cx="130966" cy="378619"/>
        </a:xfrm>
        <a:prstGeom xmlns:a="http://schemas.openxmlformats.org/drawingml/2006/main" prst="rightBrace">
          <a:avLst>
            <a:gd name="adj1" fmla="val 42846"/>
            <a:gd name="adj2" fmla="val 48738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>
            <a:ln w="57150"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0.13395</cdr:x>
      <cdr:y>0.81579</cdr:y>
    </cdr:from>
    <cdr:to>
      <cdr:x>0.3633</cdr:x>
      <cdr:y>0.96617</cdr:y>
    </cdr:to>
    <cdr:sp macro="" textlink="">
      <cdr:nvSpPr>
        <cdr:cNvPr id="13" name="12 Rectángulo"/>
        <cdr:cNvSpPr/>
      </cdr:nvSpPr>
      <cdr:spPr>
        <a:xfrm xmlns:a="http://schemas.openxmlformats.org/drawingml/2006/main">
          <a:off x="695326" y="2066925"/>
          <a:ext cx="1190624" cy="3810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900"/>
            <a:t>Niños,</a:t>
          </a:r>
          <a:r>
            <a:rPr lang="es-PE" sz="900" baseline="0"/>
            <a:t> Niñas y Adolescentes</a:t>
          </a:r>
          <a:endParaRPr lang="es-PE" sz="900"/>
        </a:p>
      </cdr:txBody>
    </cdr:sp>
  </cdr:relSizeAnchor>
  <cdr:relSizeAnchor xmlns:cdr="http://schemas.openxmlformats.org/drawingml/2006/chartDrawing">
    <cdr:from>
      <cdr:x>0.46789</cdr:x>
      <cdr:y>0.84962</cdr:y>
    </cdr:from>
    <cdr:to>
      <cdr:x>0.69541</cdr:x>
      <cdr:y>0.93609</cdr:y>
    </cdr:to>
    <cdr:sp macro="" textlink="">
      <cdr:nvSpPr>
        <cdr:cNvPr id="14" name="1 Rectángulo"/>
        <cdr:cNvSpPr/>
      </cdr:nvSpPr>
      <cdr:spPr>
        <a:xfrm xmlns:a="http://schemas.openxmlformats.org/drawingml/2006/main">
          <a:off x="2522465" y="2047445"/>
          <a:ext cx="1226610" cy="2083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900"/>
            <a:t>Adultos</a:t>
          </a:r>
        </a:p>
      </cdr:txBody>
    </cdr:sp>
  </cdr:relSizeAnchor>
  <cdr:relSizeAnchor xmlns:cdr="http://schemas.openxmlformats.org/drawingml/2006/chartDrawing">
    <cdr:from>
      <cdr:x>0.76881</cdr:x>
      <cdr:y>0.79323</cdr:y>
    </cdr:from>
    <cdr:to>
      <cdr:x>0.86789</cdr:x>
      <cdr:y>0.94361</cdr:y>
    </cdr:to>
    <cdr:sp macro="" textlink="">
      <cdr:nvSpPr>
        <cdr:cNvPr id="15" name="1 Rectángulo"/>
        <cdr:cNvSpPr/>
      </cdr:nvSpPr>
      <cdr:spPr>
        <a:xfrm xmlns:a="http://schemas.openxmlformats.org/drawingml/2006/main">
          <a:off x="3990975" y="2009775"/>
          <a:ext cx="514350" cy="381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900"/>
            <a:t>Adulto</a:t>
          </a:r>
        </a:p>
        <a:p xmlns:a="http://schemas.openxmlformats.org/drawingml/2006/main">
          <a:pPr algn="ctr"/>
          <a:r>
            <a:rPr lang="es-PE" sz="900"/>
            <a:t> Mayor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showGridLines="0" tabSelected="1" view="pageBreakPreview" topLeftCell="C1" zoomScaleNormal="76" zoomScaleSheetLayoutView="100" workbookViewId="0"/>
  </sheetViews>
  <sheetFormatPr baseColWidth="10" defaultRowHeight="15"/>
  <cols>
    <col min="1" max="2" width="0.5703125" style="4" hidden="1" customWidth="1"/>
    <col min="3" max="3" width="13.5703125" style="4" customWidth="1"/>
    <col min="4" max="4" width="10.5703125" style="4" customWidth="1"/>
    <col min="5" max="6" width="6.7109375" style="12" customWidth="1"/>
    <col min="7" max="9" width="6" style="4" customWidth="1"/>
    <col min="10" max="10" width="0.85546875" style="4" customWidth="1"/>
    <col min="11" max="11" width="6.5703125" style="4" customWidth="1"/>
    <col min="12" max="12" width="6.85546875" style="4" customWidth="1"/>
    <col min="13" max="15" width="6" style="4" customWidth="1"/>
    <col min="16" max="16" width="0.85546875" style="4" customWidth="1"/>
    <col min="17" max="17" width="6.42578125" style="4" customWidth="1"/>
    <col min="18" max="18" width="6.7109375" style="4" customWidth="1"/>
    <col min="19" max="21" width="6" style="4" customWidth="1"/>
    <col min="22" max="22" width="0.85546875" style="4" customWidth="1"/>
    <col min="23" max="27" width="6" style="4" customWidth="1"/>
    <col min="28" max="16384" width="11.42578125" style="4"/>
  </cols>
  <sheetData>
    <row r="1" spans="3:30" s="2" customFormat="1" ht="21">
      <c r="C1" s="1" t="s">
        <v>0</v>
      </c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3:30" ht="6" customHeight="1">
      <c r="D2" s="5"/>
      <c r="E2" s="6"/>
      <c r="F2" s="6"/>
      <c r="G2" s="5"/>
      <c r="H2" s="5"/>
      <c r="I2" s="5"/>
      <c r="J2" s="5"/>
      <c r="K2" s="7"/>
      <c r="L2" s="7"/>
      <c r="M2" s="7"/>
      <c r="N2" s="7"/>
      <c r="O2" s="7"/>
      <c r="P2" s="7"/>
      <c r="Q2" s="7"/>
    </row>
    <row r="3" spans="3:30" s="10" customFormat="1" ht="21.75" customHeight="1">
      <c r="C3" s="8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3:30">
      <c r="C4" s="7" t="s">
        <v>2</v>
      </c>
      <c r="E4" s="11"/>
      <c r="F4" s="11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3:30" ht="6" customHeight="1" thickBot="1"/>
    <row r="6" spans="3:30" ht="21.95" customHeight="1" thickBot="1">
      <c r="C6" s="13" t="s">
        <v>3</v>
      </c>
      <c r="D6" s="13"/>
      <c r="E6" s="13" t="s">
        <v>4</v>
      </c>
      <c r="F6" s="13"/>
      <c r="G6" s="13"/>
      <c r="H6" s="13"/>
      <c r="I6" s="13"/>
      <c r="J6" s="14"/>
      <c r="K6" s="13" t="s">
        <v>5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3:30" ht="21.95" customHeight="1" thickBot="1">
      <c r="C7" s="15"/>
      <c r="D7" s="15"/>
      <c r="E7" s="15"/>
      <c r="F7" s="15"/>
      <c r="G7" s="15"/>
      <c r="H7" s="15"/>
      <c r="I7" s="15"/>
      <c r="J7" s="16"/>
      <c r="K7" s="17" t="s">
        <v>6</v>
      </c>
      <c r="L7" s="17"/>
      <c r="M7" s="17"/>
      <c r="N7" s="17"/>
      <c r="O7" s="17"/>
      <c r="P7" s="18"/>
      <c r="Q7" s="17" t="s">
        <v>7</v>
      </c>
      <c r="R7" s="17"/>
      <c r="S7" s="17"/>
      <c r="T7" s="17"/>
      <c r="U7" s="17"/>
      <c r="V7" s="18"/>
      <c r="W7" s="17" t="s">
        <v>8</v>
      </c>
      <c r="X7" s="17"/>
      <c r="Y7" s="17"/>
      <c r="Z7" s="17"/>
      <c r="AA7" s="17"/>
    </row>
    <row r="8" spans="3:30" ht="28.5" customHeight="1" thickBot="1">
      <c r="C8" s="19"/>
      <c r="D8" s="19"/>
      <c r="E8" s="20" t="s">
        <v>4</v>
      </c>
      <c r="F8" s="20" t="s">
        <v>9</v>
      </c>
      <c r="G8" s="20" t="s">
        <v>10</v>
      </c>
      <c r="H8" s="20" t="s">
        <v>11</v>
      </c>
      <c r="I8" s="20" t="s">
        <v>10</v>
      </c>
      <c r="J8" s="21"/>
      <c r="K8" s="22" t="s">
        <v>12</v>
      </c>
      <c r="L8" s="20" t="s">
        <v>9</v>
      </c>
      <c r="M8" s="20" t="s">
        <v>10</v>
      </c>
      <c r="N8" s="20" t="s">
        <v>11</v>
      </c>
      <c r="O8" s="20" t="s">
        <v>10</v>
      </c>
      <c r="P8" s="21"/>
      <c r="Q8" s="22" t="s">
        <v>12</v>
      </c>
      <c r="R8" s="20" t="s">
        <v>9</v>
      </c>
      <c r="S8" s="20" t="s">
        <v>10</v>
      </c>
      <c r="T8" s="20" t="s">
        <v>11</v>
      </c>
      <c r="U8" s="20" t="s">
        <v>10</v>
      </c>
      <c r="V8" s="21"/>
      <c r="W8" s="22" t="s">
        <v>12</v>
      </c>
      <c r="X8" s="20" t="s">
        <v>9</v>
      </c>
      <c r="Y8" s="20" t="s">
        <v>10</v>
      </c>
      <c r="Z8" s="20" t="s">
        <v>11</v>
      </c>
      <c r="AA8" s="20" t="s">
        <v>10</v>
      </c>
      <c r="AD8" s="23"/>
    </row>
    <row r="9" spans="3:30" s="12" customFormat="1" ht="21" customHeight="1">
      <c r="C9" s="24" t="s">
        <v>13</v>
      </c>
      <c r="D9" s="25" t="s">
        <v>14</v>
      </c>
      <c r="E9" s="26">
        <f>F9+H9</f>
        <v>1551.0822891838209</v>
      </c>
      <c r="F9" s="27">
        <f t="shared" ref="F9:F16" si="0">L9+R9+X9</f>
        <v>808.78912614548119</v>
      </c>
      <c r="G9" s="28">
        <f>F9/$E$17</f>
        <v>2.1147578144737503E-2</v>
      </c>
      <c r="H9" s="27">
        <f>N9+T9+Z9</f>
        <v>742.29316303833969</v>
      </c>
      <c r="I9" s="28">
        <f>H9/$E$17</f>
        <v>1.9408894313984675E-2</v>
      </c>
      <c r="J9" s="29"/>
      <c r="K9" s="30">
        <f>L9+N9</f>
        <v>716.86860190638185</v>
      </c>
      <c r="L9" s="31">
        <v>356.03864885636779</v>
      </c>
      <c r="M9" s="28">
        <f>L9/$K$17</f>
        <v>1.8397807457889756E-2</v>
      </c>
      <c r="N9" s="31">
        <v>360.82995305001407</v>
      </c>
      <c r="O9" s="32">
        <f>N9/$K$17</f>
        <v>1.8645391511783987E-2</v>
      </c>
      <c r="P9" s="33"/>
      <c r="Q9" s="31">
        <f>R9+T9</f>
        <v>533.40186007896159</v>
      </c>
      <c r="R9" s="31">
        <v>241.79791381233312</v>
      </c>
      <c r="S9" s="32">
        <f>R9/$Q$17</f>
        <v>1.6479076128670455E-2</v>
      </c>
      <c r="T9" s="31">
        <v>291.60394626662844</v>
      </c>
      <c r="U9" s="32">
        <f>T9/$Q$17</f>
        <v>1.9873470180880433E-2</v>
      </c>
      <c r="V9" s="33"/>
      <c r="W9" s="31">
        <f>X9+Z9</f>
        <v>300.81182719847743</v>
      </c>
      <c r="X9" s="27">
        <v>210.95256347678023</v>
      </c>
      <c r="Y9" s="28">
        <f>X9/$W$17</f>
        <v>4.9991823290139993E-2</v>
      </c>
      <c r="Z9" s="27">
        <v>89.859263721697218</v>
      </c>
      <c r="AA9" s="28">
        <f>Z9/$W$17</f>
        <v>2.1294969631651995E-2</v>
      </c>
      <c r="AD9" s="34"/>
    </row>
    <row r="10" spans="3:30" s="12" customFormat="1" ht="21" customHeight="1">
      <c r="C10" s="35"/>
      <c r="D10" s="36" t="s">
        <v>15</v>
      </c>
      <c r="E10" s="37">
        <f t="shared" ref="E10:E16" si="1">F10+H10</f>
        <v>3881.9763438707723</v>
      </c>
      <c r="F10" s="38">
        <f t="shared" si="0"/>
        <v>2166.7865595282119</v>
      </c>
      <c r="G10" s="39">
        <f t="shared" ref="G10:G16" si="2">F10/$E$17</f>
        <v>5.6655420565517693E-2</v>
      </c>
      <c r="H10" s="38">
        <f t="shared" ref="H10:H16" si="3">N10+T10+Z10</f>
        <v>1715.1897843425604</v>
      </c>
      <c r="I10" s="39">
        <f t="shared" ref="I10:I17" si="4">H10/$E$17</f>
        <v>4.4847425397896983E-2</v>
      </c>
      <c r="J10" s="40"/>
      <c r="K10" s="41">
        <f t="shared" ref="K10:K17" si="5">L10+N10</f>
        <v>1723.9339917782688</v>
      </c>
      <c r="L10" s="42">
        <v>859.82792822879105</v>
      </c>
      <c r="M10" s="39">
        <f t="shared" ref="M10:M17" si="6">L10/$K$17</f>
        <v>4.4430425520604618E-2</v>
      </c>
      <c r="N10" s="42">
        <v>864.10606354947777</v>
      </c>
      <c r="O10" s="43">
        <f t="shared" ref="O10:O17" si="7">N10/$K$17</f>
        <v>4.4651492278838904E-2</v>
      </c>
      <c r="P10" s="44"/>
      <c r="Q10" s="42">
        <f t="shared" ref="Q10:Q17" si="8">R10+T10</f>
        <v>1261.2019925015529</v>
      </c>
      <c r="R10" s="42">
        <v>575.95941717949427</v>
      </c>
      <c r="S10" s="43">
        <f t="shared" ref="S10:S16" si="9">R10/$Q$17</f>
        <v>3.9252940329716948E-2</v>
      </c>
      <c r="T10" s="42">
        <v>685.24257532205877</v>
      </c>
      <c r="U10" s="43">
        <f t="shared" ref="U10:U17" si="10">T10/$Q$17</f>
        <v>4.6700835368259655E-2</v>
      </c>
      <c r="V10" s="44"/>
      <c r="W10" s="42">
        <f t="shared" ref="W10:W17" si="11">X10+Z10</f>
        <v>896.84035959095058</v>
      </c>
      <c r="X10" s="38">
        <v>730.99921411992659</v>
      </c>
      <c r="Y10" s="39">
        <f t="shared" ref="Y10:Y17" si="12">X10/$W$17</f>
        <v>0.17323318065076282</v>
      </c>
      <c r="Z10" s="38">
        <v>165.84114547102396</v>
      </c>
      <c r="AA10" s="39">
        <f t="shared" ref="AA10:AA17" si="13">Z10/$W$17</f>
        <v>3.9301258548272613E-2</v>
      </c>
      <c r="AD10" s="34"/>
    </row>
    <row r="11" spans="3:30" s="12" customFormat="1" ht="21" customHeight="1">
      <c r="C11" s="45"/>
      <c r="D11" s="46" t="s">
        <v>16</v>
      </c>
      <c r="E11" s="47">
        <f t="shared" si="1"/>
        <v>5000.4969201854192</v>
      </c>
      <c r="F11" s="48">
        <f t="shared" si="0"/>
        <v>4065.7492043503175</v>
      </c>
      <c r="G11" s="49">
        <f t="shared" si="2"/>
        <v>0.10630799331547498</v>
      </c>
      <c r="H11" s="48">
        <f t="shared" si="3"/>
        <v>934.74771583510176</v>
      </c>
      <c r="I11" s="49">
        <f t="shared" si="4"/>
        <v>2.4441043687674392E-2</v>
      </c>
      <c r="J11" s="40"/>
      <c r="K11" s="50">
        <f t="shared" si="5"/>
        <v>1620.716421642051</v>
      </c>
      <c r="L11" s="51">
        <v>1122.6264422282632</v>
      </c>
      <c r="M11" s="49">
        <f t="shared" si="6"/>
        <v>5.8010177259108502E-2</v>
      </c>
      <c r="N11" s="51">
        <v>498.08997941378794</v>
      </c>
      <c r="O11" s="52">
        <f t="shared" si="7"/>
        <v>2.5738114576589029E-2</v>
      </c>
      <c r="P11" s="44"/>
      <c r="Q11" s="51">
        <f t="shared" si="8"/>
        <v>1198.4924096294985</v>
      </c>
      <c r="R11" s="51">
        <v>863.71892270322098</v>
      </c>
      <c r="S11" s="52">
        <f t="shared" si="9"/>
        <v>5.8864403156292371E-2</v>
      </c>
      <c r="T11" s="51">
        <v>334.77348692627749</v>
      </c>
      <c r="U11" s="52">
        <f t="shared" si="10"/>
        <v>2.2815572268337758E-2</v>
      </c>
      <c r="V11" s="44"/>
      <c r="W11" s="51">
        <f t="shared" si="11"/>
        <v>2181.2880889138696</v>
      </c>
      <c r="X11" s="48">
        <v>2079.4038394188333</v>
      </c>
      <c r="Y11" s="49">
        <f t="shared" si="12"/>
        <v>0.4927799291735423</v>
      </c>
      <c r="Z11" s="48">
        <v>101.88424949503637</v>
      </c>
      <c r="AA11" s="49">
        <f t="shared" si="13"/>
        <v>2.4144666994601497E-2</v>
      </c>
      <c r="AD11" s="34"/>
    </row>
    <row r="12" spans="3:30" s="12" customFormat="1" ht="21" customHeight="1">
      <c r="C12" s="53" t="s">
        <v>17</v>
      </c>
      <c r="D12" s="54" t="s">
        <v>18</v>
      </c>
      <c r="E12" s="55">
        <f t="shared" si="1"/>
        <v>5841.6437513931614</v>
      </c>
      <c r="F12" s="56">
        <f t="shared" si="0"/>
        <v>5678.9112278995908</v>
      </c>
      <c r="G12" s="57">
        <f t="shared" si="2"/>
        <v>0.14848767754999667</v>
      </c>
      <c r="H12" s="56">
        <f t="shared" si="3"/>
        <v>162.73252349357102</v>
      </c>
      <c r="I12" s="57">
        <f t="shared" si="4"/>
        <v>4.2550012679715508E-3</v>
      </c>
      <c r="J12" s="40"/>
      <c r="K12" s="58">
        <f t="shared" si="5"/>
        <v>2525.4991623950446</v>
      </c>
      <c r="L12" s="59">
        <v>2426.4860500424079</v>
      </c>
      <c r="M12" s="57">
        <f t="shared" si="6"/>
        <v>0.12538532906843222</v>
      </c>
      <c r="N12" s="59">
        <v>99.013112352636512</v>
      </c>
      <c r="O12" s="60">
        <f t="shared" si="7"/>
        <v>5.116366390900128E-3</v>
      </c>
      <c r="P12" s="44"/>
      <c r="Q12" s="59">
        <f t="shared" si="8"/>
        <v>2884.0932859519844</v>
      </c>
      <c r="R12" s="59">
        <v>2833.526233755611</v>
      </c>
      <c r="S12" s="60">
        <f t="shared" si="9"/>
        <v>0.19311123815106268</v>
      </c>
      <c r="T12" s="59">
        <v>50.567052196373453</v>
      </c>
      <c r="U12" s="60">
        <f t="shared" si="10"/>
        <v>3.446259273325408E-3</v>
      </c>
      <c r="V12" s="44"/>
      <c r="W12" s="59">
        <f t="shared" si="11"/>
        <v>432.05130304613272</v>
      </c>
      <c r="X12" s="56">
        <v>418.89894410157166</v>
      </c>
      <c r="Y12" s="57">
        <f t="shared" si="12"/>
        <v>9.9271237309505628E-2</v>
      </c>
      <c r="Z12" s="56">
        <v>13.152358944561051</v>
      </c>
      <c r="AA12" s="57">
        <f t="shared" si="13"/>
        <v>3.1168637790806512E-3</v>
      </c>
      <c r="AD12" s="34"/>
    </row>
    <row r="13" spans="3:30" s="12" customFormat="1" ht="21" customHeight="1">
      <c r="C13" s="35"/>
      <c r="D13" s="36" t="s">
        <v>19</v>
      </c>
      <c r="E13" s="37">
        <f t="shared" si="1"/>
        <v>9370.2871095894952</v>
      </c>
      <c r="F13" s="38">
        <f t="shared" si="0"/>
        <v>9156.4256330346943</v>
      </c>
      <c r="G13" s="39">
        <f t="shared" si="2"/>
        <v>0.23941497275551696</v>
      </c>
      <c r="H13" s="38">
        <f t="shared" si="3"/>
        <v>213.86147655480178</v>
      </c>
      <c r="I13" s="39">
        <f t="shared" si="4"/>
        <v>5.5918806786456532E-3</v>
      </c>
      <c r="J13" s="40"/>
      <c r="K13" s="41">
        <f t="shared" si="5"/>
        <v>4794.7024756686196</v>
      </c>
      <c r="L13" s="42">
        <v>4667.3653948306219</v>
      </c>
      <c r="M13" s="39">
        <f t="shared" si="6"/>
        <v>0.24117968693997754</v>
      </c>
      <c r="N13" s="42">
        <v>127.33708083799743</v>
      </c>
      <c r="O13" s="43">
        <f t="shared" si="7"/>
        <v>6.5799685035101774E-3</v>
      </c>
      <c r="P13" s="44"/>
      <c r="Q13" s="42">
        <f t="shared" si="8"/>
        <v>4374.9676359155155</v>
      </c>
      <c r="R13" s="42">
        <v>4289.4659805556485</v>
      </c>
      <c r="S13" s="43">
        <f t="shared" si="9"/>
        <v>0.29233683339294869</v>
      </c>
      <c r="T13" s="42">
        <v>85.501655359867101</v>
      </c>
      <c r="U13" s="43">
        <f t="shared" si="10"/>
        <v>5.8271316968274336E-3</v>
      </c>
      <c r="V13" s="44"/>
      <c r="W13" s="42">
        <f t="shared" si="11"/>
        <v>200.61699800536059</v>
      </c>
      <c r="X13" s="38">
        <v>199.59425764842334</v>
      </c>
      <c r="Y13" s="39">
        <f t="shared" si="12"/>
        <v>4.7300116640606502E-2</v>
      </c>
      <c r="Z13" s="38">
        <v>1.0227403569372482</v>
      </c>
      <c r="AA13" s="39">
        <f t="shared" si="13"/>
        <v>2.4237039054199214E-4</v>
      </c>
      <c r="AD13" s="34"/>
    </row>
    <row r="14" spans="3:30" s="12" customFormat="1" ht="21" customHeight="1">
      <c r="C14" s="35"/>
      <c r="D14" s="36" t="s">
        <v>20</v>
      </c>
      <c r="E14" s="37">
        <f t="shared" si="1"/>
        <v>7198.2710778947567</v>
      </c>
      <c r="F14" s="38">
        <f t="shared" si="0"/>
        <v>6968.7244145402647</v>
      </c>
      <c r="G14" s="39">
        <f t="shared" si="2"/>
        <v>0.18221269223533285</v>
      </c>
      <c r="H14" s="38">
        <f t="shared" si="3"/>
        <v>229.54666335449235</v>
      </c>
      <c r="I14" s="39">
        <f t="shared" si="4"/>
        <v>6.0020045327361399E-3</v>
      </c>
      <c r="J14" s="40"/>
      <c r="K14" s="41">
        <f t="shared" si="5"/>
        <v>4295.1414970633341</v>
      </c>
      <c r="L14" s="42">
        <v>4151.1928004990677</v>
      </c>
      <c r="M14" s="39">
        <f t="shared" si="6"/>
        <v>0.21450717810967246</v>
      </c>
      <c r="N14" s="42">
        <v>143.94869656426619</v>
      </c>
      <c r="O14" s="43">
        <f t="shared" si="7"/>
        <v>7.4383508973261854E-3</v>
      </c>
      <c r="P14" s="44"/>
      <c r="Q14" s="42">
        <f t="shared" si="8"/>
        <v>2770.4976819044145</v>
      </c>
      <c r="R14" s="42">
        <v>2684.8997151141884</v>
      </c>
      <c r="S14" s="43">
        <f t="shared" si="9"/>
        <v>0.18298200387928903</v>
      </c>
      <c r="T14" s="42">
        <v>85.597966790226153</v>
      </c>
      <c r="U14" s="43">
        <f t="shared" si="10"/>
        <v>5.8336955392027648E-3</v>
      </c>
      <c r="V14" s="44"/>
      <c r="W14" s="42">
        <f t="shared" si="11"/>
        <v>132.63189892700836</v>
      </c>
      <c r="X14" s="38">
        <v>132.63189892700836</v>
      </c>
      <c r="Y14" s="39">
        <f t="shared" si="12"/>
        <v>3.1431286467986146E-2</v>
      </c>
      <c r="Z14" s="38">
        <v>0</v>
      </c>
      <c r="AA14" s="39">
        <f t="shared" si="13"/>
        <v>0</v>
      </c>
      <c r="AD14" s="34"/>
    </row>
    <row r="15" spans="3:30" s="12" customFormat="1" ht="21" customHeight="1">
      <c r="C15" s="45"/>
      <c r="D15" s="46" t="s">
        <v>21</v>
      </c>
      <c r="E15" s="47">
        <f t="shared" si="1"/>
        <v>3751.4370640955544</v>
      </c>
      <c r="F15" s="48">
        <f t="shared" si="0"/>
        <v>3519.823018416263</v>
      </c>
      <c r="G15" s="49">
        <f t="shared" si="2"/>
        <v>9.2033547350406142E-2</v>
      </c>
      <c r="H15" s="48">
        <f t="shared" si="3"/>
        <v>231.61404567929145</v>
      </c>
      <c r="I15" s="49">
        <f t="shared" si="4"/>
        <v>6.0560608100220358E-3</v>
      </c>
      <c r="J15" s="40"/>
      <c r="K15" s="50">
        <f t="shared" si="5"/>
        <v>2461.6678057589211</v>
      </c>
      <c r="L15" s="51">
        <v>2324.190847962077</v>
      </c>
      <c r="M15" s="49">
        <f t="shared" si="6"/>
        <v>0.12009936520528128</v>
      </c>
      <c r="N15" s="51">
        <v>137.47695779684423</v>
      </c>
      <c r="O15" s="52">
        <f t="shared" si="7"/>
        <v>7.1039326982254942E-3</v>
      </c>
      <c r="P15" s="44"/>
      <c r="Q15" s="51">
        <f t="shared" si="8"/>
        <v>1240.9219216003469</v>
      </c>
      <c r="R15" s="51">
        <v>1146.7848337178996</v>
      </c>
      <c r="S15" s="52">
        <f t="shared" si="9"/>
        <v>7.8155986873853875E-2</v>
      </c>
      <c r="T15" s="51">
        <v>94.137087882447219</v>
      </c>
      <c r="U15" s="52">
        <f t="shared" si="10"/>
        <v>6.4156560049984344E-3</v>
      </c>
      <c r="V15" s="44"/>
      <c r="W15" s="51">
        <f t="shared" si="11"/>
        <v>48.847336736286579</v>
      </c>
      <c r="X15" s="48">
        <v>48.847336736286579</v>
      </c>
      <c r="Y15" s="49">
        <f t="shared" si="12"/>
        <v>1.1575907806321548E-2</v>
      </c>
      <c r="Z15" s="48">
        <v>0</v>
      </c>
      <c r="AA15" s="49">
        <f t="shared" si="13"/>
        <v>0</v>
      </c>
      <c r="AD15" s="34"/>
    </row>
    <row r="16" spans="3:30" s="12" customFormat="1" ht="21" customHeight="1">
      <c r="C16" s="61" t="s">
        <v>22</v>
      </c>
      <c r="D16" s="62" t="s">
        <v>23</v>
      </c>
      <c r="E16" s="63">
        <f t="shared" si="1"/>
        <v>1649.8054437868038</v>
      </c>
      <c r="F16" s="64">
        <f t="shared" si="0"/>
        <v>1322.1610961038991</v>
      </c>
      <c r="G16" s="65">
        <f t="shared" si="2"/>
        <v>3.4570822227844335E-2</v>
      </c>
      <c r="H16" s="64">
        <f t="shared" si="3"/>
        <v>327.64434768290471</v>
      </c>
      <c r="I16" s="65">
        <f t="shared" si="4"/>
        <v>8.5669851662415111E-3</v>
      </c>
      <c r="J16" s="66"/>
      <c r="K16" s="67">
        <f t="shared" si="5"/>
        <v>1213.7026221147169</v>
      </c>
      <c r="L16" s="68">
        <v>975.06958225248945</v>
      </c>
      <c r="M16" s="65">
        <f t="shared" si="6"/>
        <v>5.0385379480426193E-2</v>
      </c>
      <c r="N16" s="68">
        <v>238.63303986222735</v>
      </c>
      <c r="O16" s="69">
        <f t="shared" si="7"/>
        <v>1.2331034101433531E-2</v>
      </c>
      <c r="P16" s="44"/>
      <c r="Q16" s="68">
        <f t="shared" si="8"/>
        <v>409.44929254188696</v>
      </c>
      <c r="R16" s="68">
        <v>321.52283140176928</v>
      </c>
      <c r="S16" s="69">
        <f t="shared" si="9"/>
        <v>2.1912510047078754E-2</v>
      </c>
      <c r="T16" s="68">
        <v>87.926461140117667</v>
      </c>
      <c r="U16" s="69">
        <f t="shared" si="10"/>
        <v>5.9923877092552431E-3</v>
      </c>
      <c r="V16" s="44"/>
      <c r="W16" s="68">
        <f t="shared" si="11"/>
        <v>26.653529130200123</v>
      </c>
      <c r="X16" s="64">
        <v>25.568682449640434</v>
      </c>
      <c r="Y16" s="65">
        <f t="shared" si="12"/>
        <v>6.059300886025137E-3</v>
      </c>
      <c r="Z16" s="64">
        <v>1.0848466805596904</v>
      </c>
      <c r="AA16" s="65">
        <f t="shared" si="13"/>
        <v>2.5708843096094693E-4</v>
      </c>
      <c r="AD16" s="34"/>
    </row>
    <row r="17" spans="3:30" ht="24.75" customHeight="1" thickBot="1">
      <c r="C17" s="70" t="s">
        <v>24</v>
      </c>
      <c r="D17" s="71"/>
      <c r="E17" s="72">
        <f>SUM(E9:E16)</f>
        <v>38244.999999999782</v>
      </c>
      <c r="F17" s="72">
        <f>SUM(F9:F16)</f>
        <v>33687.370280018724</v>
      </c>
      <c r="G17" s="73">
        <f>F17/$E$17</f>
        <v>0.88083070414482723</v>
      </c>
      <c r="H17" s="74">
        <f>SUM(H9:H16)</f>
        <v>4557.6297199810633</v>
      </c>
      <c r="I17" s="73">
        <f t="shared" si="4"/>
        <v>0.11916929585517294</v>
      </c>
      <c r="J17" s="75"/>
      <c r="K17" s="76">
        <f t="shared" si="5"/>
        <v>19352.232578327337</v>
      </c>
      <c r="L17" s="72">
        <f>SUM(L9:L16)</f>
        <v>16882.797694900088</v>
      </c>
      <c r="M17" s="73">
        <f t="shared" si="6"/>
        <v>0.87239534904139271</v>
      </c>
      <c r="N17" s="72">
        <f>SUM(N9:N16)</f>
        <v>2469.434883427251</v>
      </c>
      <c r="O17" s="77">
        <f t="shared" si="7"/>
        <v>0.1276046509586074</v>
      </c>
      <c r="P17" s="78"/>
      <c r="Q17" s="76">
        <f t="shared" si="8"/>
        <v>14673.026080124162</v>
      </c>
      <c r="R17" s="72">
        <f>SUM(R9:R16)</f>
        <v>12957.675848240166</v>
      </c>
      <c r="S17" s="77">
        <f>R17/$Q$17</f>
        <v>0.88309499195891283</v>
      </c>
      <c r="T17" s="72">
        <f>SUM(T9:T16)</f>
        <v>1715.3502318839962</v>
      </c>
      <c r="U17" s="77">
        <f t="shared" si="10"/>
        <v>0.11690500804108712</v>
      </c>
      <c r="V17" s="78"/>
      <c r="W17" s="76">
        <f t="shared" si="11"/>
        <v>4219.741341548287</v>
      </c>
      <c r="X17" s="72">
        <f>SUM(X9:X16)</f>
        <v>3846.8967368784711</v>
      </c>
      <c r="Y17" s="73">
        <f t="shared" si="12"/>
        <v>0.91164278222489026</v>
      </c>
      <c r="Z17" s="72">
        <f>SUM(Z9:Z16)</f>
        <v>372.84460466981551</v>
      </c>
      <c r="AA17" s="73">
        <f t="shared" si="13"/>
        <v>8.8357217775109687E-2</v>
      </c>
      <c r="AD17" s="23"/>
    </row>
    <row r="18" spans="3:30">
      <c r="C18" s="79" t="s">
        <v>25</v>
      </c>
      <c r="E18" s="80"/>
      <c r="F18" s="80"/>
      <c r="G18" s="79"/>
      <c r="H18" s="79"/>
      <c r="I18" s="79"/>
      <c r="J18" s="79"/>
      <c r="K18" s="81"/>
      <c r="L18" s="81"/>
      <c r="M18" s="81"/>
      <c r="N18" s="81"/>
      <c r="O18" s="81"/>
      <c r="P18" s="81"/>
      <c r="Q18" s="81"/>
    </row>
    <row r="19" spans="3:30">
      <c r="C19" s="79" t="s">
        <v>26</v>
      </c>
      <c r="E19" s="80"/>
      <c r="F19" s="80"/>
      <c r="G19" s="79"/>
      <c r="H19" s="79"/>
      <c r="I19" s="79"/>
      <c r="J19" s="79"/>
    </row>
    <row r="20" spans="3:30">
      <c r="C20" s="79" t="s">
        <v>27</v>
      </c>
      <c r="E20" s="80"/>
      <c r="F20" s="80"/>
      <c r="G20" s="79"/>
      <c r="H20" s="79"/>
      <c r="I20" s="79"/>
      <c r="J20" s="79"/>
      <c r="K20" s="81"/>
      <c r="L20" s="81"/>
      <c r="M20" s="81"/>
      <c r="N20" s="81"/>
      <c r="O20" s="81"/>
      <c r="P20" s="81"/>
      <c r="Q20" s="81"/>
    </row>
    <row r="21" spans="3:30">
      <c r="C21" s="79" t="s">
        <v>28</v>
      </c>
      <c r="D21" s="81"/>
      <c r="E21" s="82"/>
      <c r="F21" s="82"/>
      <c r="G21" s="81"/>
      <c r="H21" s="81"/>
      <c r="I21" s="81"/>
      <c r="J21" s="81"/>
    </row>
    <row r="31" spans="3:30">
      <c r="M31" s="83" t="s">
        <v>29</v>
      </c>
    </row>
  </sheetData>
  <mergeCells count="10">
    <mergeCell ref="C9:C11"/>
    <mergeCell ref="C12:C15"/>
    <mergeCell ref="C17:D17"/>
    <mergeCell ref="C3:AA3"/>
    <mergeCell ref="C6:D8"/>
    <mergeCell ref="E6:I7"/>
    <mergeCell ref="K6:AA6"/>
    <mergeCell ref="K7:O7"/>
    <mergeCell ref="Q7:U7"/>
    <mergeCell ref="W7:AA7"/>
  </mergeCells>
  <pageMargins left="0.70866141732283472" right="0" top="0.74803149606299213" bottom="0.74803149606299213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C4.1.1.8</vt:lpstr>
      <vt:lpstr>C4.1.1.8!Área_de_impresión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2011-12-26T20:37:58Z</dcterms:created>
  <dcterms:modified xsi:type="dcterms:W3CDTF">2011-12-26T20:38:08Z</dcterms:modified>
</cp:coreProperties>
</file>