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5.3" sheetId="1" r:id="rId1"/>
    <sheet name="Gráf - 4.1.5.3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C4.1.5.3!$A$7:$Q$7</definedName>
    <definedName name="_xlnm.Print_Area" localSheetId="0">C4.1.5.3!$A$1:$Q$155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C4.1.5.3!$7:$7</definedName>
  </definedNames>
  <calcPr calcId="124519" fullCalcOnLoad="1"/>
</workbook>
</file>

<file path=xl/calcChain.xml><?xml version="1.0" encoding="utf-8"?>
<calcChain xmlns="http://schemas.openxmlformats.org/spreadsheetml/2006/main">
  <c r="O146" i="1"/>
  <c r="N146"/>
  <c r="M146"/>
  <c r="L146"/>
  <c r="K146"/>
  <c r="J146"/>
  <c r="I146"/>
  <c r="H146"/>
  <c r="G146"/>
  <c r="F146"/>
  <c r="E146"/>
  <c r="D146"/>
  <c r="Q145"/>
  <c r="P145"/>
  <c r="Q144"/>
  <c r="P144"/>
  <c r="Q143"/>
  <c r="P143"/>
  <c r="Q142"/>
  <c r="P142"/>
  <c r="Q141"/>
  <c r="P141"/>
  <c r="Q140"/>
  <c r="P140"/>
  <c r="Q139"/>
  <c r="P139"/>
  <c r="Q138"/>
  <c r="P138"/>
  <c r="Q137"/>
  <c r="P137"/>
  <c r="Q136"/>
  <c r="P136"/>
  <c r="Q135"/>
  <c r="P135"/>
  <c r="Q134"/>
  <c r="P134"/>
  <c r="Q133"/>
  <c r="P133"/>
  <c r="Q132"/>
  <c r="P132"/>
  <c r="Q131"/>
  <c r="P131"/>
  <c r="Q130"/>
  <c r="P130"/>
  <c r="Q129"/>
  <c r="P129"/>
  <c r="Q128"/>
  <c r="P128"/>
  <c r="Q127"/>
  <c r="P127"/>
  <c r="Q126"/>
  <c r="P126"/>
  <c r="Q125"/>
  <c r="P125"/>
  <c r="Q124"/>
  <c r="P124"/>
  <c r="Q123"/>
  <c r="P123"/>
  <c r="Q122"/>
  <c r="P122"/>
  <c r="Q121"/>
  <c r="P121"/>
  <c r="Q120"/>
  <c r="P120"/>
  <c r="Q119"/>
  <c r="P119"/>
  <c r="Q118"/>
  <c r="P118"/>
  <c r="Q117"/>
  <c r="P117"/>
  <c r="Q116"/>
  <c r="P116"/>
  <c r="Q115"/>
  <c r="P115"/>
  <c r="Q114"/>
  <c r="P114"/>
  <c r="Q113"/>
  <c r="P113"/>
  <c r="Q112"/>
  <c r="P112"/>
  <c r="Q111"/>
  <c r="P11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Q89"/>
  <c r="P89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Q79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P146" s="1"/>
  <c r="Q146" s="1"/>
  <c r="Q147" s="1"/>
  <c r="Q148" s="1"/>
</calcChain>
</file>

<file path=xl/comments1.xml><?xml version="1.0" encoding="utf-8"?>
<comments xmlns="http://schemas.openxmlformats.org/spreadsheetml/2006/main">
  <authors>
    <author>dgalvez1</author>
  </authors>
  <commentList>
    <comment ref="K49" authorId="0">
      <text>
        <r>
          <rPr>
            <b/>
            <sz val="9"/>
            <color indexed="81"/>
            <rFont val="Tahoma"/>
            <family val="2"/>
          </rPr>
          <t>SOLO ADMISION</t>
        </r>
      </text>
    </comment>
    <comment ref="L49" authorId="0">
      <text>
        <r>
          <rPr>
            <b/>
            <sz val="9"/>
            <color indexed="81"/>
            <rFont val="Tahoma"/>
            <family val="2"/>
          </rPr>
          <t xml:space="preserve">SOLO ADMISION
</t>
        </r>
      </text>
    </comment>
    <comment ref="I69" authorId="0">
      <text>
        <r>
          <rPr>
            <b/>
            <sz val="9"/>
            <color indexed="81"/>
            <rFont val="Tahoma"/>
            <family val="2"/>
          </rPr>
          <t>SIN PROFESIONALES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SIN PROFESIONALES</t>
        </r>
      </text>
    </comment>
    <comment ref="K122" authorId="0">
      <text>
        <r>
          <rPr>
            <b/>
            <sz val="9"/>
            <color indexed="81"/>
            <rFont val="Tahoma"/>
            <family val="2"/>
          </rPr>
          <t>SIN PROFESIONALES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>SIN PROFESIONALES</t>
        </r>
      </text>
    </comment>
    <comment ref="K124" authorId="0">
      <text>
        <r>
          <rPr>
            <b/>
            <sz val="9"/>
            <color indexed="81"/>
            <rFont val="Tahoma"/>
            <family val="2"/>
          </rPr>
          <t>SIN PROFESIONALES</t>
        </r>
      </text>
    </comment>
    <comment ref="J135" authorId="0">
      <text>
        <r>
          <rPr>
            <b/>
            <sz val="9"/>
            <color indexed="81"/>
            <rFont val="Tahoma"/>
            <family val="2"/>
          </rPr>
          <t>SIN PROFESIONALES</t>
        </r>
      </text>
    </comment>
  </commentList>
</comments>
</file>

<file path=xl/sharedStrings.xml><?xml version="1.0" encoding="utf-8"?>
<sst xmlns="http://schemas.openxmlformats.org/spreadsheetml/2006/main" count="410" uniqueCount="191">
  <si>
    <t>Cuadro N° 4.1.5.3</t>
  </si>
  <si>
    <t>RANKING DE PERSONAS AFECTADAS POR VIOLENCIA FAMILIAR Y SEXUAL ATENDIDAS POR EL PNCVFS SEGÚN CENTRO EMERGENCIA MUJER</t>
  </si>
  <si>
    <t>Período: Enero - Noviembre  2011</t>
  </si>
  <si>
    <t>Nº</t>
  </si>
  <si>
    <t>REGIÓN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</si>
  <si>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</si>
  <si>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</si>
  <si>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</si>
  <si>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</si>
  <si>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</si>
  <si>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</si>
  <si>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</si>
  <si>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</si>
  <si>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</si>
  <si>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</si>
  <si>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</si>
  <si>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</si>
  <si>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</si>
  <si>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</si>
  <si>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Pers. Aten. por día</t>
  </si>
  <si>
    <t>LIMA</t>
  </si>
  <si>
    <t>VILLA EL SALVADOR</t>
  </si>
  <si>
    <t>CUSCO</t>
  </si>
  <si>
    <t>CUSCO (*)</t>
  </si>
  <si>
    <t>SAN JUAN DE LURIGANCHO</t>
  </si>
  <si>
    <t>JUNIN</t>
  </si>
  <si>
    <t>HUANCAYO (*)</t>
  </si>
  <si>
    <t>CALLAO</t>
  </si>
  <si>
    <t>VENTANILLA (*)</t>
  </si>
  <si>
    <t>CALLAO (*)</t>
  </si>
  <si>
    <t>QUILLABAMBA (*)</t>
  </si>
  <si>
    <t>SAN MARTIN DE PORRES</t>
  </si>
  <si>
    <t>TACNA</t>
  </si>
  <si>
    <t>COMAS</t>
  </si>
  <si>
    <t>VILLA MARIA DEL TRIUNFO</t>
  </si>
  <si>
    <t>ICA</t>
  </si>
  <si>
    <t>SAN MARTIN</t>
  </si>
  <si>
    <t>TARAPOTO (*)</t>
  </si>
  <si>
    <t>JAUJA (*)</t>
  </si>
  <si>
    <t>LOS OLIVOS</t>
  </si>
  <si>
    <t>CHILCA (*)</t>
  </si>
  <si>
    <t>AYACUCHO</t>
  </si>
  <si>
    <t>HUAMANGA</t>
  </si>
  <si>
    <t>AREQUIPA</t>
  </si>
  <si>
    <t>MIRAFLORES (*)</t>
  </si>
  <si>
    <t>PACHACUTEC (*)</t>
  </si>
  <si>
    <t>UCAYALI</t>
  </si>
  <si>
    <t>PUCALLPA (*)</t>
  </si>
  <si>
    <t>PUNO</t>
  </si>
  <si>
    <t>JULIACA (*)</t>
  </si>
  <si>
    <t>ATE</t>
  </si>
  <si>
    <t>SURCO</t>
  </si>
  <si>
    <t>HUAYCAN</t>
  </si>
  <si>
    <t>PIURA</t>
  </si>
  <si>
    <t>SULLANA (*)</t>
  </si>
  <si>
    <t>SAN JUAN DE MIRAFLORES</t>
  </si>
  <si>
    <t>LORETO</t>
  </si>
  <si>
    <t>IQUITOS (*)</t>
  </si>
  <si>
    <t>PIURA (*)</t>
  </si>
  <si>
    <t>SICUANI (*)</t>
  </si>
  <si>
    <t>LA LIBERTAD</t>
  </si>
  <si>
    <t>TRUJILLO (*)</t>
  </si>
  <si>
    <t>MOQUEGUA</t>
  </si>
  <si>
    <t>INDEPENDENCIA</t>
  </si>
  <si>
    <t>CAMANA (*)</t>
  </si>
  <si>
    <t>MANCHAY</t>
  </si>
  <si>
    <t>PISCO</t>
  </si>
  <si>
    <t>HUACHO (*)</t>
  </si>
  <si>
    <t>PASCO</t>
  </si>
  <si>
    <t>PASCO (*)</t>
  </si>
  <si>
    <t>CAÑETE</t>
  </si>
  <si>
    <t>CHANCHAMAYO</t>
  </si>
  <si>
    <t>AREQUIPA (*)</t>
  </si>
  <si>
    <t>PUENTE PIEDRA</t>
  </si>
  <si>
    <t>s/o</t>
  </si>
  <si>
    <t>CHOCOPE</t>
  </si>
  <si>
    <t>YURIMAGUAS</t>
  </si>
  <si>
    <t>HUANUCO</t>
  </si>
  <si>
    <t>AMBO (*)</t>
  </si>
  <si>
    <t>LA VICTORIA</t>
  </si>
  <si>
    <t>PADRE ABAD (*)</t>
  </si>
  <si>
    <t>CAJAMARCA</t>
  </si>
  <si>
    <t>CAJAMARCA (*)</t>
  </si>
  <si>
    <t>TINGO MARIA (*)</t>
  </si>
  <si>
    <t>APURIMAC</t>
  </si>
  <si>
    <t>CHINCHEROS (*)</t>
  </si>
  <si>
    <t>SURQUILLO</t>
  </si>
  <si>
    <t>ANCASH</t>
  </si>
  <si>
    <t>HUARAZ</t>
  </si>
  <si>
    <t>EL AGUSTINO</t>
  </si>
  <si>
    <t>HUANUCO (*)</t>
  </si>
  <si>
    <t>SECHURA</t>
  </si>
  <si>
    <t>LAMBAYEQUE</t>
  </si>
  <si>
    <t>FERREÑAFE (*)</t>
  </si>
  <si>
    <t>HUARAL (*)</t>
  </si>
  <si>
    <t>CARABAYLLO</t>
  </si>
  <si>
    <t>CHUPACA</t>
  </si>
  <si>
    <t>ESPINAR</t>
  </si>
  <si>
    <t>MOYOBAMBA (*)</t>
  </si>
  <si>
    <t>SATIPO (*)</t>
  </si>
  <si>
    <t>CHICLAYO</t>
  </si>
  <si>
    <t>QUISPICANCHI</t>
  </si>
  <si>
    <t xml:space="preserve">JUNIN                           </t>
  </si>
  <si>
    <t>YAULI</t>
  </si>
  <si>
    <t>HUAMACHUCO (*)</t>
  </si>
  <si>
    <t>KIMBIRI (*)</t>
  </si>
  <si>
    <t>LUCANAS</t>
  </si>
  <si>
    <t>HUANCAVELICA</t>
  </si>
  <si>
    <t>HUANCAVELICA (*)</t>
  </si>
  <si>
    <t>CANGALLO (*)</t>
  </si>
  <si>
    <t>ILAVE (*)</t>
  </si>
  <si>
    <t>PACASMAYO (*)</t>
  </si>
  <si>
    <t>CHIMBOTE</t>
  </si>
  <si>
    <t>HUANTA (*)</t>
  </si>
  <si>
    <t>LAMBAYEQUE (*)</t>
  </si>
  <si>
    <t>CHUQUIBAMBILLA</t>
  </si>
  <si>
    <t>TOCACHE</t>
  </si>
  <si>
    <t>BELLAVISTA (*)</t>
  </si>
  <si>
    <t>MELGAR</t>
  </si>
  <si>
    <t>ABANCAY (*)</t>
  </si>
  <si>
    <t>CHULUCANAS (*)</t>
  </si>
  <si>
    <t>AMAZONAS</t>
  </si>
  <si>
    <t>CHACHAPOYAS</t>
  </si>
  <si>
    <t>AZANGARO</t>
  </si>
  <si>
    <t>UTCUBAMBA (*)</t>
  </si>
  <si>
    <t>CHUMBIVILCAS (*)</t>
  </si>
  <si>
    <t>CONCEPCIÓN (*)</t>
  </si>
  <si>
    <t>OXAPAMPA</t>
  </si>
  <si>
    <t>MADRE DE DIOS</t>
  </si>
  <si>
    <t>MADRE DE DIOS (*)</t>
  </si>
  <si>
    <t>VILLA RICA</t>
  </si>
  <si>
    <t>ANDAHUAYLAS (*)</t>
  </si>
  <si>
    <t>RIOJA (*)</t>
  </si>
  <si>
    <t>CHIVAY</t>
  </si>
  <si>
    <t xml:space="preserve">ANCASH                          </t>
  </si>
  <si>
    <t>NUEVO CHIMBOTE</t>
  </si>
  <si>
    <t>PICHARI (*)</t>
  </si>
  <si>
    <t>BAGUA</t>
  </si>
  <si>
    <t>HUARMEY</t>
  </si>
  <si>
    <t>NAZCA</t>
  </si>
  <si>
    <t>JAEN (*)</t>
  </si>
  <si>
    <t>TUMBES</t>
  </si>
  <si>
    <t>TUMBES (*)</t>
  </si>
  <si>
    <t>TARMA</t>
  </si>
  <si>
    <t>HUAROCHIRI (*)</t>
  </si>
  <si>
    <t>LA ESPERANZA (*)</t>
  </si>
  <si>
    <t>PARINACOCHAS</t>
  </si>
  <si>
    <t>TAYACAJA</t>
  </si>
  <si>
    <t>AYABACA</t>
  </si>
  <si>
    <t>HUEPETUHE</t>
  </si>
  <si>
    <t>ACOBAMBA (*)</t>
  </si>
  <si>
    <t>CHUCUITO</t>
  </si>
  <si>
    <t>YUNGAY</t>
  </si>
  <si>
    <t>CHEPEN</t>
  </si>
  <si>
    <t>SAN IGNACIO (*)</t>
  </si>
  <si>
    <t>SUCRE</t>
  </si>
  <si>
    <t>TALARA</t>
  </si>
  <si>
    <t>PAUCAR DEL SARA SARA</t>
  </si>
  <si>
    <t>HUANCASANCOS</t>
  </si>
  <si>
    <t xml:space="preserve">LORETO                          </t>
  </si>
  <si>
    <t>NAUTA (*)</t>
  </si>
  <si>
    <t>CHOTA (*)</t>
  </si>
  <si>
    <t>PAITA (*)</t>
  </si>
  <si>
    <t>CHURCAMPA</t>
  </si>
  <si>
    <t>VICTOR FAJARDO (*)</t>
  </si>
  <si>
    <t>ANTABAMBA</t>
  </si>
  <si>
    <t>HUAMALIES</t>
  </si>
  <si>
    <t>ANGARAES</t>
  </si>
  <si>
    <t>OTUZCO</t>
  </si>
  <si>
    <t>VILCAS HUAMAN</t>
  </si>
  <si>
    <t>IBERIA</t>
  </si>
  <si>
    <t>HUARI</t>
  </si>
  <si>
    <t>ILO</t>
  </si>
  <si>
    <t>PACHITEA</t>
  </si>
  <si>
    <t>YAUYOS</t>
  </si>
  <si>
    <t>LA MAR (*)</t>
  </si>
  <si>
    <t>LUYA</t>
  </si>
  <si>
    <t>HUANCABAMBA</t>
  </si>
  <si>
    <t>HUALGAYOC</t>
  </si>
  <si>
    <t>SANTIAGO DE CHUCO</t>
  </si>
  <si>
    <t>LAMAS</t>
  </si>
  <si>
    <t>CUTERVO</t>
  </si>
  <si>
    <t>Total 1/.</t>
  </si>
  <si>
    <t>1/. Información preliminar</t>
  </si>
  <si>
    <t>Promedio Diario</t>
  </si>
  <si>
    <t>(*) CEM que a partir del mes de Agosto 2011 fue transferido al Gobierno Local Provincial</t>
  </si>
  <si>
    <t>Promedio x Hora</t>
  </si>
  <si>
    <t xml:space="preserve">s/i  Sin información </t>
  </si>
  <si>
    <t>s/o Sin operación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</si>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</sst>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###0"/>
  </numFmts>
  <fonts count="16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6C298B"/>
        <bgColor theme="0"/>
      </patternFill>
    </fill>
    <fill>
      <patternFill patternType="solid">
        <fgColor indexed="9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0" fillId="0" borderId="0"/>
    <xf numFmtId="0" fontId="10" fillId="0" borderId="0"/>
    <xf numFmtId="0" fontId="10" fillId="0" borderId="0" applyNumberFormat="0" applyFill="0" applyBorder="0" applyProtection="0">
      <alignment horizontal="left"/>
    </xf>
    <xf numFmtId="0" fontId="1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/>
    <xf numFmtId="0" fontId="3" fillId="2" borderId="0" xfId="0" applyFont="1" applyFill="1" applyAlignment="1">
      <alignment horizontal="centerContinuous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3" fontId="9" fillId="3" borderId="4" xfId="1" applyNumberFormat="1" applyFont="1" applyFill="1" applyBorder="1" applyAlignment="1">
      <alignment horizontal="center" vertical="center"/>
    </xf>
    <xf numFmtId="3" fontId="9" fillId="3" borderId="2" xfId="1" applyNumberFormat="1" applyFont="1" applyFill="1" applyBorder="1" applyAlignment="1">
      <alignment horizontal="center" vertical="center"/>
    </xf>
    <xf numFmtId="3" fontId="9" fillId="3" borderId="2" xfId="2" applyNumberFormat="1" applyFont="1" applyFill="1" applyBorder="1" applyAlignment="1">
      <alignment horizontal="center" vertical="center"/>
    </xf>
    <xf numFmtId="3" fontId="9" fillId="3" borderId="2" xfId="2" applyNumberFormat="1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vertical="center" wrapText="1"/>
    </xf>
    <xf numFmtId="3" fontId="9" fillId="2" borderId="0" xfId="0" applyNumberFormat="1" applyFont="1" applyFill="1" applyBorder="1" applyAlignment="1">
      <alignment horizontal="left" vertical="center"/>
    </xf>
    <xf numFmtId="3" fontId="9" fillId="2" borderId="5" xfId="0" applyNumberFormat="1" applyFont="1" applyFill="1" applyBorder="1" applyAlignment="1">
      <alignment horizontal="left" vertical="center"/>
    </xf>
    <xf numFmtId="3" fontId="9" fillId="3" borderId="6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center" vertical="center"/>
    </xf>
    <xf numFmtId="3" fontId="9" fillId="3" borderId="0" xfId="2" applyNumberFormat="1" applyFont="1" applyFill="1" applyBorder="1" applyAlignment="1">
      <alignment horizontal="center" vertical="center"/>
    </xf>
    <xf numFmtId="3" fontId="9" fillId="3" borderId="0" xfId="2" applyNumberFormat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3" fontId="9" fillId="3" borderId="0" xfId="0" applyNumberFormat="1" applyFont="1" applyFill="1" applyBorder="1" applyAlignment="1">
      <alignment horizontal="center" vertical="center" wrapText="1"/>
    </xf>
    <xf numFmtId="164" fontId="9" fillId="3" borderId="0" xfId="1" applyNumberFormat="1" applyFont="1" applyFill="1" applyBorder="1" applyAlignment="1">
      <alignment horizontal="center"/>
    </xf>
    <xf numFmtId="3" fontId="9" fillId="3" borderId="0" xfId="2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 vertical="center"/>
    </xf>
    <xf numFmtId="3" fontId="9" fillId="3" borderId="0" xfId="2" applyNumberFormat="1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center" wrapText="1"/>
    </xf>
    <xf numFmtId="1" fontId="12" fillId="3" borderId="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1" fillId="5" borderId="0" xfId="0" applyFont="1" applyFill="1" applyBorder="1" applyAlignment="1">
      <alignment horizontal="center" vertical="center" wrapText="1"/>
    </xf>
    <xf numFmtId="3" fontId="11" fillId="5" borderId="0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1" fontId="11" fillId="3" borderId="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1" fontId="6" fillId="6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2"/>
    </xf>
  </cellXfs>
  <cellStyles count="11">
    <cellStyle name="Categoría del Piloto de Datos" xfId="3"/>
    <cellStyle name="Normal" xfId="0" builtinId="0"/>
    <cellStyle name="Normal 2" xfId="2"/>
    <cellStyle name="Normal 3" xfId="4"/>
    <cellStyle name="Normal_Hoja1" xfId="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4.1.5.3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RANKING DE PERSONAS AFECTADAS POR VIOLENCIA FAMILIAR Y SEXUAL ATENDIDAS POR EL PNCVFS SEGÚN CEM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8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247906173890426"/>
          <c:y val="1.4796999747416512E-3"/>
        </c:manualLayout>
      </c:layout>
    </c:title>
    <c:plotArea>
      <c:layout>
        <c:manualLayout>
          <c:layoutTarget val="inner"/>
          <c:xMode val="edge"/>
          <c:yMode val="edge"/>
          <c:x val="0.12509866331117853"/>
          <c:y val="7.8701830681206703E-2"/>
          <c:w val="0.84233368029215072"/>
          <c:h val="0.90720609714580669"/>
        </c:manualLayout>
      </c:layout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[1]C4.1.5.3!$C$8:$C$145</c:f>
              <c:strCache>
                <c:ptCount val="138"/>
                <c:pt idx="0">
                  <c:v>VILLA EL SALVADOR</c:v>
                </c:pt>
                <c:pt idx="1">
                  <c:v>CUSCO (*)</c:v>
                </c:pt>
                <c:pt idx="2">
                  <c:v>SAN JUAN DE LURIGANCHO</c:v>
                </c:pt>
                <c:pt idx="3">
                  <c:v>HUANCAYO (*)</c:v>
                </c:pt>
                <c:pt idx="4">
                  <c:v>LIMA</c:v>
                </c:pt>
                <c:pt idx="5">
                  <c:v>VENTANILLA (*)</c:v>
                </c:pt>
                <c:pt idx="6">
                  <c:v>CALLAO (*)</c:v>
                </c:pt>
                <c:pt idx="7">
                  <c:v>QUILLABAMBA (*)</c:v>
                </c:pt>
                <c:pt idx="8">
                  <c:v>SAN MARTIN DE PORRES</c:v>
                </c:pt>
                <c:pt idx="9">
                  <c:v>TACNA</c:v>
                </c:pt>
                <c:pt idx="10">
                  <c:v>COMAS</c:v>
                </c:pt>
                <c:pt idx="11">
                  <c:v>VILLA MARIA DEL TRIUNFO</c:v>
                </c:pt>
                <c:pt idx="12">
                  <c:v>ICA</c:v>
                </c:pt>
                <c:pt idx="13">
                  <c:v>TARAPOTO (*)</c:v>
                </c:pt>
                <c:pt idx="14">
                  <c:v>JAUJA (*)</c:v>
                </c:pt>
                <c:pt idx="15">
                  <c:v>LOS OLIVOS</c:v>
                </c:pt>
                <c:pt idx="16">
                  <c:v>CHILCA (*)</c:v>
                </c:pt>
                <c:pt idx="17">
                  <c:v>HUAMANGA</c:v>
                </c:pt>
                <c:pt idx="18">
                  <c:v>MIRAFLORES (*)</c:v>
                </c:pt>
                <c:pt idx="19">
                  <c:v>PACHACUTEC (*)</c:v>
                </c:pt>
                <c:pt idx="20">
                  <c:v>PUCALLPA (*)</c:v>
                </c:pt>
                <c:pt idx="21">
                  <c:v>JULIACA (*)</c:v>
                </c:pt>
                <c:pt idx="22">
                  <c:v>PUNO</c:v>
                </c:pt>
                <c:pt idx="23">
                  <c:v>ATE</c:v>
                </c:pt>
                <c:pt idx="24">
                  <c:v>SURCO</c:v>
                </c:pt>
                <c:pt idx="25">
                  <c:v>HUAYCAN</c:v>
                </c:pt>
                <c:pt idx="26">
                  <c:v>SULLANA (*)</c:v>
                </c:pt>
                <c:pt idx="27">
                  <c:v>SAN JUAN DE MIRAFLORES</c:v>
                </c:pt>
                <c:pt idx="28">
                  <c:v>IQUITOS (*)</c:v>
                </c:pt>
                <c:pt idx="29">
                  <c:v>PIURA (*)</c:v>
                </c:pt>
                <c:pt idx="30">
                  <c:v>SICUANI (*)</c:v>
                </c:pt>
                <c:pt idx="31">
                  <c:v>TRUJILLO (*)</c:v>
                </c:pt>
                <c:pt idx="32">
                  <c:v>MOQUEGUA</c:v>
                </c:pt>
                <c:pt idx="33">
                  <c:v>INDEPENDENCIA</c:v>
                </c:pt>
                <c:pt idx="34">
                  <c:v>CAMANA (*)</c:v>
                </c:pt>
                <c:pt idx="35">
                  <c:v>MANCHAY</c:v>
                </c:pt>
                <c:pt idx="36">
                  <c:v>PISCO</c:v>
                </c:pt>
                <c:pt idx="37">
                  <c:v>HUACHO (*)</c:v>
                </c:pt>
                <c:pt idx="38">
                  <c:v>PASCO (*)</c:v>
                </c:pt>
                <c:pt idx="39">
                  <c:v>CAÑETE</c:v>
                </c:pt>
                <c:pt idx="40">
                  <c:v>CHANCHAMAYO</c:v>
                </c:pt>
                <c:pt idx="41">
                  <c:v>AREQUIPA (*)</c:v>
                </c:pt>
                <c:pt idx="42">
                  <c:v>PUENTE PIEDRA</c:v>
                </c:pt>
                <c:pt idx="43">
                  <c:v>CHOCOPE</c:v>
                </c:pt>
                <c:pt idx="44">
                  <c:v>YURIMAGUAS</c:v>
                </c:pt>
                <c:pt idx="45">
                  <c:v>AMBO (*)</c:v>
                </c:pt>
                <c:pt idx="46">
                  <c:v>LA VICTORIA</c:v>
                </c:pt>
                <c:pt idx="47">
                  <c:v>PADRE ABAD (*)</c:v>
                </c:pt>
                <c:pt idx="48">
                  <c:v>CAJAMARCA (*)</c:v>
                </c:pt>
                <c:pt idx="49">
                  <c:v>TINGO MARIA (*)</c:v>
                </c:pt>
                <c:pt idx="50">
                  <c:v>CHINCHEROS (*)</c:v>
                </c:pt>
                <c:pt idx="51">
                  <c:v>SURQUILLO</c:v>
                </c:pt>
                <c:pt idx="52">
                  <c:v>HUARAZ</c:v>
                </c:pt>
                <c:pt idx="53">
                  <c:v>EL AGUSTINO</c:v>
                </c:pt>
                <c:pt idx="54">
                  <c:v>HUANUCO (*)</c:v>
                </c:pt>
                <c:pt idx="55">
                  <c:v>SECHURA</c:v>
                </c:pt>
                <c:pt idx="56">
                  <c:v>FERREÑAFE (*)</c:v>
                </c:pt>
                <c:pt idx="57">
                  <c:v>HUARAL (*)</c:v>
                </c:pt>
                <c:pt idx="58">
                  <c:v>CARABAYLLO</c:v>
                </c:pt>
                <c:pt idx="59">
                  <c:v>CHUPACA</c:v>
                </c:pt>
                <c:pt idx="60">
                  <c:v>ESPINAR</c:v>
                </c:pt>
                <c:pt idx="61">
                  <c:v>MOYOBAMBA (*)</c:v>
                </c:pt>
                <c:pt idx="62">
                  <c:v>SATIPO (*)</c:v>
                </c:pt>
                <c:pt idx="63">
                  <c:v>CHICLAYO</c:v>
                </c:pt>
                <c:pt idx="64">
                  <c:v>QUISPICANCHI</c:v>
                </c:pt>
                <c:pt idx="65">
                  <c:v>YAULI</c:v>
                </c:pt>
                <c:pt idx="66">
                  <c:v>HUAMACHUCO (*)</c:v>
                </c:pt>
                <c:pt idx="67">
                  <c:v>KIMBIRI (*)</c:v>
                </c:pt>
                <c:pt idx="68">
                  <c:v>LUCANAS</c:v>
                </c:pt>
                <c:pt idx="69">
                  <c:v>HUANCAVELICA (*)</c:v>
                </c:pt>
                <c:pt idx="70">
                  <c:v>CANGALLO (*)</c:v>
                </c:pt>
                <c:pt idx="71">
                  <c:v>ILAVE (*)</c:v>
                </c:pt>
                <c:pt idx="72">
                  <c:v>PACASMAYO (*)</c:v>
                </c:pt>
                <c:pt idx="73">
                  <c:v>CHIMBOTE</c:v>
                </c:pt>
                <c:pt idx="74">
                  <c:v>HUANTA (*)</c:v>
                </c:pt>
                <c:pt idx="75">
                  <c:v>LAMBAYEQUE (*)</c:v>
                </c:pt>
                <c:pt idx="76">
                  <c:v>CHUQUIBAMBILLA</c:v>
                </c:pt>
                <c:pt idx="77">
                  <c:v>TOCACHE</c:v>
                </c:pt>
                <c:pt idx="78">
                  <c:v>BELLAVISTA (*)</c:v>
                </c:pt>
                <c:pt idx="79">
                  <c:v>MELGAR</c:v>
                </c:pt>
                <c:pt idx="80">
                  <c:v>ABANCAY (*)</c:v>
                </c:pt>
                <c:pt idx="81">
                  <c:v>CHULUCANAS (*)</c:v>
                </c:pt>
                <c:pt idx="82">
                  <c:v>CHACHAPOYAS</c:v>
                </c:pt>
                <c:pt idx="83">
                  <c:v>AZANGARO</c:v>
                </c:pt>
                <c:pt idx="84">
                  <c:v>UTCUBAMBA (*)</c:v>
                </c:pt>
                <c:pt idx="85">
                  <c:v>CHUMBIVILCAS (*)</c:v>
                </c:pt>
                <c:pt idx="86">
                  <c:v>CONCEPCIÓN (*)</c:v>
                </c:pt>
                <c:pt idx="87">
                  <c:v>OXAPAMPA</c:v>
                </c:pt>
                <c:pt idx="88">
                  <c:v>MADRE DE DIOS (*)</c:v>
                </c:pt>
                <c:pt idx="89">
                  <c:v>VILLA RICA</c:v>
                </c:pt>
                <c:pt idx="90">
                  <c:v>ANDAHUAYLAS (*)</c:v>
                </c:pt>
                <c:pt idx="91">
                  <c:v>RIOJA (*)</c:v>
                </c:pt>
                <c:pt idx="92">
                  <c:v>CHIVAY</c:v>
                </c:pt>
                <c:pt idx="93">
                  <c:v>NUEVO CHIMBOTE</c:v>
                </c:pt>
                <c:pt idx="94">
                  <c:v>PICHARI (*)</c:v>
                </c:pt>
                <c:pt idx="95">
                  <c:v>BAGUA</c:v>
                </c:pt>
                <c:pt idx="96">
                  <c:v>HUARMEY</c:v>
                </c:pt>
                <c:pt idx="97">
                  <c:v>NAZCA</c:v>
                </c:pt>
                <c:pt idx="98">
                  <c:v>JAEN (*)</c:v>
                </c:pt>
                <c:pt idx="99">
                  <c:v>TUMBES (*)</c:v>
                </c:pt>
                <c:pt idx="100">
                  <c:v>TARMA</c:v>
                </c:pt>
                <c:pt idx="101">
                  <c:v>HUAROCHIRI (*)</c:v>
                </c:pt>
                <c:pt idx="102">
                  <c:v>LA ESPERANZA (*)</c:v>
                </c:pt>
                <c:pt idx="103">
                  <c:v>PARINACOCHAS</c:v>
                </c:pt>
                <c:pt idx="104">
                  <c:v>TAYACAJA</c:v>
                </c:pt>
                <c:pt idx="105">
                  <c:v>AYABACA</c:v>
                </c:pt>
                <c:pt idx="106">
                  <c:v>HUEPETUHE</c:v>
                </c:pt>
                <c:pt idx="107">
                  <c:v>ACOBAMBA (*)</c:v>
                </c:pt>
                <c:pt idx="108">
                  <c:v>CHUCUITO</c:v>
                </c:pt>
                <c:pt idx="109">
                  <c:v>YUNGAY</c:v>
                </c:pt>
                <c:pt idx="110">
                  <c:v>CHEPEN</c:v>
                </c:pt>
                <c:pt idx="111">
                  <c:v>SAN IGNACIO (*)</c:v>
                </c:pt>
                <c:pt idx="112">
                  <c:v>SUCRE</c:v>
                </c:pt>
                <c:pt idx="113">
                  <c:v>TALARA</c:v>
                </c:pt>
                <c:pt idx="114">
                  <c:v>PAUCAR DEL SARA SARA</c:v>
                </c:pt>
                <c:pt idx="115">
                  <c:v>HUANCASANCOS</c:v>
                </c:pt>
                <c:pt idx="116">
                  <c:v>NAUTA (*)</c:v>
                </c:pt>
                <c:pt idx="117">
                  <c:v>CHOTA (*)</c:v>
                </c:pt>
                <c:pt idx="118">
                  <c:v>PAITA (*)</c:v>
                </c:pt>
                <c:pt idx="119">
                  <c:v>CHURCAMPA</c:v>
                </c:pt>
                <c:pt idx="120">
                  <c:v>VICTOR FAJARDO (*)</c:v>
                </c:pt>
                <c:pt idx="121">
                  <c:v>ANTABAMBA</c:v>
                </c:pt>
                <c:pt idx="122">
                  <c:v>HUAMALIES</c:v>
                </c:pt>
                <c:pt idx="123">
                  <c:v>ANGARAES</c:v>
                </c:pt>
                <c:pt idx="124">
                  <c:v>OTUZCO</c:v>
                </c:pt>
                <c:pt idx="125">
                  <c:v>VILCAS HUAMAN</c:v>
                </c:pt>
                <c:pt idx="126">
                  <c:v>IBERIA</c:v>
                </c:pt>
                <c:pt idx="127">
                  <c:v>HUARI</c:v>
                </c:pt>
                <c:pt idx="128">
                  <c:v>ILO</c:v>
                </c:pt>
                <c:pt idx="129">
                  <c:v>PACHITEA</c:v>
                </c:pt>
                <c:pt idx="130">
                  <c:v>YAUYOS</c:v>
                </c:pt>
                <c:pt idx="131">
                  <c:v>LA MAR (*)</c:v>
                </c:pt>
                <c:pt idx="132">
                  <c:v>LUYA</c:v>
                </c:pt>
                <c:pt idx="133">
                  <c:v>HUANCABAMBA</c:v>
                </c:pt>
                <c:pt idx="134">
                  <c:v>HUALGAYOC</c:v>
                </c:pt>
                <c:pt idx="135">
                  <c:v>SANTIAGO DE CHUCO</c:v>
                </c:pt>
                <c:pt idx="136">
                  <c:v>LAMAS</c:v>
                </c:pt>
                <c:pt idx="137">
                  <c:v>CUTERVO</c:v>
                </c:pt>
              </c:strCache>
            </c:strRef>
          </c:cat>
          <c:val>
            <c:numRef>
              <c:f>[1]C4.1.5.3!$P$8:$P$145</c:f>
              <c:numCache>
                <c:formatCode>#,##0</c:formatCode>
                <c:ptCount val="138"/>
                <c:pt idx="0">
                  <c:v>1246</c:v>
                </c:pt>
                <c:pt idx="1">
                  <c:v>1036</c:v>
                </c:pt>
                <c:pt idx="2">
                  <c:v>968</c:v>
                </c:pt>
                <c:pt idx="3">
                  <c:v>927</c:v>
                </c:pt>
                <c:pt idx="4">
                  <c:v>922</c:v>
                </c:pt>
                <c:pt idx="5">
                  <c:v>769</c:v>
                </c:pt>
                <c:pt idx="6">
                  <c:v>691</c:v>
                </c:pt>
                <c:pt idx="7">
                  <c:v>608</c:v>
                </c:pt>
                <c:pt idx="8">
                  <c:v>581</c:v>
                </c:pt>
                <c:pt idx="9">
                  <c:v>581</c:v>
                </c:pt>
                <c:pt idx="10">
                  <c:v>577</c:v>
                </c:pt>
                <c:pt idx="11">
                  <c:v>564</c:v>
                </c:pt>
                <c:pt idx="12">
                  <c:v>553</c:v>
                </c:pt>
                <c:pt idx="13">
                  <c:v>528</c:v>
                </c:pt>
                <c:pt idx="14">
                  <c:v>519</c:v>
                </c:pt>
                <c:pt idx="15">
                  <c:v>519</c:v>
                </c:pt>
                <c:pt idx="16">
                  <c:v>518</c:v>
                </c:pt>
                <c:pt idx="17">
                  <c:v>482</c:v>
                </c:pt>
                <c:pt idx="18">
                  <c:v>478</c:v>
                </c:pt>
                <c:pt idx="19">
                  <c:v>475</c:v>
                </c:pt>
                <c:pt idx="20">
                  <c:v>475</c:v>
                </c:pt>
                <c:pt idx="21">
                  <c:v>466</c:v>
                </c:pt>
                <c:pt idx="22">
                  <c:v>464</c:v>
                </c:pt>
                <c:pt idx="23">
                  <c:v>457</c:v>
                </c:pt>
                <c:pt idx="24">
                  <c:v>448</c:v>
                </c:pt>
                <c:pt idx="25">
                  <c:v>447</c:v>
                </c:pt>
                <c:pt idx="26">
                  <c:v>446</c:v>
                </c:pt>
                <c:pt idx="27">
                  <c:v>436</c:v>
                </c:pt>
                <c:pt idx="28">
                  <c:v>413</c:v>
                </c:pt>
                <c:pt idx="29">
                  <c:v>405</c:v>
                </c:pt>
                <c:pt idx="30">
                  <c:v>404</c:v>
                </c:pt>
                <c:pt idx="31">
                  <c:v>382</c:v>
                </c:pt>
                <c:pt idx="32">
                  <c:v>370</c:v>
                </c:pt>
                <c:pt idx="33">
                  <c:v>353</c:v>
                </c:pt>
                <c:pt idx="34">
                  <c:v>343</c:v>
                </c:pt>
                <c:pt idx="35">
                  <c:v>325</c:v>
                </c:pt>
                <c:pt idx="36">
                  <c:v>315</c:v>
                </c:pt>
                <c:pt idx="37">
                  <c:v>314</c:v>
                </c:pt>
                <c:pt idx="38">
                  <c:v>313</c:v>
                </c:pt>
                <c:pt idx="39">
                  <c:v>306</c:v>
                </c:pt>
                <c:pt idx="40">
                  <c:v>301</c:v>
                </c:pt>
                <c:pt idx="41">
                  <c:v>292</c:v>
                </c:pt>
                <c:pt idx="42">
                  <c:v>292</c:v>
                </c:pt>
                <c:pt idx="43">
                  <c:v>291</c:v>
                </c:pt>
                <c:pt idx="44">
                  <c:v>289</c:v>
                </c:pt>
                <c:pt idx="45">
                  <c:v>286</c:v>
                </c:pt>
                <c:pt idx="46">
                  <c:v>274</c:v>
                </c:pt>
                <c:pt idx="47">
                  <c:v>273</c:v>
                </c:pt>
                <c:pt idx="48">
                  <c:v>272</c:v>
                </c:pt>
                <c:pt idx="49">
                  <c:v>269</c:v>
                </c:pt>
                <c:pt idx="50">
                  <c:v>267</c:v>
                </c:pt>
                <c:pt idx="51">
                  <c:v>267</c:v>
                </c:pt>
                <c:pt idx="52">
                  <c:v>263</c:v>
                </c:pt>
                <c:pt idx="53">
                  <c:v>262</c:v>
                </c:pt>
                <c:pt idx="54">
                  <c:v>262</c:v>
                </c:pt>
                <c:pt idx="55">
                  <c:v>262</c:v>
                </c:pt>
                <c:pt idx="56">
                  <c:v>256</c:v>
                </c:pt>
                <c:pt idx="57">
                  <c:v>256</c:v>
                </c:pt>
                <c:pt idx="58">
                  <c:v>247</c:v>
                </c:pt>
                <c:pt idx="59">
                  <c:v>245</c:v>
                </c:pt>
                <c:pt idx="60">
                  <c:v>242</c:v>
                </c:pt>
                <c:pt idx="61">
                  <c:v>236</c:v>
                </c:pt>
                <c:pt idx="62">
                  <c:v>226</c:v>
                </c:pt>
                <c:pt idx="63">
                  <c:v>225</c:v>
                </c:pt>
                <c:pt idx="64">
                  <c:v>223</c:v>
                </c:pt>
                <c:pt idx="65">
                  <c:v>223</c:v>
                </c:pt>
                <c:pt idx="66">
                  <c:v>214</c:v>
                </c:pt>
                <c:pt idx="67">
                  <c:v>213</c:v>
                </c:pt>
                <c:pt idx="68">
                  <c:v>211</c:v>
                </c:pt>
                <c:pt idx="69">
                  <c:v>209</c:v>
                </c:pt>
                <c:pt idx="70">
                  <c:v>206</c:v>
                </c:pt>
                <c:pt idx="71">
                  <c:v>204</c:v>
                </c:pt>
                <c:pt idx="72">
                  <c:v>204</c:v>
                </c:pt>
                <c:pt idx="73">
                  <c:v>203</c:v>
                </c:pt>
                <c:pt idx="74">
                  <c:v>203</c:v>
                </c:pt>
                <c:pt idx="75">
                  <c:v>201</c:v>
                </c:pt>
                <c:pt idx="76">
                  <c:v>200</c:v>
                </c:pt>
                <c:pt idx="77">
                  <c:v>200</c:v>
                </c:pt>
                <c:pt idx="78">
                  <c:v>198</c:v>
                </c:pt>
                <c:pt idx="79">
                  <c:v>196</c:v>
                </c:pt>
                <c:pt idx="80">
                  <c:v>195</c:v>
                </c:pt>
                <c:pt idx="81">
                  <c:v>195</c:v>
                </c:pt>
                <c:pt idx="82">
                  <c:v>188</c:v>
                </c:pt>
                <c:pt idx="83">
                  <c:v>186</c:v>
                </c:pt>
                <c:pt idx="84">
                  <c:v>183</c:v>
                </c:pt>
                <c:pt idx="85">
                  <c:v>182</c:v>
                </c:pt>
                <c:pt idx="86">
                  <c:v>181</c:v>
                </c:pt>
                <c:pt idx="87">
                  <c:v>180</c:v>
                </c:pt>
                <c:pt idx="88">
                  <c:v>177</c:v>
                </c:pt>
                <c:pt idx="89">
                  <c:v>177</c:v>
                </c:pt>
                <c:pt idx="90">
                  <c:v>174</c:v>
                </c:pt>
                <c:pt idx="91">
                  <c:v>171</c:v>
                </c:pt>
                <c:pt idx="92">
                  <c:v>169</c:v>
                </c:pt>
                <c:pt idx="93">
                  <c:v>166</c:v>
                </c:pt>
                <c:pt idx="94">
                  <c:v>161</c:v>
                </c:pt>
                <c:pt idx="95">
                  <c:v>159</c:v>
                </c:pt>
                <c:pt idx="96">
                  <c:v>158</c:v>
                </c:pt>
                <c:pt idx="97">
                  <c:v>158</c:v>
                </c:pt>
                <c:pt idx="98">
                  <c:v>150</c:v>
                </c:pt>
                <c:pt idx="99">
                  <c:v>146</c:v>
                </c:pt>
                <c:pt idx="100">
                  <c:v>138</c:v>
                </c:pt>
                <c:pt idx="101">
                  <c:v>133</c:v>
                </c:pt>
                <c:pt idx="102">
                  <c:v>133</c:v>
                </c:pt>
                <c:pt idx="103">
                  <c:v>131</c:v>
                </c:pt>
                <c:pt idx="104">
                  <c:v>129</c:v>
                </c:pt>
                <c:pt idx="105">
                  <c:v>121</c:v>
                </c:pt>
                <c:pt idx="106">
                  <c:v>121</c:v>
                </c:pt>
                <c:pt idx="107">
                  <c:v>118</c:v>
                </c:pt>
                <c:pt idx="108">
                  <c:v>118</c:v>
                </c:pt>
                <c:pt idx="109">
                  <c:v>117</c:v>
                </c:pt>
                <c:pt idx="110">
                  <c:v>114</c:v>
                </c:pt>
                <c:pt idx="111">
                  <c:v>114</c:v>
                </c:pt>
                <c:pt idx="112">
                  <c:v>112</c:v>
                </c:pt>
                <c:pt idx="113">
                  <c:v>111</c:v>
                </c:pt>
                <c:pt idx="114">
                  <c:v>110</c:v>
                </c:pt>
                <c:pt idx="115">
                  <c:v>109</c:v>
                </c:pt>
                <c:pt idx="116">
                  <c:v>108</c:v>
                </c:pt>
                <c:pt idx="117">
                  <c:v>107</c:v>
                </c:pt>
                <c:pt idx="118">
                  <c:v>107</c:v>
                </c:pt>
                <c:pt idx="119">
                  <c:v>103</c:v>
                </c:pt>
                <c:pt idx="120">
                  <c:v>103</c:v>
                </c:pt>
                <c:pt idx="121">
                  <c:v>100</c:v>
                </c:pt>
                <c:pt idx="122">
                  <c:v>98</c:v>
                </c:pt>
                <c:pt idx="123">
                  <c:v>96</c:v>
                </c:pt>
                <c:pt idx="124">
                  <c:v>93</c:v>
                </c:pt>
                <c:pt idx="125">
                  <c:v>89</c:v>
                </c:pt>
                <c:pt idx="126">
                  <c:v>87</c:v>
                </c:pt>
                <c:pt idx="127">
                  <c:v>86</c:v>
                </c:pt>
                <c:pt idx="128">
                  <c:v>83</c:v>
                </c:pt>
                <c:pt idx="129">
                  <c:v>67</c:v>
                </c:pt>
                <c:pt idx="130">
                  <c:v>62</c:v>
                </c:pt>
                <c:pt idx="131">
                  <c:v>61</c:v>
                </c:pt>
                <c:pt idx="132">
                  <c:v>61</c:v>
                </c:pt>
                <c:pt idx="133">
                  <c:v>58</c:v>
                </c:pt>
                <c:pt idx="134">
                  <c:v>56</c:v>
                </c:pt>
                <c:pt idx="135">
                  <c:v>56</c:v>
                </c:pt>
                <c:pt idx="136">
                  <c:v>54</c:v>
                </c:pt>
                <c:pt idx="137">
                  <c:v>38</c:v>
                </c:pt>
              </c:numCache>
            </c:numRef>
          </c:val>
        </c:ser>
        <c:axId val="112591232"/>
        <c:axId val="114792704"/>
      </c:barChart>
      <c:catAx>
        <c:axId val="112591232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4792704"/>
        <c:crosses val="autoZero"/>
        <c:auto val="1"/>
        <c:lblAlgn val="ctr"/>
        <c:lblOffset val="100"/>
      </c:catAx>
      <c:valAx>
        <c:axId val="114792704"/>
        <c:scaling>
          <c:orientation val="minMax"/>
        </c:scaling>
        <c:axPos val="t"/>
        <c:majorGridlines>
          <c:spPr>
            <a:ln>
              <a:solidFill>
                <a:schemeClr val="accent6">
                  <a:lumMod val="75000"/>
                </a:schemeClr>
              </a:solidFill>
            </a:ln>
          </c:spPr>
        </c:majorGridlines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2591232"/>
        <c:crosses val="autoZero"/>
        <c:crossBetween val="between"/>
      </c:valAx>
      <c:spPr>
        <a:ln>
          <a:noFill/>
        </a:ln>
      </c:spPr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8" workbookViewId="0"/>
  </sheetViews>
  <pageMargins left="0.70866141732283472" right="0.70866141732283472" top="0.48" bottom="0.4" header="0.31496062992125984" footer="0.31496062992125984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43650" cy="91059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1%20ESTAD&#205;STICAS%20CEM\4.1.5%20REGI&#211;N%20Y%20C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5.%20Estadisticas%20Amigables%202002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1.5.1"/>
      <sheetName val="C4.1.5.2"/>
      <sheetName val="C4.1.5.3"/>
      <sheetName val="Gráf - 4.1.5.3"/>
      <sheetName val="C4.1.5.4"/>
    </sheetNames>
    <sheetDataSet>
      <sheetData sheetId="0"/>
      <sheetData sheetId="1"/>
      <sheetData sheetId="2">
        <row r="8">
          <cell r="C8" t="str">
            <v>VILLA EL SALVADOR</v>
          </cell>
          <cell r="P8">
            <v>1246</v>
          </cell>
        </row>
        <row r="9">
          <cell r="C9" t="str">
            <v>CUSCO (*)</v>
          </cell>
          <cell r="P9">
            <v>1036</v>
          </cell>
        </row>
        <row r="10">
          <cell r="C10" t="str">
            <v>SAN JUAN DE LURIGANCHO</v>
          </cell>
          <cell r="P10">
            <v>968</v>
          </cell>
        </row>
        <row r="11">
          <cell r="C11" t="str">
            <v>HUANCAYO (*)</v>
          </cell>
          <cell r="P11">
            <v>927</v>
          </cell>
        </row>
        <row r="12">
          <cell r="C12" t="str">
            <v>LIMA</v>
          </cell>
          <cell r="P12">
            <v>922</v>
          </cell>
        </row>
        <row r="13">
          <cell r="C13" t="str">
            <v>VENTANILLA (*)</v>
          </cell>
          <cell r="P13">
            <v>769</v>
          </cell>
        </row>
        <row r="14">
          <cell r="C14" t="str">
            <v>CALLAO (*)</v>
          </cell>
          <cell r="P14">
            <v>691</v>
          </cell>
        </row>
        <row r="15">
          <cell r="C15" t="str">
            <v>QUILLABAMBA (*)</v>
          </cell>
          <cell r="P15">
            <v>608</v>
          </cell>
        </row>
        <row r="16">
          <cell r="C16" t="str">
            <v>SAN MARTIN DE PORRES</v>
          </cell>
          <cell r="P16">
            <v>581</v>
          </cell>
        </row>
        <row r="17">
          <cell r="C17" t="str">
            <v>TACNA</v>
          </cell>
          <cell r="P17">
            <v>581</v>
          </cell>
        </row>
        <row r="18">
          <cell r="C18" t="str">
            <v>COMAS</v>
          </cell>
          <cell r="P18">
            <v>577</v>
          </cell>
        </row>
        <row r="19">
          <cell r="C19" t="str">
            <v>VILLA MARIA DEL TRIUNFO</v>
          </cell>
          <cell r="P19">
            <v>564</v>
          </cell>
        </row>
        <row r="20">
          <cell r="C20" t="str">
            <v>ICA</v>
          </cell>
          <cell r="P20">
            <v>553</v>
          </cell>
        </row>
        <row r="21">
          <cell r="C21" t="str">
            <v>TARAPOTO (*)</v>
          </cell>
          <cell r="P21">
            <v>528</v>
          </cell>
        </row>
        <row r="22">
          <cell r="C22" t="str">
            <v>JAUJA (*)</v>
          </cell>
          <cell r="P22">
            <v>519</v>
          </cell>
        </row>
        <row r="23">
          <cell r="C23" t="str">
            <v>LOS OLIVOS</v>
          </cell>
          <cell r="P23">
            <v>519</v>
          </cell>
        </row>
        <row r="24">
          <cell r="C24" t="str">
            <v>CHILCA (*)</v>
          </cell>
          <cell r="P24">
            <v>518</v>
          </cell>
        </row>
        <row r="25">
          <cell r="C25" t="str">
            <v>HUAMANGA</v>
          </cell>
          <cell r="P25">
            <v>482</v>
          </cell>
        </row>
        <row r="26">
          <cell r="C26" t="str">
            <v>MIRAFLORES (*)</v>
          </cell>
          <cell r="P26">
            <v>478</v>
          </cell>
        </row>
        <row r="27">
          <cell r="C27" t="str">
            <v>PACHACUTEC (*)</v>
          </cell>
          <cell r="P27">
            <v>475</v>
          </cell>
        </row>
        <row r="28">
          <cell r="C28" t="str">
            <v>PUCALLPA (*)</v>
          </cell>
          <cell r="P28">
            <v>475</v>
          </cell>
        </row>
        <row r="29">
          <cell r="C29" t="str">
            <v>JULIACA (*)</v>
          </cell>
          <cell r="P29">
            <v>466</v>
          </cell>
        </row>
        <row r="30">
          <cell r="C30" t="str">
            <v>PUNO</v>
          </cell>
          <cell r="P30">
            <v>464</v>
          </cell>
        </row>
        <row r="31">
          <cell r="C31" t="str">
            <v>ATE</v>
          </cell>
          <cell r="P31">
            <v>457</v>
          </cell>
        </row>
        <row r="32">
          <cell r="C32" t="str">
            <v>SURCO</v>
          </cell>
          <cell r="P32">
            <v>448</v>
          </cell>
        </row>
        <row r="33">
          <cell r="C33" t="str">
            <v>HUAYCAN</v>
          </cell>
          <cell r="P33">
            <v>447</v>
          </cell>
        </row>
        <row r="34">
          <cell r="C34" t="str">
            <v>SULLANA (*)</v>
          </cell>
          <cell r="P34">
            <v>446</v>
          </cell>
        </row>
        <row r="35">
          <cell r="C35" t="str">
            <v>SAN JUAN DE MIRAFLORES</v>
          </cell>
          <cell r="P35">
            <v>436</v>
          </cell>
        </row>
        <row r="36">
          <cell r="C36" t="str">
            <v>IQUITOS (*)</v>
          </cell>
          <cell r="P36">
            <v>413</v>
          </cell>
        </row>
        <row r="37">
          <cell r="C37" t="str">
            <v>PIURA (*)</v>
          </cell>
          <cell r="P37">
            <v>405</v>
          </cell>
        </row>
        <row r="38">
          <cell r="C38" t="str">
            <v>SICUANI (*)</v>
          </cell>
          <cell r="P38">
            <v>404</v>
          </cell>
        </row>
        <row r="39">
          <cell r="C39" t="str">
            <v>TRUJILLO (*)</v>
          </cell>
          <cell r="P39">
            <v>382</v>
          </cell>
        </row>
        <row r="40">
          <cell r="C40" t="str">
            <v>MOQUEGUA</v>
          </cell>
          <cell r="P40">
            <v>370</v>
          </cell>
        </row>
        <row r="41">
          <cell r="C41" t="str">
            <v>INDEPENDENCIA</v>
          </cell>
          <cell r="P41">
            <v>353</v>
          </cell>
        </row>
        <row r="42">
          <cell r="C42" t="str">
            <v>CAMANA (*)</v>
          </cell>
          <cell r="P42">
            <v>343</v>
          </cell>
        </row>
        <row r="43">
          <cell r="C43" t="str">
            <v>MANCHAY</v>
          </cell>
          <cell r="P43">
            <v>325</v>
          </cell>
        </row>
        <row r="44">
          <cell r="C44" t="str">
            <v>PISCO</v>
          </cell>
          <cell r="P44">
            <v>315</v>
          </cell>
        </row>
        <row r="45">
          <cell r="C45" t="str">
            <v>HUACHO (*)</v>
          </cell>
          <cell r="P45">
            <v>314</v>
          </cell>
        </row>
        <row r="46">
          <cell r="C46" t="str">
            <v>PASCO (*)</v>
          </cell>
          <cell r="P46">
            <v>313</v>
          </cell>
        </row>
        <row r="47">
          <cell r="C47" t="str">
            <v>CAÑETE</v>
          </cell>
          <cell r="P47">
            <v>306</v>
          </cell>
        </row>
        <row r="48">
          <cell r="C48" t="str">
            <v>CHANCHAMAYO</v>
          </cell>
          <cell r="P48">
            <v>301</v>
          </cell>
        </row>
        <row r="49">
          <cell r="C49" t="str">
            <v>AREQUIPA (*)</v>
          </cell>
          <cell r="P49">
            <v>292</v>
          </cell>
        </row>
        <row r="50">
          <cell r="C50" t="str">
            <v>PUENTE PIEDRA</v>
          </cell>
          <cell r="P50">
            <v>292</v>
          </cell>
        </row>
        <row r="51">
          <cell r="C51" t="str">
            <v>CHOCOPE</v>
          </cell>
          <cell r="P51">
            <v>291</v>
          </cell>
        </row>
        <row r="52">
          <cell r="C52" t="str">
            <v>YURIMAGUAS</v>
          </cell>
          <cell r="P52">
            <v>289</v>
          </cell>
        </row>
        <row r="53">
          <cell r="C53" t="str">
            <v>AMBO (*)</v>
          </cell>
          <cell r="P53">
            <v>286</v>
          </cell>
        </row>
        <row r="54">
          <cell r="C54" t="str">
            <v>LA VICTORIA</v>
          </cell>
          <cell r="P54">
            <v>274</v>
          </cell>
        </row>
        <row r="55">
          <cell r="C55" t="str">
            <v>PADRE ABAD (*)</v>
          </cell>
          <cell r="P55">
            <v>273</v>
          </cell>
        </row>
        <row r="56">
          <cell r="C56" t="str">
            <v>CAJAMARCA (*)</v>
          </cell>
          <cell r="P56">
            <v>272</v>
          </cell>
        </row>
        <row r="57">
          <cell r="C57" t="str">
            <v>TINGO MARIA (*)</v>
          </cell>
          <cell r="P57">
            <v>269</v>
          </cell>
        </row>
        <row r="58">
          <cell r="C58" t="str">
            <v>CHINCHEROS (*)</v>
          </cell>
          <cell r="P58">
            <v>267</v>
          </cell>
        </row>
        <row r="59">
          <cell r="C59" t="str">
            <v>SURQUILLO</v>
          </cell>
          <cell r="P59">
            <v>267</v>
          </cell>
        </row>
        <row r="60">
          <cell r="C60" t="str">
            <v>HUARAZ</v>
          </cell>
          <cell r="P60">
            <v>263</v>
          </cell>
        </row>
        <row r="61">
          <cell r="C61" t="str">
            <v>EL AGUSTINO</v>
          </cell>
          <cell r="P61">
            <v>262</v>
          </cell>
        </row>
        <row r="62">
          <cell r="C62" t="str">
            <v>HUANUCO (*)</v>
          </cell>
          <cell r="P62">
            <v>262</v>
          </cell>
        </row>
        <row r="63">
          <cell r="C63" t="str">
            <v>SECHURA</v>
          </cell>
          <cell r="P63">
            <v>262</v>
          </cell>
        </row>
        <row r="64">
          <cell r="C64" t="str">
            <v>FERREÑAFE (*)</v>
          </cell>
          <cell r="P64">
            <v>256</v>
          </cell>
        </row>
        <row r="65">
          <cell r="C65" t="str">
            <v>HUARAL (*)</v>
          </cell>
          <cell r="P65">
            <v>256</v>
          </cell>
        </row>
        <row r="66">
          <cell r="C66" t="str">
            <v>CARABAYLLO</v>
          </cell>
          <cell r="P66">
            <v>247</v>
          </cell>
        </row>
        <row r="67">
          <cell r="C67" t="str">
            <v>CHUPACA</v>
          </cell>
          <cell r="P67">
            <v>245</v>
          </cell>
        </row>
        <row r="68">
          <cell r="C68" t="str">
            <v>ESPINAR</v>
          </cell>
          <cell r="P68">
            <v>242</v>
          </cell>
        </row>
        <row r="69">
          <cell r="C69" t="str">
            <v>MOYOBAMBA (*)</v>
          </cell>
          <cell r="P69">
            <v>236</v>
          </cell>
        </row>
        <row r="70">
          <cell r="C70" t="str">
            <v>SATIPO (*)</v>
          </cell>
          <cell r="P70">
            <v>226</v>
          </cell>
        </row>
        <row r="71">
          <cell r="C71" t="str">
            <v>CHICLAYO</v>
          </cell>
          <cell r="P71">
            <v>225</v>
          </cell>
        </row>
        <row r="72">
          <cell r="C72" t="str">
            <v>QUISPICANCHI</v>
          </cell>
          <cell r="P72">
            <v>223</v>
          </cell>
        </row>
        <row r="73">
          <cell r="C73" t="str">
            <v>YAULI</v>
          </cell>
          <cell r="P73">
            <v>223</v>
          </cell>
        </row>
        <row r="74">
          <cell r="C74" t="str">
            <v>HUAMACHUCO (*)</v>
          </cell>
          <cell r="P74">
            <v>214</v>
          </cell>
        </row>
        <row r="75">
          <cell r="C75" t="str">
            <v>KIMBIRI (*)</v>
          </cell>
          <cell r="P75">
            <v>213</v>
          </cell>
        </row>
        <row r="76">
          <cell r="C76" t="str">
            <v>LUCANAS</v>
          </cell>
          <cell r="P76">
            <v>211</v>
          </cell>
        </row>
        <row r="77">
          <cell r="C77" t="str">
            <v>HUANCAVELICA (*)</v>
          </cell>
          <cell r="P77">
            <v>209</v>
          </cell>
        </row>
        <row r="78">
          <cell r="C78" t="str">
            <v>CANGALLO (*)</v>
          </cell>
          <cell r="P78">
            <v>206</v>
          </cell>
        </row>
        <row r="79">
          <cell r="C79" t="str">
            <v>ILAVE (*)</v>
          </cell>
          <cell r="P79">
            <v>204</v>
          </cell>
        </row>
        <row r="80">
          <cell r="C80" t="str">
            <v>PACASMAYO (*)</v>
          </cell>
          <cell r="P80">
            <v>204</v>
          </cell>
        </row>
        <row r="81">
          <cell r="C81" t="str">
            <v>CHIMBOTE</v>
          </cell>
          <cell r="P81">
            <v>203</v>
          </cell>
        </row>
        <row r="82">
          <cell r="C82" t="str">
            <v>HUANTA (*)</v>
          </cell>
          <cell r="P82">
            <v>203</v>
          </cell>
        </row>
        <row r="83">
          <cell r="C83" t="str">
            <v>LAMBAYEQUE (*)</v>
          </cell>
          <cell r="P83">
            <v>201</v>
          </cell>
        </row>
        <row r="84">
          <cell r="C84" t="str">
            <v>CHUQUIBAMBILLA</v>
          </cell>
          <cell r="P84">
            <v>200</v>
          </cell>
        </row>
        <row r="85">
          <cell r="C85" t="str">
            <v>TOCACHE</v>
          </cell>
          <cell r="P85">
            <v>200</v>
          </cell>
        </row>
        <row r="86">
          <cell r="C86" t="str">
            <v>BELLAVISTA (*)</v>
          </cell>
          <cell r="P86">
            <v>198</v>
          </cell>
        </row>
        <row r="87">
          <cell r="C87" t="str">
            <v>MELGAR</v>
          </cell>
          <cell r="P87">
            <v>196</v>
          </cell>
        </row>
        <row r="88">
          <cell r="C88" t="str">
            <v>ABANCAY (*)</v>
          </cell>
          <cell r="P88">
            <v>195</v>
          </cell>
        </row>
        <row r="89">
          <cell r="C89" t="str">
            <v>CHULUCANAS (*)</v>
          </cell>
          <cell r="P89">
            <v>195</v>
          </cell>
        </row>
        <row r="90">
          <cell r="C90" t="str">
            <v>CHACHAPOYAS</v>
          </cell>
          <cell r="P90">
            <v>188</v>
          </cell>
        </row>
        <row r="91">
          <cell r="C91" t="str">
            <v>AZANGARO</v>
          </cell>
          <cell r="P91">
            <v>186</v>
          </cell>
        </row>
        <row r="92">
          <cell r="C92" t="str">
            <v>UTCUBAMBA (*)</v>
          </cell>
          <cell r="P92">
            <v>183</v>
          </cell>
        </row>
        <row r="93">
          <cell r="C93" t="str">
            <v>CHUMBIVILCAS (*)</v>
          </cell>
          <cell r="P93">
            <v>182</v>
          </cell>
        </row>
        <row r="94">
          <cell r="C94" t="str">
            <v>CONCEPCIÓN (*)</v>
          </cell>
          <cell r="P94">
            <v>181</v>
          </cell>
        </row>
        <row r="95">
          <cell r="C95" t="str">
            <v>OXAPAMPA</v>
          </cell>
          <cell r="P95">
            <v>180</v>
          </cell>
        </row>
        <row r="96">
          <cell r="C96" t="str">
            <v>MADRE DE DIOS (*)</v>
          </cell>
          <cell r="P96">
            <v>177</v>
          </cell>
        </row>
        <row r="97">
          <cell r="C97" t="str">
            <v>VILLA RICA</v>
          </cell>
          <cell r="P97">
            <v>177</v>
          </cell>
        </row>
        <row r="98">
          <cell r="C98" t="str">
            <v>ANDAHUAYLAS (*)</v>
          </cell>
          <cell r="P98">
            <v>174</v>
          </cell>
        </row>
        <row r="99">
          <cell r="C99" t="str">
            <v>RIOJA (*)</v>
          </cell>
          <cell r="P99">
            <v>171</v>
          </cell>
        </row>
        <row r="100">
          <cell r="C100" t="str">
            <v>CHIVAY</v>
          </cell>
          <cell r="P100">
            <v>169</v>
          </cell>
        </row>
        <row r="101">
          <cell r="C101" t="str">
            <v>NUEVO CHIMBOTE</v>
          </cell>
          <cell r="P101">
            <v>166</v>
          </cell>
        </row>
        <row r="102">
          <cell r="C102" t="str">
            <v>PICHARI (*)</v>
          </cell>
          <cell r="P102">
            <v>161</v>
          </cell>
        </row>
        <row r="103">
          <cell r="C103" t="str">
            <v>BAGUA</v>
          </cell>
          <cell r="P103">
            <v>159</v>
          </cell>
        </row>
        <row r="104">
          <cell r="C104" t="str">
            <v>HUARMEY</v>
          </cell>
          <cell r="P104">
            <v>158</v>
          </cell>
        </row>
        <row r="105">
          <cell r="C105" t="str">
            <v>NAZCA</v>
          </cell>
          <cell r="P105">
            <v>158</v>
          </cell>
        </row>
        <row r="106">
          <cell r="C106" t="str">
            <v>JAEN (*)</v>
          </cell>
          <cell r="P106">
            <v>150</v>
          </cell>
        </row>
        <row r="107">
          <cell r="C107" t="str">
            <v>TUMBES (*)</v>
          </cell>
          <cell r="P107">
            <v>146</v>
          </cell>
        </row>
        <row r="108">
          <cell r="C108" t="str">
            <v>TARMA</v>
          </cell>
          <cell r="P108">
            <v>138</v>
          </cell>
        </row>
        <row r="109">
          <cell r="C109" t="str">
            <v>HUAROCHIRI (*)</v>
          </cell>
          <cell r="P109">
            <v>133</v>
          </cell>
        </row>
        <row r="110">
          <cell r="C110" t="str">
            <v>LA ESPERANZA (*)</v>
          </cell>
          <cell r="P110">
            <v>133</v>
          </cell>
        </row>
        <row r="111">
          <cell r="C111" t="str">
            <v>PARINACOCHAS</v>
          </cell>
          <cell r="P111">
            <v>131</v>
          </cell>
        </row>
        <row r="112">
          <cell r="C112" t="str">
            <v>TAYACAJA</v>
          </cell>
          <cell r="P112">
            <v>129</v>
          </cell>
        </row>
        <row r="113">
          <cell r="C113" t="str">
            <v>AYABACA</v>
          </cell>
          <cell r="P113">
            <v>121</v>
          </cell>
        </row>
        <row r="114">
          <cell r="C114" t="str">
            <v>HUEPETUHE</v>
          </cell>
          <cell r="P114">
            <v>121</v>
          </cell>
        </row>
        <row r="115">
          <cell r="C115" t="str">
            <v>ACOBAMBA (*)</v>
          </cell>
          <cell r="P115">
            <v>118</v>
          </cell>
        </row>
        <row r="116">
          <cell r="C116" t="str">
            <v>CHUCUITO</v>
          </cell>
          <cell r="P116">
            <v>118</v>
          </cell>
        </row>
        <row r="117">
          <cell r="C117" t="str">
            <v>YUNGAY</v>
          </cell>
          <cell r="P117">
            <v>117</v>
          </cell>
        </row>
        <row r="118">
          <cell r="C118" t="str">
            <v>CHEPEN</v>
          </cell>
          <cell r="P118">
            <v>114</v>
          </cell>
        </row>
        <row r="119">
          <cell r="C119" t="str">
            <v>SAN IGNACIO (*)</v>
          </cell>
          <cell r="P119">
            <v>114</v>
          </cell>
        </row>
        <row r="120">
          <cell r="C120" t="str">
            <v>SUCRE</v>
          </cell>
          <cell r="P120">
            <v>112</v>
          </cell>
        </row>
        <row r="121">
          <cell r="C121" t="str">
            <v>TALARA</v>
          </cell>
          <cell r="P121">
            <v>111</v>
          </cell>
        </row>
        <row r="122">
          <cell r="C122" t="str">
            <v>PAUCAR DEL SARA SARA</v>
          </cell>
          <cell r="P122">
            <v>110</v>
          </cell>
        </row>
        <row r="123">
          <cell r="C123" t="str">
            <v>HUANCASANCOS</v>
          </cell>
          <cell r="P123">
            <v>109</v>
          </cell>
        </row>
        <row r="124">
          <cell r="C124" t="str">
            <v>NAUTA (*)</v>
          </cell>
          <cell r="P124">
            <v>108</v>
          </cell>
        </row>
        <row r="125">
          <cell r="C125" t="str">
            <v>CHOTA (*)</v>
          </cell>
          <cell r="P125">
            <v>107</v>
          </cell>
        </row>
        <row r="126">
          <cell r="C126" t="str">
            <v>PAITA (*)</v>
          </cell>
          <cell r="P126">
            <v>107</v>
          </cell>
        </row>
        <row r="127">
          <cell r="C127" t="str">
            <v>CHURCAMPA</v>
          </cell>
          <cell r="P127">
            <v>103</v>
          </cell>
        </row>
        <row r="128">
          <cell r="C128" t="str">
            <v>VICTOR FAJARDO (*)</v>
          </cell>
          <cell r="P128">
            <v>103</v>
          </cell>
        </row>
        <row r="129">
          <cell r="C129" t="str">
            <v>ANTABAMBA</v>
          </cell>
          <cell r="P129">
            <v>100</v>
          </cell>
        </row>
        <row r="130">
          <cell r="C130" t="str">
            <v>HUAMALIES</v>
          </cell>
          <cell r="P130">
            <v>98</v>
          </cell>
        </row>
        <row r="131">
          <cell r="C131" t="str">
            <v>ANGARAES</v>
          </cell>
          <cell r="P131">
            <v>96</v>
          </cell>
        </row>
        <row r="132">
          <cell r="C132" t="str">
            <v>OTUZCO</v>
          </cell>
          <cell r="P132">
            <v>93</v>
          </cell>
        </row>
        <row r="133">
          <cell r="C133" t="str">
            <v>VILCAS HUAMAN</v>
          </cell>
          <cell r="P133">
            <v>89</v>
          </cell>
        </row>
        <row r="134">
          <cell r="C134" t="str">
            <v>IBERIA</v>
          </cell>
          <cell r="P134">
            <v>87</v>
          </cell>
        </row>
        <row r="135">
          <cell r="C135" t="str">
            <v>HUARI</v>
          </cell>
          <cell r="P135">
            <v>86</v>
          </cell>
        </row>
        <row r="136">
          <cell r="C136" t="str">
            <v>ILO</v>
          </cell>
          <cell r="P136">
            <v>83</v>
          </cell>
        </row>
        <row r="137">
          <cell r="C137" t="str">
            <v>PACHITEA</v>
          </cell>
          <cell r="P137">
            <v>67</v>
          </cell>
        </row>
        <row r="138">
          <cell r="C138" t="str">
            <v>YAUYOS</v>
          </cell>
          <cell r="P138">
            <v>62</v>
          </cell>
        </row>
        <row r="139">
          <cell r="C139" t="str">
            <v>LA MAR (*)</v>
          </cell>
          <cell r="P139">
            <v>61</v>
          </cell>
        </row>
        <row r="140">
          <cell r="C140" t="str">
            <v>LUYA</v>
          </cell>
          <cell r="P140">
            <v>61</v>
          </cell>
        </row>
        <row r="141">
          <cell r="C141" t="str">
            <v>HUANCABAMBA</v>
          </cell>
          <cell r="P141">
            <v>58</v>
          </cell>
        </row>
        <row r="142">
          <cell r="C142" t="str">
            <v>HUALGAYOC</v>
          </cell>
          <cell r="P142">
            <v>56</v>
          </cell>
        </row>
        <row r="143">
          <cell r="C143" t="str">
            <v>SANTIAGO DE CHUCO</v>
          </cell>
          <cell r="P143">
            <v>56</v>
          </cell>
        </row>
        <row r="144">
          <cell r="C144" t="str">
            <v>LAMAS</v>
          </cell>
          <cell r="P144">
            <v>54</v>
          </cell>
        </row>
        <row r="145">
          <cell r="C145" t="str">
            <v>CUTERVO</v>
          </cell>
          <cell r="P145">
            <v>38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5"/>
  <sheetViews>
    <sheetView tabSelected="1" view="pageBreakPreview" zoomScaleSheetLayoutView="100" workbookViewId="0"/>
  </sheetViews>
  <sheetFormatPr baseColWidth="10" defaultRowHeight="12.75"/>
  <cols>
    <col min="1" max="1" width="4.85546875" style="3" customWidth="1"/>
    <col min="2" max="2" width="12.85546875" style="3" bestFit="1" customWidth="1"/>
    <col min="3" max="3" width="21.7109375" style="3" bestFit="1" customWidth="1"/>
    <col min="4" max="11" width="4.140625" style="3" customWidth="1"/>
    <col min="12" max="15" width="4.140625" style="54" customWidth="1"/>
    <col min="16" max="16" width="5.5703125" style="54" bestFit="1" customWidth="1"/>
    <col min="17" max="17" width="6.7109375" style="3" customWidth="1"/>
    <col min="18" max="16384" width="11.42578125" style="3"/>
  </cols>
  <sheetData>
    <row r="1" spans="1:20" ht="2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ht="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.75" customHeight="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0" ht="6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0">
      <c r="A5" s="8" t="s">
        <v>2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"/>
    </row>
    <row r="6" spans="1:20" ht="5.0999999999999996" customHeight="1" thickBot="1">
      <c r="A6" s="2"/>
      <c r="B6" s="9"/>
      <c r="C6" s="2"/>
      <c r="D6" s="10">
        <v>21</v>
      </c>
      <c r="E6" s="10">
        <v>20</v>
      </c>
      <c r="F6" s="10">
        <v>23</v>
      </c>
      <c r="G6" s="10">
        <v>19</v>
      </c>
      <c r="H6" s="10">
        <v>21</v>
      </c>
      <c r="I6" s="10">
        <v>21</v>
      </c>
      <c r="J6" s="10">
        <v>19</v>
      </c>
      <c r="K6" s="10">
        <v>21</v>
      </c>
      <c r="L6" s="10">
        <v>22</v>
      </c>
      <c r="M6" s="10">
        <v>21</v>
      </c>
      <c r="N6" s="10">
        <v>21</v>
      </c>
      <c r="O6" s="2"/>
      <c r="P6" s="2"/>
      <c r="Q6" s="11"/>
    </row>
    <row r="7" spans="1:20" ht="36.75" thickBot="1">
      <c r="A7" s="12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2" t="s">
        <v>14</v>
      </c>
      <c r="M7" s="12" t="s">
        <v>15</v>
      </c>
      <c r="N7" s="12" t="s">
        <v>16</v>
      </c>
      <c r="O7" s="12" t="s">
        <v>17</v>
      </c>
      <c r="P7" s="12" t="s">
        <v>18</v>
      </c>
      <c r="Q7" s="12" t="s">
        <v>19</v>
      </c>
    </row>
    <row r="8" spans="1:20">
      <c r="A8" s="13">
        <v>1</v>
      </c>
      <c r="B8" s="14" t="s">
        <v>20</v>
      </c>
      <c r="C8" s="15" t="s">
        <v>21</v>
      </c>
      <c r="D8" s="16">
        <v>149</v>
      </c>
      <c r="E8" s="17">
        <v>116</v>
      </c>
      <c r="F8" s="17">
        <v>120</v>
      </c>
      <c r="G8" s="17">
        <v>95</v>
      </c>
      <c r="H8" s="17">
        <v>124</v>
      </c>
      <c r="I8" s="17">
        <v>129</v>
      </c>
      <c r="J8" s="17">
        <v>118</v>
      </c>
      <c r="K8" s="17">
        <v>111</v>
      </c>
      <c r="L8" s="18">
        <v>116</v>
      </c>
      <c r="M8" s="19">
        <v>81</v>
      </c>
      <c r="N8" s="20">
        <v>87</v>
      </c>
      <c r="O8" s="21">
        <v>0</v>
      </c>
      <c r="P8" s="22">
        <f t="shared" ref="P8:P71" si="0">SUM(D8:O8)</f>
        <v>1246</v>
      </c>
      <c r="Q8" s="23">
        <f t="shared" ref="Q8:Q49" si="1">+P8/229</f>
        <v>5.4410480349344974</v>
      </c>
      <c r="T8" s="24"/>
    </row>
    <row r="9" spans="1:20">
      <c r="A9" s="13">
        <v>2</v>
      </c>
      <c r="B9" s="25" t="s">
        <v>22</v>
      </c>
      <c r="C9" s="26" t="s">
        <v>23</v>
      </c>
      <c r="D9" s="27">
        <v>135</v>
      </c>
      <c r="E9" s="28">
        <v>84</v>
      </c>
      <c r="F9" s="28">
        <v>121</v>
      </c>
      <c r="G9" s="28">
        <v>120</v>
      </c>
      <c r="H9" s="28">
        <v>96</v>
      </c>
      <c r="I9" s="28">
        <v>97</v>
      </c>
      <c r="J9" s="28">
        <v>92</v>
      </c>
      <c r="K9" s="28">
        <v>98</v>
      </c>
      <c r="L9" s="29">
        <v>73</v>
      </c>
      <c r="M9" s="30">
        <v>62</v>
      </c>
      <c r="N9" s="31">
        <v>58</v>
      </c>
      <c r="O9" s="21">
        <v>0</v>
      </c>
      <c r="P9" s="22">
        <f t="shared" si="0"/>
        <v>1036</v>
      </c>
      <c r="Q9" s="23">
        <f t="shared" si="1"/>
        <v>4.5240174672489086</v>
      </c>
      <c r="T9" s="24"/>
    </row>
    <row r="10" spans="1:20">
      <c r="A10" s="13">
        <v>3</v>
      </c>
      <c r="B10" s="32" t="s">
        <v>20</v>
      </c>
      <c r="C10" s="33" t="s">
        <v>24</v>
      </c>
      <c r="D10" s="27">
        <v>158</v>
      </c>
      <c r="E10" s="28">
        <v>137</v>
      </c>
      <c r="F10" s="28">
        <v>128</v>
      </c>
      <c r="G10" s="28">
        <v>98</v>
      </c>
      <c r="H10" s="28">
        <v>62</v>
      </c>
      <c r="I10" s="28">
        <v>67</v>
      </c>
      <c r="J10" s="28">
        <v>47</v>
      </c>
      <c r="K10" s="28">
        <v>82</v>
      </c>
      <c r="L10" s="29">
        <v>69</v>
      </c>
      <c r="M10" s="30">
        <v>67</v>
      </c>
      <c r="N10" s="31">
        <v>53</v>
      </c>
      <c r="O10" s="21">
        <v>0</v>
      </c>
      <c r="P10" s="22">
        <f t="shared" si="0"/>
        <v>968</v>
      </c>
      <c r="Q10" s="23">
        <f t="shared" si="1"/>
        <v>4.2270742358078603</v>
      </c>
      <c r="T10" s="24"/>
    </row>
    <row r="11" spans="1:20">
      <c r="A11" s="13">
        <v>4</v>
      </c>
      <c r="B11" s="32" t="s">
        <v>25</v>
      </c>
      <c r="C11" s="33" t="s">
        <v>26</v>
      </c>
      <c r="D11" s="27">
        <v>89</v>
      </c>
      <c r="E11" s="28">
        <v>91</v>
      </c>
      <c r="F11" s="28">
        <v>116</v>
      </c>
      <c r="G11" s="28">
        <v>59</v>
      </c>
      <c r="H11" s="28">
        <v>86</v>
      </c>
      <c r="I11" s="28">
        <v>80</v>
      </c>
      <c r="J11" s="28">
        <v>58</v>
      </c>
      <c r="K11" s="28">
        <v>120</v>
      </c>
      <c r="L11" s="29">
        <v>76</v>
      </c>
      <c r="M11" s="30">
        <v>79</v>
      </c>
      <c r="N11" s="31">
        <v>73</v>
      </c>
      <c r="O11" s="21">
        <v>0</v>
      </c>
      <c r="P11" s="22">
        <f t="shared" si="0"/>
        <v>927</v>
      </c>
      <c r="Q11" s="23">
        <f t="shared" si="1"/>
        <v>4.0480349344978164</v>
      </c>
      <c r="T11" s="24"/>
    </row>
    <row r="12" spans="1:20">
      <c r="A12" s="13">
        <v>5</v>
      </c>
      <c r="B12" s="32" t="s">
        <v>20</v>
      </c>
      <c r="C12" s="33" t="s">
        <v>20</v>
      </c>
      <c r="D12" s="27">
        <v>96</v>
      </c>
      <c r="E12" s="28">
        <v>114</v>
      </c>
      <c r="F12" s="28">
        <v>109</v>
      </c>
      <c r="G12" s="28">
        <v>58</v>
      </c>
      <c r="H12" s="28">
        <v>83</v>
      </c>
      <c r="I12" s="28">
        <v>60</v>
      </c>
      <c r="J12" s="28">
        <v>64</v>
      </c>
      <c r="K12" s="28">
        <v>84</v>
      </c>
      <c r="L12" s="29">
        <v>49</v>
      </c>
      <c r="M12" s="30">
        <v>107</v>
      </c>
      <c r="N12" s="31">
        <v>98</v>
      </c>
      <c r="O12" s="21">
        <v>0</v>
      </c>
      <c r="P12" s="22">
        <f t="shared" si="0"/>
        <v>922</v>
      </c>
      <c r="Q12" s="23">
        <f t="shared" si="1"/>
        <v>4.0262008733624457</v>
      </c>
      <c r="T12" s="24"/>
    </row>
    <row r="13" spans="1:20">
      <c r="A13" s="13">
        <v>6</v>
      </c>
      <c r="B13" s="32" t="s">
        <v>27</v>
      </c>
      <c r="C13" s="33" t="s">
        <v>28</v>
      </c>
      <c r="D13" s="27">
        <v>78</v>
      </c>
      <c r="E13" s="28">
        <v>94</v>
      </c>
      <c r="F13" s="28">
        <v>110</v>
      </c>
      <c r="G13" s="28">
        <v>64</v>
      </c>
      <c r="H13" s="28">
        <v>72</v>
      </c>
      <c r="I13" s="28">
        <v>80</v>
      </c>
      <c r="J13" s="28">
        <v>71</v>
      </c>
      <c r="K13" s="28">
        <v>57</v>
      </c>
      <c r="L13" s="28">
        <v>55</v>
      </c>
      <c r="M13" s="28">
        <v>49</v>
      </c>
      <c r="N13" s="31">
        <v>39</v>
      </c>
      <c r="O13" s="21">
        <v>0</v>
      </c>
      <c r="P13" s="22">
        <f t="shared" si="0"/>
        <v>769</v>
      </c>
      <c r="Q13" s="23">
        <f t="shared" si="1"/>
        <v>3.3580786026200875</v>
      </c>
      <c r="T13" s="24"/>
    </row>
    <row r="14" spans="1:20">
      <c r="A14" s="13">
        <v>7</v>
      </c>
      <c r="B14" s="32" t="s">
        <v>27</v>
      </c>
      <c r="C14" s="33" t="s">
        <v>29</v>
      </c>
      <c r="D14" s="27">
        <v>75</v>
      </c>
      <c r="E14" s="28">
        <v>86</v>
      </c>
      <c r="F14" s="28">
        <v>74</v>
      </c>
      <c r="G14" s="28">
        <v>76</v>
      </c>
      <c r="H14" s="28">
        <v>53</v>
      </c>
      <c r="I14" s="28">
        <v>54</v>
      </c>
      <c r="J14" s="28">
        <v>39</v>
      </c>
      <c r="K14" s="28">
        <v>52</v>
      </c>
      <c r="L14" s="29">
        <v>43</v>
      </c>
      <c r="M14" s="30">
        <v>76</v>
      </c>
      <c r="N14" s="31">
        <v>63</v>
      </c>
      <c r="O14" s="21">
        <v>0</v>
      </c>
      <c r="P14" s="22">
        <f t="shared" si="0"/>
        <v>691</v>
      </c>
      <c r="Q14" s="23">
        <f t="shared" si="1"/>
        <v>3.017467248908297</v>
      </c>
      <c r="T14" s="24"/>
    </row>
    <row r="15" spans="1:20">
      <c r="A15" s="13">
        <v>8</v>
      </c>
      <c r="B15" s="32" t="s">
        <v>22</v>
      </c>
      <c r="C15" s="33" t="s">
        <v>30</v>
      </c>
      <c r="D15" s="27">
        <v>37</v>
      </c>
      <c r="E15" s="28">
        <v>55</v>
      </c>
      <c r="F15" s="28">
        <v>44</v>
      </c>
      <c r="G15" s="28">
        <v>45</v>
      </c>
      <c r="H15" s="28">
        <v>63</v>
      </c>
      <c r="I15" s="28">
        <v>45</v>
      </c>
      <c r="J15" s="28">
        <v>48</v>
      </c>
      <c r="K15" s="28">
        <v>110</v>
      </c>
      <c r="L15" s="29">
        <v>57</v>
      </c>
      <c r="M15" s="30">
        <v>36</v>
      </c>
      <c r="N15" s="31">
        <v>68</v>
      </c>
      <c r="O15" s="21">
        <v>0</v>
      </c>
      <c r="P15" s="22">
        <f t="shared" si="0"/>
        <v>608</v>
      </c>
      <c r="Q15" s="23">
        <f t="shared" si="1"/>
        <v>2.6550218340611353</v>
      </c>
      <c r="T15" s="24"/>
    </row>
    <row r="16" spans="1:20">
      <c r="A16" s="13">
        <v>9</v>
      </c>
      <c r="B16" s="32" t="s">
        <v>20</v>
      </c>
      <c r="C16" s="33" t="s">
        <v>31</v>
      </c>
      <c r="D16" s="27">
        <v>74</v>
      </c>
      <c r="E16" s="28">
        <v>59</v>
      </c>
      <c r="F16" s="28">
        <v>78</v>
      </c>
      <c r="G16" s="28">
        <v>49</v>
      </c>
      <c r="H16" s="28">
        <v>61</v>
      </c>
      <c r="I16" s="28">
        <v>47</v>
      </c>
      <c r="J16" s="28">
        <v>35</v>
      </c>
      <c r="K16" s="28">
        <v>46</v>
      </c>
      <c r="L16" s="29">
        <v>55</v>
      </c>
      <c r="M16" s="30">
        <v>32</v>
      </c>
      <c r="N16" s="31">
        <v>45</v>
      </c>
      <c r="O16" s="21">
        <v>0</v>
      </c>
      <c r="P16" s="22">
        <f t="shared" si="0"/>
        <v>581</v>
      </c>
      <c r="Q16" s="23">
        <f t="shared" si="1"/>
        <v>2.537117903930131</v>
      </c>
      <c r="T16" s="24"/>
    </row>
    <row r="17" spans="1:20">
      <c r="A17" s="13">
        <v>10</v>
      </c>
      <c r="B17" s="32" t="s">
        <v>32</v>
      </c>
      <c r="C17" s="33" t="s">
        <v>32</v>
      </c>
      <c r="D17" s="27">
        <v>50</v>
      </c>
      <c r="E17" s="28">
        <v>59</v>
      </c>
      <c r="F17" s="28">
        <v>55</v>
      </c>
      <c r="G17" s="28">
        <v>62</v>
      </c>
      <c r="H17" s="28">
        <v>40</v>
      </c>
      <c r="I17" s="28">
        <v>66</v>
      </c>
      <c r="J17" s="28">
        <v>61</v>
      </c>
      <c r="K17" s="28">
        <v>50</v>
      </c>
      <c r="L17" s="29">
        <v>54</v>
      </c>
      <c r="M17" s="30">
        <v>43</v>
      </c>
      <c r="N17" s="31">
        <v>41</v>
      </c>
      <c r="O17" s="21">
        <v>0</v>
      </c>
      <c r="P17" s="22">
        <f t="shared" si="0"/>
        <v>581</v>
      </c>
      <c r="Q17" s="23">
        <f t="shared" si="1"/>
        <v>2.537117903930131</v>
      </c>
      <c r="T17" s="24"/>
    </row>
    <row r="18" spans="1:20">
      <c r="A18" s="13">
        <v>11</v>
      </c>
      <c r="B18" s="32" t="s">
        <v>20</v>
      </c>
      <c r="C18" s="33" t="s">
        <v>33</v>
      </c>
      <c r="D18" s="27">
        <v>52</v>
      </c>
      <c r="E18" s="28">
        <v>83</v>
      </c>
      <c r="F18" s="28">
        <v>84</v>
      </c>
      <c r="G18" s="28">
        <v>68</v>
      </c>
      <c r="H18" s="28">
        <v>55</v>
      </c>
      <c r="I18" s="28">
        <v>44</v>
      </c>
      <c r="J18" s="28">
        <v>37</v>
      </c>
      <c r="K18" s="28">
        <v>48</v>
      </c>
      <c r="L18" s="29">
        <v>40</v>
      </c>
      <c r="M18" s="30">
        <v>33</v>
      </c>
      <c r="N18" s="31">
        <v>33</v>
      </c>
      <c r="O18" s="34">
        <v>0</v>
      </c>
      <c r="P18" s="22">
        <f t="shared" si="0"/>
        <v>577</v>
      </c>
      <c r="Q18" s="23">
        <f t="shared" si="1"/>
        <v>2.5196506550218341</v>
      </c>
      <c r="T18" s="24"/>
    </row>
    <row r="19" spans="1:20">
      <c r="A19" s="13">
        <v>12</v>
      </c>
      <c r="B19" s="32" t="s">
        <v>20</v>
      </c>
      <c r="C19" s="33" t="s">
        <v>34</v>
      </c>
      <c r="D19" s="27">
        <v>61</v>
      </c>
      <c r="E19" s="28">
        <v>46</v>
      </c>
      <c r="F19" s="28">
        <v>52</v>
      </c>
      <c r="G19" s="28">
        <v>56</v>
      </c>
      <c r="H19" s="28">
        <v>52</v>
      </c>
      <c r="I19" s="28">
        <v>66</v>
      </c>
      <c r="J19" s="28">
        <v>51</v>
      </c>
      <c r="K19" s="28">
        <v>52</v>
      </c>
      <c r="L19" s="29">
        <v>39</v>
      </c>
      <c r="M19" s="30">
        <v>38</v>
      </c>
      <c r="N19" s="31">
        <v>51</v>
      </c>
      <c r="O19" s="21">
        <v>0</v>
      </c>
      <c r="P19" s="22">
        <f t="shared" si="0"/>
        <v>564</v>
      </c>
      <c r="Q19" s="23">
        <f t="shared" si="1"/>
        <v>2.462882096069869</v>
      </c>
      <c r="T19" s="24"/>
    </row>
    <row r="20" spans="1:20">
      <c r="A20" s="13">
        <v>13</v>
      </c>
      <c r="B20" s="32" t="s">
        <v>35</v>
      </c>
      <c r="C20" s="33" t="s">
        <v>35</v>
      </c>
      <c r="D20" s="27">
        <v>65</v>
      </c>
      <c r="E20" s="28">
        <v>58</v>
      </c>
      <c r="F20" s="28">
        <v>61</v>
      </c>
      <c r="G20" s="28">
        <v>32</v>
      </c>
      <c r="H20" s="28">
        <v>42</v>
      </c>
      <c r="I20" s="28">
        <v>30</v>
      </c>
      <c r="J20" s="28">
        <v>32</v>
      </c>
      <c r="K20" s="28">
        <v>67</v>
      </c>
      <c r="L20" s="29">
        <v>58</v>
      </c>
      <c r="M20" s="30">
        <v>47</v>
      </c>
      <c r="N20" s="31">
        <v>61</v>
      </c>
      <c r="O20" s="21">
        <v>0</v>
      </c>
      <c r="P20" s="22">
        <f t="shared" si="0"/>
        <v>553</v>
      </c>
      <c r="Q20" s="23">
        <f t="shared" si="1"/>
        <v>2.4148471615720526</v>
      </c>
      <c r="T20" s="24"/>
    </row>
    <row r="21" spans="1:20">
      <c r="A21" s="13">
        <v>14</v>
      </c>
      <c r="B21" s="32" t="s">
        <v>36</v>
      </c>
      <c r="C21" s="33" t="s">
        <v>37</v>
      </c>
      <c r="D21" s="27">
        <v>67</v>
      </c>
      <c r="E21" s="28">
        <v>40</v>
      </c>
      <c r="F21" s="28">
        <v>42</v>
      </c>
      <c r="G21" s="28">
        <v>41</v>
      </c>
      <c r="H21" s="28">
        <v>59</v>
      </c>
      <c r="I21" s="28">
        <v>40</v>
      </c>
      <c r="J21" s="28">
        <v>36</v>
      </c>
      <c r="K21" s="28">
        <v>41</v>
      </c>
      <c r="L21" s="28">
        <v>42</v>
      </c>
      <c r="M21" s="28">
        <v>44</v>
      </c>
      <c r="N21" s="31">
        <v>76</v>
      </c>
      <c r="O21" s="21">
        <v>0</v>
      </c>
      <c r="P21" s="22">
        <f t="shared" si="0"/>
        <v>528</v>
      </c>
      <c r="Q21" s="23">
        <f t="shared" si="1"/>
        <v>2.3056768558951966</v>
      </c>
      <c r="T21" s="24"/>
    </row>
    <row r="22" spans="1:20">
      <c r="A22" s="13">
        <v>15</v>
      </c>
      <c r="B22" s="25" t="s">
        <v>25</v>
      </c>
      <c r="C22" s="26" t="s">
        <v>38</v>
      </c>
      <c r="D22" s="27">
        <v>38</v>
      </c>
      <c r="E22" s="28">
        <v>52</v>
      </c>
      <c r="F22" s="28">
        <v>52</v>
      </c>
      <c r="G22" s="28">
        <v>58</v>
      </c>
      <c r="H22" s="28">
        <v>39</v>
      </c>
      <c r="I22" s="28">
        <v>39</v>
      </c>
      <c r="J22" s="28">
        <v>46</v>
      </c>
      <c r="K22" s="28">
        <v>61</v>
      </c>
      <c r="L22" s="29">
        <v>59</v>
      </c>
      <c r="M22" s="30">
        <v>34</v>
      </c>
      <c r="N22" s="31">
        <v>41</v>
      </c>
      <c r="O22" s="21">
        <v>0</v>
      </c>
      <c r="P22" s="22">
        <f t="shared" si="0"/>
        <v>519</v>
      </c>
      <c r="Q22" s="23">
        <f t="shared" si="1"/>
        <v>2.2663755458515285</v>
      </c>
      <c r="T22" s="24"/>
    </row>
    <row r="23" spans="1:20">
      <c r="A23" s="13">
        <v>16</v>
      </c>
      <c r="B23" s="25" t="s">
        <v>20</v>
      </c>
      <c r="C23" s="26" t="s">
        <v>39</v>
      </c>
      <c r="D23" s="27">
        <v>67</v>
      </c>
      <c r="E23" s="28">
        <v>70</v>
      </c>
      <c r="F23" s="28">
        <v>63</v>
      </c>
      <c r="G23" s="28">
        <v>51</v>
      </c>
      <c r="H23" s="28">
        <v>32</v>
      </c>
      <c r="I23" s="28">
        <v>37</v>
      </c>
      <c r="J23" s="28">
        <v>31</v>
      </c>
      <c r="K23" s="28">
        <v>35</v>
      </c>
      <c r="L23" s="29">
        <v>50</v>
      </c>
      <c r="M23" s="30">
        <v>45</v>
      </c>
      <c r="N23" s="31">
        <v>38</v>
      </c>
      <c r="O23" s="21">
        <v>0</v>
      </c>
      <c r="P23" s="22">
        <f t="shared" si="0"/>
        <v>519</v>
      </c>
      <c r="Q23" s="23">
        <f t="shared" si="1"/>
        <v>2.2663755458515285</v>
      </c>
      <c r="T23" s="24"/>
    </row>
    <row r="24" spans="1:20">
      <c r="A24" s="13">
        <v>17</v>
      </c>
      <c r="B24" s="32" t="s">
        <v>25</v>
      </c>
      <c r="C24" s="33" t="s">
        <v>40</v>
      </c>
      <c r="D24" s="27">
        <v>60</v>
      </c>
      <c r="E24" s="28">
        <v>37</v>
      </c>
      <c r="F24" s="28">
        <v>51</v>
      </c>
      <c r="G24" s="28">
        <v>40</v>
      </c>
      <c r="H24" s="28">
        <v>45</v>
      </c>
      <c r="I24" s="28">
        <v>56</v>
      </c>
      <c r="J24" s="28">
        <v>33</v>
      </c>
      <c r="K24" s="28">
        <v>57</v>
      </c>
      <c r="L24" s="28">
        <v>36</v>
      </c>
      <c r="M24" s="28">
        <v>52</v>
      </c>
      <c r="N24" s="31">
        <v>51</v>
      </c>
      <c r="O24" s="21">
        <v>0</v>
      </c>
      <c r="P24" s="22">
        <f t="shared" si="0"/>
        <v>518</v>
      </c>
      <c r="Q24" s="23">
        <f t="shared" si="1"/>
        <v>2.2620087336244543</v>
      </c>
      <c r="T24" s="24"/>
    </row>
    <row r="25" spans="1:20">
      <c r="A25" s="13">
        <v>18</v>
      </c>
      <c r="B25" s="32" t="s">
        <v>41</v>
      </c>
      <c r="C25" s="33" t="s">
        <v>42</v>
      </c>
      <c r="D25" s="27">
        <v>48</v>
      </c>
      <c r="E25" s="28">
        <v>45</v>
      </c>
      <c r="F25" s="28">
        <v>54</v>
      </c>
      <c r="G25" s="28">
        <v>46</v>
      </c>
      <c r="H25" s="28">
        <v>22</v>
      </c>
      <c r="I25" s="28">
        <v>38</v>
      </c>
      <c r="J25" s="28">
        <v>57</v>
      </c>
      <c r="K25" s="28">
        <v>37</v>
      </c>
      <c r="L25" s="29">
        <v>46</v>
      </c>
      <c r="M25" s="30">
        <v>34</v>
      </c>
      <c r="N25" s="31">
        <v>55</v>
      </c>
      <c r="O25" s="21">
        <v>0</v>
      </c>
      <c r="P25" s="22">
        <f t="shared" si="0"/>
        <v>482</v>
      </c>
      <c r="Q25" s="23">
        <f t="shared" si="1"/>
        <v>2.1048034934497815</v>
      </c>
      <c r="T25" s="24"/>
    </row>
    <row r="26" spans="1:20">
      <c r="A26" s="13">
        <v>19</v>
      </c>
      <c r="B26" s="32" t="s">
        <v>43</v>
      </c>
      <c r="C26" s="33" t="s">
        <v>44</v>
      </c>
      <c r="D26" s="27">
        <v>56</v>
      </c>
      <c r="E26" s="28">
        <v>50</v>
      </c>
      <c r="F26" s="28">
        <v>41</v>
      </c>
      <c r="G26" s="28">
        <v>31</v>
      </c>
      <c r="H26" s="28">
        <v>47</v>
      </c>
      <c r="I26" s="28">
        <v>39</v>
      </c>
      <c r="J26" s="28">
        <v>32</v>
      </c>
      <c r="K26" s="28">
        <v>40</v>
      </c>
      <c r="L26" s="29">
        <v>57</v>
      </c>
      <c r="M26" s="30">
        <v>34</v>
      </c>
      <c r="N26" s="31">
        <v>51</v>
      </c>
      <c r="O26" s="21">
        <v>0</v>
      </c>
      <c r="P26" s="22">
        <f t="shared" si="0"/>
        <v>478</v>
      </c>
      <c r="Q26" s="23">
        <f t="shared" si="1"/>
        <v>2.0873362445414849</v>
      </c>
      <c r="T26" s="24"/>
    </row>
    <row r="27" spans="1:20">
      <c r="A27" s="13">
        <v>20</v>
      </c>
      <c r="B27" s="32" t="s">
        <v>27</v>
      </c>
      <c r="C27" s="33" t="s">
        <v>45</v>
      </c>
      <c r="D27" s="27">
        <v>53</v>
      </c>
      <c r="E27" s="28">
        <v>47</v>
      </c>
      <c r="F27" s="28">
        <v>69</v>
      </c>
      <c r="G27" s="28">
        <v>45</v>
      </c>
      <c r="H27" s="28">
        <v>36</v>
      </c>
      <c r="I27" s="28">
        <v>43</v>
      </c>
      <c r="J27" s="28">
        <v>39</v>
      </c>
      <c r="K27" s="28">
        <v>31</v>
      </c>
      <c r="L27" s="29">
        <v>44</v>
      </c>
      <c r="M27" s="30">
        <v>29</v>
      </c>
      <c r="N27" s="31">
        <v>39</v>
      </c>
      <c r="O27" s="21">
        <v>0</v>
      </c>
      <c r="P27" s="22">
        <f t="shared" si="0"/>
        <v>475</v>
      </c>
      <c r="Q27" s="23">
        <f t="shared" si="1"/>
        <v>2.0742358078602621</v>
      </c>
      <c r="T27" s="24"/>
    </row>
    <row r="28" spans="1:20">
      <c r="A28" s="13">
        <v>21</v>
      </c>
      <c r="B28" s="32" t="s">
        <v>46</v>
      </c>
      <c r="C28" s="33" t="s">
        <v>47</v>
      </c>
      <c r="D28" s="27">
        <v>63</v>
      </c>
      <c r="E28" s="28">
        <v>51</v>
      </c>
      <c r="F28" s="28">
        <v>48</v>
      </c>
      <c r="G28" s="28">
        <v>27</v>
      </c>
      <c r="H28" s="28">
        <v>44</v>
      </c>
      <c r="I28" s="28">
        <v>37</v>
      </c>
      <c r="J28" s="28">
        <v>27</v>
      </c>
      <c r="K28" s="28">
        <v>28</v>
      </c>
      <c r="L28" s="28">
        <v>57</v>
      </c>
      <c r="M28" s="28">
        <v>36</v>
      </c>
      <c r="N28" s="35">
        <v>57</v>
      </c>
      <c r="O28" s="21">
        <v>0</v>
      </c>
      <c r="P28" s="22">
        <f t="shared" si="0"/>
        <v>475</v>
      </c>
      <c r="Q28" s="23">
        <f t="shared" si="1"/>
        <v>2.0742358078602621</v>
      </c>
      <c r="T28" s="24"/>
    </row>
    <row r="29" spans="1:20">
      <c r="A29" s="13">
        <v>22</v>
      </c>
      <c r="B29" s="32" t="s">
        <v>48</v>
      </c>
      <c r="C29" s="33" t="s">
        <v>49</v>
      </c>
      <c r="D29" s="27">
        <v>43</v>
      </c>
      <c r="E29" s="28">
        <v>59</v>
      </c>
      <c r="F29" s="28">
        <v>48</v>
      </c>
      <c r="G29" s="28">
        <v>37</v>
      </c>
      <c r="H29" s="28">
        <v>46</v>
      </c>
      <c r="I29" s="28">
        <v>50</v>
      </c>
      <c r="J29" s="28">
        <v>47</v>
      </c>
      <c r="K29" s="28">
        <v>38</v>
      </c>
      <c r="L29" s="29">
        <v>35</v>
      </c>
      <c r="M29" s="30">
        <v>35</v>
      </c>
      <c r="N29" s="31">
        <v>28</v>
      </c>
      <c r="O29" s="21">
        <v>0</v>
      </c>
      <c r="P29" s="22">
        <f t="shared" si="0"/>
        <v>466</v>
      </c>
      <c r="Q29" s="23">
        <f t="shared" si="1"/>
        <v>2.034934497816594</v>
      </c>
      <c r="T29" s="24"/>
    </row>
    <row r="30" spans="1:20">
      <c r="A30" s="13">
        <v>23</v>
      </c>
      <c r="B30" s="32" t="s">
        <v>48</v>
      </c>
      <c r="C30" s="33" t="s">
        <v>48</v>
      </c>
      <c r="D30" s="27">
        <v>46</v>
      </c>
      <c r="E30" s="28">
        <v>38</v>
      </c>
      <c r="F30" s="28">
        <v>64</v>
      </c>
      <c r="G30" s="28">
        <v>34</v>
      </c>
      <c r="H30" s="28">
        <v>48</v>
      </c>
      <c r="I30" s="28">
        <v>50</v>
      </c>
      <c r="J30" s="28">
        <v>32</v>
      </c>
      <c r="K30" s="28">
        <v>34</v>
      </c>
      <c r="L30" s="29">
        <v>46</v>
      </c>
      <c r="M30" s="30">
        <v>24</v>
      </c>
      <c r="N30" s="36">
        <v>48</v>
      </c>
      <c r="O30" s="21">
        <v>0</v>
      </c>
      <c r="P30" s="22">
        <f t="shared" si="0"/>
        <v>464</v>
      </c>
      <c r="Q30" s="23">
        <f t="shared" si="1"/>
        <v>2.0262008733624453</v>
      </c>
      <c r="T30" s="24"/>
    </row>
    <row r="31" spans="1:20">
      <c r="A31" s="13">
        <v>24</v>
      </c>
      <c r="B31" s="32" t="s">
        <v>20</v>
      </c>
      <c r="C31" s="33" t="s">
        <v>50</v>
      </c>
      <c r="D31" s="27">
        <v>51</v>
      </c>
      <c r="E31" s="28">
        <v>42</v>
      </c>
      <c r="F31" s="28">
        <v>62</v>
      </c>
      <c r="G31" s="28">
        <v>35</v>
      </c>
      <c r="H31" s="28">
        <v>37</v>
      </c>
      <c r="I31" s="28">
        <v>29</v>
      </c>
      <c r="J31" s="28">
        <v>27</v>
      </c>
      <c r="K31" s="28">
        <v>48</v>
      </c>
      <c r="L31" s="29">
        <v>49</v>
      </c>
      <c r="M31" s="30">
        <v>34</v>
      </c>
      <c r="N31" s="31">
        <v>43</v>
      </c>
      <c r="O31" s="37">
        <v>0</v>
      </c>
      <c r="P31" s="22">
        <f t="shared" si="0"/>
        <v>457</v>
      </c>
      <c r="Q31" s="23">
        <f t="shared" si="1"/>
        <v>1.9956331877729259</v>
      </c>
      <c r="T31" s="24"/>
    </row>
    <row r="32" spans="1:20">
      <c r="A32" s="13">
        <v>25</v>
      </c>
      <c r="B32" s="25" t="s">
        <v>20</v>
      </c>
      <c r="C32" s="26" t="s">
        <v>51</v>
      </c>
      <c r="D32" s="27">
        <v>63</v>
      </c>
      <c r="E32" s="28">
        <v>56</v>
      </c>
      <c r="F32" s="28">
        <v>61</v>
      </c>
      <c r="G32" s="28">
        <v>29</v>
      </c>
      <c r="H32" s="28">
        <v>35</v>
      </c>
      <c r="I32" s="28">
        <v>22</v>
      </c>
      <c r="J32" s="28">
        <v>25</v>
      </c>
      <c r="K32" s="28">
        <v>27</v>
      </c>
      <c r="L32" s="29">
        <v>45</v>
      </c>
      <c r="M32" s="30">
        <v>42</v>
      </c>
      <c r="N32" s="31">
        <v>43</v>
      </c>
      <c r="O32" s="21">
        <v>0</v>
      </c>
      <c r="P32" s="22">
        <f t="shared" si="0"/>
        <v>448</v>
      </c>
      <c r="Q32" s="23">
        <f t="shared" si="1"/>
        <v>1.9563318777292575</v>
      </c>
      <c r="T32" s="24"/>
    </row>
    <row r="33" spans="1:20">
      <c r="A33" s="13">
        <v>26</v>
      </c>
      <c r="B33" s="32" t="s">
        <v>20</v>
      </c>
      <c r="C33" s="33" t="s">
        <v>52</v>
      </c>
      <c r="D33" s="27">
        <v>47</v>
      </c>
      <c r="E33" s="28">
        <v>56</v>
      </c>
      <c r="F33" s="28">
        <v>51</v>
      </c>
      <c r="G33" s="28">
        <v>52</v>
      </c>
      <c r="H33" s="28">
        <v>52</v>
      </c>
      <c r="I33" s="28">
        <v>38</v>
      </c>
      <c r="J33" s="28">
        <v>24</v>
      </c>
      <c r="K33" s="28">
        <v>36</v>
      </c>
      <c r="L33" s="29">
        <v>27</v>
      </c>
      <c r="M33" s="30">
        <v>31</v>
      </c>
      <c r="N33" s="31">
        <v>33</v>
      </c>
      <c r="O33" s="21">
        <v>0</v>
      </c>
      <c r="P33" s="22">
        <f t="shared" si="0"/>
        <v>447</v>
      </c>
      <c r="Q33" s="23">
        <f t="shared" si="1"/>
        <v>1.9519650655021834</v>
      </c>
      <c r="T33" s="24"/>
    </row>
    <row r="34" spans="1:20">
      <c r="A34" s="13">
        <v>27</v>
      </c>
      <c r="B34" s="25" t="s">
        <v>53</v>
      </c>
      <c r="C34" s="33" t="s">
        <v>54</v>
      </c>
      <c r="D34" s="27">
        <v>47</v>
      </c>
      <c r="E34" s="28">
        <v>46</v>
      </c>
      <c r="F34" s="28">
        <v>32</v>
      </c>
      <c r="G34" s="28">
        <v>39</v>
      </c>
      <c r="H34" s="28">
        <v>45</v>
      </c>
      <c r="I34" s="28">
        <v>33</v>
      </c>
      <c r="J34" s="28">
        <v>41</v>
      </c>
      <c r="K34" s="30">
        <v>23</v>
      </c>
      <c r="L34" s="30">
        <v>56</v>
      </c>
      <c r="M34" s="30">
        <v>36</v>
      </c>
      <c r="N34" s="31">
        <v>48</v>
      </c>
      <c r="O34" s="21">
        <v>0</v>
      </c>
      <c r="P34" s="22">
        <f t="shared" si="0"/>
        <v>446</v>
      </c>
      <c r="Q34" s="23">
        <f t="shared" si="1"/>
        <v>1.9475982532751093</v>
      </c>
      <c r="T34" s="24"/>
    </row>
    <row r="35" spans="1:20">
      <c r="A35" s="13">
        <v>28</v>
      </c>
      <c r="B35" s="32" t="s">
        <v>20</v>
      </c>
      <c r="C35" s="33" t="s">
        <v>55</v>
      </c>
      <c r="D35" s="27">
        <v>47</v>
      </c>
      <c r="E35" s="28">
        <v>32</v>
      </c>
      <c r="F35" s="28">
        <v>38</v>
      </c>
      <c r="G35" s="28">
        <v>40</v>
      </c>
      <c r="H35" s="28">
        <v>48</v>
      </c>
      <c r="I35" s="28">
        <v>38</v>
      </c>
      <c r="J35" s="28">
        <v>39</v>
      </c>
      <c r="K35" s="28">
        <v>44</v>
      </c>
      <c r="L35" s="29">
        <v>28</v>
      </c>
      <c r="M35" s="30">
        <v>37</v>
      </c>
      <c r="N35" s="31">
        <v>45</v>
      </c>
      <c r="O35" s="21">
        <v>0</v>
      </c>
      <c r="P35" s="22">
        <f t="shared" si="0"/>
        <v>436</v>
      </c>
      <c r="Q35" s="23">
        <f t="shared" si="1"/>
        <v>1.9039301310043668</v>
      </c>
      <c r="T35" s="24"/>
    </row>
    <row r="36" spans="1:20">
      <c r="A36" s="13">
        <v>29</v>
      </c>
      <c r="B36" s="32" t="s">
        <v>56</v>
      </c>
      <c r="C36" s="33" t="s">
        <v>57</v>
      </c>
      <c r="D36" s="27">
        <v>52</v>
      </c>
      <c r="E36" s="28">
        <v>46</v>
      </c>
      <c r="F36" s="28">
        <v>41</v>
      </c>
      <c r="G36" s="28">
        <v>42</v>
      </c>
      <c r="H36" s="28">
        <v>38</v>
      </c>
      <c r="I36" s="28">
        <v>31</v>
      </c>
      <c r="J36" s="28">
        <v>30</v>
      </c>
      <c r="K36" s="28">
        <v>32</v>
      </c>
      <c r="L36" s="29">
        <v>39</v>
      </c>
      <c r="M36" s="30">
        <v>30</v>
      </c>
      <c r="N36" s="31">
        <v>32</v>
      </c>
      <c r="O36" s="21">
        <v>0</v>
      </c>
      <c r="P36" s="22">
        <f t="shared" si="0"/>
        <v>413</v>
      </c>
      <c r="Q36" s="23">
        <f t="shared" si="1"/>
        <v>1.8034934497816595</v>
      </c>
      <c r="T36" s="24"/>
    </row>
    <row r="37" spans="1:20">
      <c r="A37" s="13">
        <v>30</v>
      </c>
      <c r="B37" s="32" t="s">
        <v>53</v>
      </c>
      <c r="C37" s="33" t="s">
        <v>58</v>
      </c>
      <c r="D37" s="27">
        <v>44</v>
      </c>
      <c r="E37" s="28">
        <v>46</v>
      </c>
      <c r="F37" s="28">
        <v>51</v>
      </c>
      <c r="G37" s="28">
        <v>42</v>
      </c>
      <c r="H37" s="28">
        <v>43</v>
      </c>
      <c r="I37" s="28">
        <v>41</v>
      </c>
      <c r="J37" s="28">
        <v>30</v>
      </c>
      <c r="K37" s="28">
        <v>25</v>
      </c>
      <c r="L37" s="29">
        <v>12</v>
      </c>
      <c r="M37" s="30">
        <v>33</v>
      </c>
      <c r="N37" s="31">
        <v>38</v>
      </c>
      <c r="O37" s="21">
        <v>0</v>
      </c>
      <c r="P37" s="22">
        <f t="shared" si="0"/>
        <v>405</v>
      </c>
      <c r="Q37" s="23">
        <f t="shared" si="1"/>
        <v>1.7685589519650655</v>
      </c>
      <c r="T37" s="24"/>
    </row>
    <row r="38" spans="1:20">
      <c r="A38" s="13">
        <v>31</v>
      </c>
      <c r="B38" s="32" t="s">
        <v>22</v>
      </c>
      <c r="C38" s="33" t="s">
        <v>59</v>
      </c>
      <c r="D38" s="27">
        <v>42</v>
      </c>
      <c r="E38" s="28">
        <v>41</v>
      </c>
      <c r="F38" s="28">
        <v>45</v>
      </c>
      <c r="G38" s="28">
        <v>35</v>
      </c>
      <c r="H38" s="28">
        <v>33</v>
      </c>
      <c r="I38" s="28">
        <v>36</v>
      </c>
      <c r="J38" s="28">
        <v>26</v>
      </c>
      <c r="K38" s="28">
        <v>60</v>
      </c>
      <c r="L38" s="29">
        <v>37</v>
      </c>
      <c r="M38" s="30">
        <v>30</v>
      </c>
      <c r="N38" s="31">
        <v>19</v>
      </c>
      <c r="O38" s="21">
        <v>0</v>
      </c>
      <c r="P38" s="22">
        <f t="shared" si="0"/>
        <v>404</v>
      </c>
      <c r="Q38" s="23">
        <f t="shared" si="1"/>
        <v>1.7641921397379912</v>
      </c>
      <c r="T38" s="24"/>
    </row>
    <row r="39" spans="1:20">
      <c r="A39" s="13">
        <v>32</v>
      </c>
      <c r="B39" s="32" t="s">
        <v>60</v>
      </c>
      <c r="C39" s="33" t="s">
        <v>61</v>
      </c>
      <c r="D39" s="27">
        <v>30</v>
      </c>
      <c r="E39" s="28">
        <v>36</v>
      </c>
      <c r="F39" s="28">
        <v>33</v>
      </c>
      <c r="G39" s="28">
        <v>38</v>
      </c>
      <c r="H39" s="28">
        <v>19</v>
      </c>
      <c r="I39" s="28">
        <v>41</v>
      </c>
      <c r="J39" s="28">
        <v>38</v>
      </c>
      <c r="K39" s="28">
        <v>21</v>
      </c>
      <c r="L39" s="29">
        <v>46</v>
      </c>
      <c r="M39" s="30">
        <v>40</v>
      </c>
      <c r="N39" s="31">
        <v>40</v>
      </c>
      <c r="O39" s="21">
        <v>0</v>
      </c>
      <c r="P39" s="22">
        <f t="shared" si="0"/>
        <v>382</v>
      </c>
      <c r="Q39" s="23">
        <f t="shared" si="1"/>
        <v>1.668122270742358</v>
      </c>
      <c r="T39" s="24"/>
    </row>
    <row r="40" spans="1:20">
      <c r="A40" s="13">
        <v>33</v>
      </c>
      <c r="B40" s="32" t="s">
        <v>62</v>
      </c>
      <c r="C40" s="33" t="s">
        <v>62</v>
      </c>
      <c r="D40" s="27">
        <v>39</v>
      </c>
      <c r="E40" s="28">
        <v>40</v>
      </c>
      <c r="F40" s="28">
        <v>40</v>
      </c>
      <c r="G40" s="28">
        <v>35</v>
      </c>
      <c r="H40" s="28">
        <v>37</v>
      </c>
      <c r="I40" s="28">
        <v>43</v>
      </c>
      <c r="J40" s="28">
        <v>28</v>
      </c>
      <c r="K40" s="28">
        <v>30</v>
      </c>
      <c r="L40" s="29">
        <v>27</v>
      </c>
      <c r="M40" s="30">
        <v>27</v>
      </c>
      <c r="N40" s="31">
        <v>24</v>
      </c>
      <c r="O40" s="21">
        <v>0</v>
      </c>
      <c r="P40" s="22">
        <f t="shared" si="0"/>
        <v>370</v>
      </c>
      <c r="Q40" s="23">
        <f t="shared" si="1"/>
        <v>1.6157205240174672</v>
      </c>
      <c r="T40" s="24"/>
    </row>
    <row r="41" spans="1:20">
      <c r="A41" s="13">
        <v>34</v>
      </c>
      <c r="B41" s="32" t="s">
        <v>20</v>
      </c>
      <c r="C41" s="33" t="s">
        <v>63</v>
      </c>
      <c r="D41" s="27">
        <v>43</v>
      </c>
      <c r="E41" s="28">
        <v>38</v>
      </c>
      <c r="F41" s="28">
        <v>21</v>
      </c>
      <c r="G41" s="28">
        <v>44</v>
      </c>
      <c r="H41" s="28">
        <v>15</v>
      </c>
      <c r="I41" s="28">
        <v>26</v>
      </c>
      <c r="J41" s="28">
        <v>31</v>
      </c>
      <c r="K41" s="28">
        <v>43</v>
      </c>
      <c r="L41" s="29">
        <v>36</v>
      </c>
      <c r="M41" s="30">
        <v>22</v>
      </c>
      <c r="N41" s="31">
        <v>34</v>
      </c>
      <c r="O41" s="21">
        <v>0</v>
      </c>
      <c r="P41" s="22">
        <f t="shared" si="0"/>
        <v>353</v>
      </c>
      <c r="Q41" s="23">
        <f t="shared" si="1"/>
        <v>1.5414847161572052</v>
      </c>
      <c r="T41" s="24"/>
    </row>
    <row r="42" spans="1:20">
      <c r="A42" s="13">
        <v>35</v>
      </c>
      <c r="B42" s="32" t="s">
        <v>43</v>
      </c>
      <c r="C42" s="33" t="s">
        <v>64</v>
      </c>
      <c r="D42" s="27">
        <v>33</v>
      </c>
      <c r="E42" s="28">
        <v>29</v>
      </c>
      <c r="F42" s="28">
        <v>35</v>
      </c>
      <c r="G42" s="28">
        <v>25</v>
      </c>
      <c r="H42" s="28">
        <v>23</v>
      </c>
      <c r="I42" s="28">
        <v>35</v>
      </c>
      <c r="J42" s="28">
        <v>38</v>
      </c>
      <c r="K42" s="28">
        <v>28</v>
      </c>
      <c r="L42" s="29">
        <v>36</v>
      </c>
      <c r="M42" s="30">
        <v>29</v>
      </c>
      <c r="N42" s="31">
        <v>32</v>
      </c>
      <c r="O42" s="21">
        <v>0</v>
      </c>
      <c r="P42" s="22">
        <f t="shared" si="0"/>
        <v>343</v>
      </c>
      <c r="Q42" s="23">
        <f t="shared" si="1"/>
        <v>1.4978165938864629</v>
      </c>
      <c r="T42" s="24"/>
    </row>
    <row r="43" spans="1:20">
      <c r="A43" s="13">
        <v>36</v>
      </c>
      <c r="B43" s="32" t="s">
        <v>20</v>
      </c>
      <c r="C43" s="33" t="s">
        <v>65</v>
      </c>
      <c r="D43" s="27">
        <v>29</v>
      </c>
      <c r="E43" s="28">
        <v>33</v>
      </c>
      <c r="F43" s="28">
        <v>51</v>
      </c>
      <c r="G43" s="28">
        <v>34</v>
      </c>
      <c r="H43" s="28">
        <v>26</v>
      </c>
      <c r="I43" s="28">
        <v>22</v>
      </c>
      <c r="J43" s="28">
        <v>19</v>
      </c>
      <c r="K43" s="28">
        <v>23</v>
      </c>
      <c r="L43" s="29">
        <v>31</v>
      </c>
      <c r="M43" s="30">
        <v>29</v>
      </c>
      <c r="N43" s="31">
        <v>28</v>
      </c>
      <c r="O43" s="21">
        <v>0</v>
      </c>
      <c r="P43" s="22">
        <f t="shared" si="0"/>
        <v>325</v>
      </c>
      <c r="Q43" s="23">
        <f t="shared" si="1"/>
        <v>1.4192139737991267</v>
      </c>
      <c r="T43" s="24"/>
    </row>
    <row r="44" spans="1:20">
      <c r="A44" s="13">
        <v>37</v>
      </c>
      <c r="B44" s="32" t="s">
        <v>35</v>
      </c>
      <c r="C44" s="33" t="s">
        <v>66</v>
      </c>
      <c r="D44" s="27">
        <v>50</v>
      </c>
      <c r="E44" s="28">
        <v>40</v>
      </c>
      <c r="F44" s="28">
        <v>21</v>
      </c>
      <c r="G44" s="28">
        <v>13</v>
      </c>
      <c r="H44" s="28">
        <v>34</v>
      </c>
      <c r="I44" s="28">
        <v>11</v>
      </c>
      <c r="J44" s="28">
        <v>22</v>
      </c>
      <c r="K44" s="28">
        <v>24</v>
      </c>
      <c r="L44" s="30">
        <v>38</v>
      </c>
      <c r="M44" s="30">
        <v>29</v>
      </c>
      <c r="N44" s="31">
        <v>33</v>
      </c>
      <c r="O44" s="21">
        <v>0</v>
      </c>
      <c r="P44" s="22">
        <f t="shared" si="0"/>
        <v>315</v>
      </c>
      <c r="Q44" s="23">
        <f t="shared" si="1"/>
        <v>1.3755458515283843</v>
      </c>
      <c r="T44" s="24"/>
    </row>
    <row r="45" spans="1:20">
      <c r="A45" s="13">
        <v>38</v>
      </c>
      <c r="B45" s="32" t="s">
        <v>20</v>
      </c>
      <c r="C45" s="33" t="s">
        <v>67</v>
      </c>
      <c r="D45" s="27">
        <v>24</v>
      </c>
      <c r="E45" s="28">
        <v>43</v>
      </c>
      <c r="F45" s="28">
        <v>39</v>
      </c>
      <c r="G45" s="28">
        <v>26</v>
      </c>
      <c r="H45" s="28">
        <v>24</v>
      </c>
      <c r="I45" s="28">
        <v>38</v>
      </c>
      <c r="J45" s="28">
        <v>23</v>
      </c>
      <c r="K45" s="28">
        <v>16</v>
      </c>
      <c r="L45" s="29">
        <v>17</v>
      </c>
      <c r="M45" s="30">
        <v>20</v>
      </c>
      <c r="N45" s="31">
        <v>44</v>
      </c>
      <c r="O45" s="21">
        <v>0</v>
      </c>
      <c r="P45" s="22">
        <f t="shared" si="0"/>
        <v>314</v>
      </c>
      <c r="Q45" s="23">
        <f t="shared" si="1"/>
        <v>1.3711790393013101</v>
      </c>
      <c r="T45" s="24"/>
    </row>
    <row r="46" spans="1:20">
      <c r="A46" s="13">
        <v>39</v>
      </c>
      <c r="B46" s="32" t="s">
        <v>68</v>
      </c>
      <c r="C46" s="33" t="s">
        <v>69</v>
      </c>
      <c r="D46" s="27">
        <v>23</v>
      </c>
      <c r="E46" s="28">
        <v>28</v>
      </c>
      <c r="F46" s="28">
        <v>37</v>
      </c>
      <c r="G46" s="28">
        <v>17</v>
      </c>
      <c r="H46" s="28">
        <v>34</v>
      </c>
      <c r="I46" s="28">
        <v>30</v>
      </c>
      <c r="J46" s="28">
        <v>27</v>
      </c>
      <c r="K46" s="28">
        <v>20</v>
      </c>
      <c r="L46" s="29">
        <v>18</v>
      </c>
      <c r="M46" s="30">
        <v>47</v>
      </c>
      <c r="N46" s="31">
        <v>32</v>
      </c>
      <c r="O46" s="21">
        <v>0</v>
      </c>
      <c r="P46" s="22">
        <f t="shared" si="0"/>
        <v>313</v>
      </c>
      <c r="Q46" s="23">
        <f t="shared" si="1"/>
        <v>1.3668122270742358</v>
      </c>
      <c r="T46" s="24"/>
    </row>
    <row r="47" spans="1:20">
      <c r="A47" s="13">
        <v>40</v>
      </c>
      <c r="B47" s="32" t="s">
        <v>20</v>
      </c>
      <c r="C47" s="33" t="s">
        <v>70</v>
      </c>
      <c r="D47" s="27">
        <v>50</v>
      </c>
      <c r="E47" s="28">
        <v>26</v>
      </c>
      <c r="F47" s="28">
        <v>34</v>
      </c>
      <c r="G47" s="28">
        <v>21</v>
      </c>
      <c r="H47" s="28">
        <v>29</v>
      </c>
      <c r="I47" s="28">
        <v>37</v>
      </c>
      <c r="J47" s="28">
        <v>25</v>
      </c>
      <c r="K47" s="28">
        <v>14</v>
      </c>
      <c r="L47" s="29">
        <v>16</v>
      </c>
      <c r="M47" s="30">
        <v>20</v>
      </c>
      <c r="N47" s="38">
        <v>34</v>
      </c>
      <c r="O47" s="21">
        <v>0</v>
      </c>
      <c r="P47" s="22">
        <f t="shared" si="0"/>
        <v>306</v>
      </c>
      <c r="Q47" s="23">
        <f t="shared" si="1"/>
        <v>1.3362445414847162</v>
      </c>
      <c r="T47" s="24"/>
    </row>
    <row r="48" spans="1:20">
      <c r="A48" s="13">
        <v>41</v>
      </c>
      <c r="B48" s="32" t="s">
        <v>25</v>
      </c>
      <c r="C48" s="33" t="s">
        <v>71</v>
      </c>
      <c r="D48" s="27">
        <v>22</v>
      </c>
      <c r="E48" s="28">
        <v>20</v>
      </c>
      <c r="F48" s="28">
        <v>36</v>
      </c>
      <c r="G48" s="28">
        <v>30</v>
      </c>
      <c r="H48" s="28">
        <v>34</v>
      </c>
      <c r="I48" s="28">
        <v>18</v>
      </c>
      <c r="J48" s="28">
        <v>28</v>
      </c>
      <c r="K48" s="28">
        <v>33</v>
      </c>
      <c r="L48" s="38">
        <v>26</v>
      </c>
      <c r="M48" s="38">
        <v>29</v>
      </c>
      <c r="N48" s="38">
        <v>25</v>
      </c>
      <c r="O48" s="21">
        <v>0</v>
      </c>
      <c r="P48" s="22">
        <f t="shared" si="0"/>
        <v>301</v>
      </c>
      <c r="Q48" s="23">
        <f t="shared" si="1"/>
        <v>1.314410480349345</v>
      </c>
      <c r="T48" s="24"/>
    </row>
    <row r="49" spans="1:20">
      <c r="A49" s="13">
        <v>42</v>
      </c>
      <c r="B49" s="32" t="s">
        <v>43</v>
      </c>
      <c r="C49" s="33" t="s">
        <v>72</v>
      </c>
      <c r="D49" s="27">
        <v>41</v>
      </c>
      <c r="E49" s="28">
        <v>38</v>
      </c>
      <c r="F49" s="28">
        <v>44</v>
      </c>
      <c r="G49" s="28">
        <v>33</v>
      </c>
      <c r="H49" s="28">
        <v>48</v>
      </c>
      <c r="I49" s="28">
        <v>34</v>
      </c>
      <c r="J49" s="28">
        <v>27</v>
      </c>
      <c r="K49" s="28">
        <v>0</v>
      </c>
      <c r="L49" s="29">
        <v>0</v>
      </c>
      <c r="M49" s="30">
        <v>1</v>
      </c>
      <c r="N49" s="31">
        <v>26</v>
      </c>
      <c r="O49" s="21">
        <v>0</v>
      </c>
      <c r="P49" s="22">
        <f t="shared" si="0"/>
        <v>292</v>
      </c>
      <c r="Q49" s="23">
        <f t="shared" si="1"/>
        <v>1.2751091703056769</v>
      </c>
      <c r="T49" s="24"/>
    </row>
    <row r="50" spans="1:20">
      <c r="A50" s="13">
        <v>43</v>
      </c>
      <c r="B50" s="32" t="s">
        <v>20</v>
      </c>
      <c r="C50" s="33" t="s">
        <v>73</v>
      </c>
      <c r="D50" s="27" t="s">
        <v>74</v>
      </c>
      <c r="E50" s="28" t="s">
        <v>74</v>
      </c>
      <c r="F50" s="28" t="s">
        <v>74</v>
      </c>
      <c r="G50" s="28">
        <v>35</v>
      </c>
      <c r="H50" s="28">
        <v>36</v>
      </c>
      <c r="I50" s="28">
        <v>42</v>
      </c>
      <c r="J50" s="28">
        <v>26</v>
      </c>
      <c r="K50" s="28">
        <v>32</v>
      </c>
      <c r="L50" s="29">
        <v>50</v>
      </c>
      <c r="M50" s="29">
        <v>43</v>
      </c>
      <c r="N50" s="31">
        <v>28</v>
      </c>
      <c r="O50" s="21">
        <v>0</v>
      </c>
      <c r="P50" s="22">
        <f t="shared" si="0"/>
        <v>292</v>
      </c>
      <c r="Q50" s="23">
        <f>+P50/165</f>
        <v>1.7696969696969698</v>
      </c>
      <c r="T50" s="24"/>
    </row>
    <row r="51" spans="1:20">
      <c r="A51" s="13">
        <v>44</v>
      </c>
      <c r="B51" s="32" t="s">
        <v>60</v>
      </c>
      <c r="C51" s="33" t="s">
        <v>75</v>
      </c>
      <c r="D51" s="27">
        <v>23</v>
      </c>
      <c r="E51" s="28">
        <v>31</v>
      </c>
      <c r="F51" s="28">
        <v>35</v>
      </c>
      <c r="G51" s="28">
        <v>20</v>
      </c>
      <c r="H51" s="28">
        <v>28</v>
      </c>
      <c r="I51" s="28">
        <v>21</v>
      </c>
      <c r="J51" s="28">
        <v>25</v>
      </c>
      <c r="K51" s="28">
        <v>31</v>
      </c>
      <c r="L51" s="29">
        <v>36</v>
      </c>
      <c r="M51" s="29">
        <v>15</v>
      </c>
      <c r="N51" s="31">
        <v>26</v>
      </c>
      <c r="O51" s="21">
        <v>0</v>
      </c>
      <c r="P51" s="22">
        <f t="shared" si="0"/>
        <v>291</v>
      </c>
      <c r="Q51" s="23">
        <f t="shared" ref="Q51:Q64" si="2">+P51/229</f>
        <v>1.2707423580786026</v>
      </c>
      <c r="T51" s="24"/>
    </row>
    <row r="52" spans="1:20">
      <c r="A52" s="13">
        <v>45</v>
      </c>
      <c r="B52" s="32" t="s">
        <v>56</v>
      </c>
      <c r="C52" s="33" t="s">
        <v>76</v>
      </c>
      <c r="D52" s="27">
        <v>31</v>
      </c>
      <c r="E52" s="28">
        <v>52</v>
      </c>
      <c r="F52" s="28">
        <v>53</v>
      </c>
      <c r="G52" s="28">
        <v>42</v>
      </c>
      <c r="H52" s="28">
        <v>26</v>
      </c>
      <c r="I52" s="28">
        <v>8</v>
      </c>
      <c r="J52" s="28">
        <v>11</v>
      </c>
      <c r="K52" s="28">
        <v>15</v>
      </c>
      <c r="L52" s="29">
        <v>22</v>
      </c>
      <c r="M52" s="30">
        <v>20</v>
      </c>
      <c r="N52" s="31">
        <v>9</v>
      </c>
      <c r="O52" s="21">
        <v>0</v>
      </c>
      <c r="P52" s="22">
        <f t="shared" si="0"/>
        <v>289</v>
      </c>
      <c r="Q52" s="23">
        <f t="shared" si="2"/>
        <v>1.2620087336244541</v>
      </c>
      <c r="T52" s="24"/>
    </row>
    <row r="53" spans="1:20">
      <c r="A53" s="13">
        <v>46</v>
      </c>
      <c r="B53" s="32" t="s">
        <v>77</v>
      </c>
      <c r="C53" s="33" t="s">
        <v>78</v>
      </c>
      <c r="D53" s="27">
        <v>29</v>
      </c>
      <c r="E53" s="28">
        <v>21</v>
      </c>
      <c r="F53" s="28">
        <v>27</v>
      </c>
      <c r="G53" s="28">
        <v>37</v>
      </c>
      <c r="H53" s="28">
        <v>28</v>
      </c>
      <c r="I53" s="28">
        <v>35</v>
      </c>
      <c r="J53" s="28">
        <v>12</v>
      </c>
      <c r="K53" s="28">
        <v>24</v>
      </c>
      <c r="L53" s="29">
        <v>22</v>
      </c>
      <c r="M53" s="30">
        <v>28</v>
      </c>
      <c r="N53" s="31">
        <v>23</v>
      </c>
      <c r="O53" s="21">
        <v>0</v>
      </c>
      <c r="P53" s="22">
        <f t="shared" si="0"/>
        <v>286</v>
      </c>
      <c r="Q53" s="23">
        <f t="shared" si="2"/>
        <v>1.2489082969432315</v>
      </c>
      <c r="T53" s="24"/>
    </row>
    <row r="54" spans="1:20">
      <c r="A54" s="13">
        <v>47</v>
      </c>
      <c r="B54" s="32" t="s">
        <v>20</v>
      </c>
      <c r="C54" s="33" t="s">
        <v>79</v>
      </c>
      <c r="D54" s="27">
        <v>20</v>
      </c>
      <c r="E54" s="28">
        <v>30</v>
      </c>
      <c r="F54" s="28">
        <v>13</v>
      </c>
      <c r="G54" s="28">
        <v>14</v>
      </c>
      <c r="H54" s="28">
        <v>21</v>
      </c>
      <c r="I54" s="28">
        <v>19</v>
      </c>
      <c r="J54" s="28">
        <v>14</v>
      </c>
      <c r="K54" s="28">
        <v>51</v>
      </c>
      <c r="L54" s="28">
        <v>32</v>
      </c>
      <c r="M54" s="28">
        <v>39</v>
      </c>
      <c r="N54" s="31">
        <v>21</v>
      </c>
      <c r="O54" s="34">
        <v>0</v>
      </c>
      <c r="P54" s="22">
        <f t="shared" si="0"/>
        <v>274</v>
      </c>
      <c r="Q54" s="23">
        <f t="shared" si="2"/>
        <v>1.1965065502183405</v>
      </c>
      <c r="T54" s="24"/>
    </row>
    <row r="55" spans="1:20">
      <c r="A55" s="13">
        <v>48</v>
      </c>
      <c r="B55" s="32" t="s">
        <v>46</v>
      </c>
      <c r="C55" s="33" t="s">
        <v>80</v>
      </c>
      <c r="D55" s="27">
        <v>21</v>
      </c>
      <c r="E55" s="28">
        <v>27</v>
      </c>
      <c r="F55" s="28">
        <v>28</v>
      </c>
      <c r="G55" s="28">
        <v>30</v>
      </c>
      <c r="H55" s="28">
        <v>25</v>
      </c>
      <c r="I55" s="28">
        <v>25</v>
      </c>
      <c r="J55" s="28">
        <v>20</v>
      </c>
      <c r="K55" s="28">
        <v>22</v>
      </c>
      <c r="L55" s="29">
        <v>24</v>
      </c>
      <c r="M55" s="30">
        <v>24</v>
      </c>
      <c r="N55" s="35">
        <v>27</v>
      </c>
      <c r="O55" s="21">
        <v>0</v>
      </c>
      <c r="P55" s="22">
        <f t="shared" si="0"/>
        <v>273</v>
      </c>
      <c r="Q55" s="23">
        <f t="shared" si="2"/>
        <v>1.1921397379912664</v>
      </c>
      <c r="T55" s="24"/>
    </row>
    <row r="56" spans="1:20">
      <c r="A56" s="13">
        <v>49</v>
      </c>
      <c r="B56" s="32" t="s">
        <v>81</v>
      </c>
      <c r="C56" s="33" t="s">
        <v>82</v>
      </c>
      <c r="D56" s="27">
        <v>56</v>
      </c>
      <c r="E56" s="28">
        <v>45</v>
      </c>
      <c r="F56" s="28">
        <v>34</v>
      </c>
      <c r="G56" s="28">
        <v>15</v>
      </c>
      <c r="H56" s="28">
        <v>19</v>
      </c>
      <c r="I56" s="28">
        <v>11</v>
      </c>
      <c r="J56" s="28">
        <v>15</v>
      </c>
      <c r="K56" s="28">
        <v>40</v>
      </c>
      <c r="L56" s="28">
        <v>17</v>
      </c>
      <c r="M56" s="28">
        <v>12</v>
      </c>
      <c r="N56" s="28">
        <v>8</v>
      </c>
      <c r="O56" s="21">
        <v>0</v>
      </c>
      <c r="P56" s="22">
        <f t="shared" si="0"/>
        <v>272</v>
      </c>
      <c r="Q56" s="23">
        <f t="shared" si="2"/>
        <v>1.1877729257641922</v>
      </c>
      <c r="T56" s="24"/>
    </row>
    <row r="57" spans="1:20">
      <c r="A57" s="13">
        <v>50</v>
      </c>
      <c r="B57" s="32" t="s">
        <v>77</v>
      </c>
      <c r="C57" s="33" t="s">
        <v>83</v>
      </c>
      <c r="D57" s="27">
        <v>40</v>
      </c>
      <c r="E57" s="28">
        <v>27</v>
      </c>
      <c r="F57" s="28">
        <v>36</v>
      </c>
      <c r="G57" s="28">
        <v>19</v>
      </c>
      <c r="H57" s="28">
        <v>17</v>
      </c>
      <c r="I57" s="28">
        <v>20</v>
      </c>
      <c r="J57" s="28">
        <v>16</v>
      </c>
      <c r="K57" s="28">
        <v>24</v>
      </c>
      <c r="L57" s="29">
        <v>23</v>
      </c>
      <c r="M57" s="31">
        <v>18</v>
      </c>
      <c r="N57" s="31">
        <v>29</v>
      </c>
      <c r="O57" s="21">
        <v>0</v>
      </c>
      <c r="P57" s="22">
        <f t="shared" si="0"/>
        <v>269</v>
      </c>
      <c r="Q57" s="23">
        <f t="shared" si="2"/>
        <v>1.1746724890829694</v>
      </c>
      <c r="T57" s="24"/>
    </row>
    <row r="58" spans="1:20">
      <c r="A58" s="13">
        <v>51</v>
      </c>
      <c r="B58" s="32" t="s">
        <v>84</v>
      </c>
      <c r="C58" s="33" t="s">
        <v>85</v>
      </c>
      <c r="D58" s="27">
        <v>28</v>
      </c>
      <c r="E58" s="28">
        <v>26</v>
      </c>
      <c r="F58" s="28">
        <v>34</v>
      </c>
      <c r="G58" s="28">
        <v>15</v>
      </c>
      <c r="H58" s="28">
        <v>19</v>
      </c>
      <c r="I58" s="28">
        <v>26</v>
      </c>
      <c r="J58" s="28">
        <v>16</v>
      </c>
      <c r="K58" s="28">
        <v>27</v>
      </c>
      <c r="L58" s="29">
        <v>21</v>
      </c>
      <c r="M58" s="30">
        <v>27</v>
      </c>
      <c r="N58" s="35">
        <v>28</v>
      </c>
      <c r="O58" s="21">
        <v>0</v>
      </c>
      <c r="P58" s="22">
        <f t="shared" si="0"/>
        <v>267</v>
      </c>
      <c r="Q58" s="23">
        <f t="shared" si="2"/>
        <v>1.1659388646288209</v>
      </c>
      <c r="T58" s="24"/>
    </row>
    <row r="59" spans="1:20">
      <c r="A59" s="13">
        <v>52</v>
      </c>
      <c r="B59" s="32" t="s">
        <v>20</v>
      </c>
      <c r="C59" s="33" t="s">
        <v>86</v>
      </c>
      <c r="D59" s="27">
        <v>43</v>
      </c>
      <c r="E59" s="28">
        <v>44</v>
      </c>
      <c r="F59" s="28">
        <v>36</v>
      </c>
      <c r="G59" s="28">
        <v>25</v>
      </c>
      <c r="H59" s="28">
        <v>23</v>
      </c>
      <c r="I59" s="28">
        <v>16</v>
      </c>
      <c r="J59" s="29">
        <v>11</v>
      </c>
      <c r="K59" s="29">
        <v>19</v>
      </c>
      <c r="L59" s="29">
        <v>17</v>
      </c>
      <c r="M59" s="30">
        <v>14</v>
      </c>
      <c r="N59" s="31">
        <v>19</v>
      </c>
      <c r="O59" s="21">
        <v>0</v>
      </c>
      <c r="P59" s="22">
        <f t="shared" si="0"/>
        <v>267</v>
      </c>
      <c r="Q59" s="23">
        <f t="shared" si="2"/>
        <v>1.1659388646288209</v>
      </c>
      <c r="T59" s="24"/>
    </row>
    <row r="60" spans="1:20">
      <c r="A60" s="13">
        <v>53</v>
      </c>
      <c r="B60" s="32" t="s">
        <v>87</v>
      </c>
      <c r="C60" s="33" t="s">
        <v>88</v>
      </c>
      <c r="D60" s="27">
        <v>21</v>
      </c>
      <c r="E60" s="28">
        <v>21</v>
      </c>
      <c r="F60" s="28">
        <v>39</v>
      </c>
      <c r="G60" s="28">
        <v>28</v>
      </c>
      <c r="H60" s="28">
        <v>24</v>
      </c>
      <c r="I60" s="28">
        <v>19</v>
      </c>
      <c r="J60" s="28">
        <v>25</v>
      </c>
      <c r="K60" s="28">
        <v>16</v>
      </c>
      <c r="L60" s="28">
        <v>24</v>
      </c>
      <c r="M60" s="28">
        <v>21</v>
      </c>
      <c r="N60" s="28">
        <v>25</v>
      </c>
      <c r="O60" s="21">
        <v>0</v>
      </c>
      <c r="P60" s="22">
        <f t="shared" si="0"/>
        <v>263</v>
      </c>
      <c r="Q60" s="23">
        <f t="shared" si="2"/>
        <v>1.1484716157205239</v>
      </c>
      <c r="T60" s="24"/>
    </row>
    <row r="61" spans="1:20">
      <c r="A61" s="13">
        <v>54</v>
      </c>
      <c r="B61" s="32" t="s">
        <v>20</v>
      </c>
      <c r="C61" s="33" t="s">
        <v>89</v>
      </c>
      <c r="D61" s="27">
        <v>35</v>
      </c>
      <c r="E61" s="28">
        <v>34</v>
      </c>
      <c r="F61" s="28">
        <v>30</v>
      </c>
      <c r="G61" s="28">
        <v>32</v>
      </c>
      <c r="H61" s="28">
        <v>15</v>
      </c>
      <c r="I61" s="28">
        <v>21</v>
      </c>
      <c r="J61" s="28">
        <v>19</v>
      </c>
      <c r="K61" s="28">
        <v>15</v>
      </c>
      <c r="L61" s="29">
        <v>5</v>
      </c>
      <c r="M61" s="30">
        <v>30</v>
      </c>
      <c r="N61" s="38">
        <v>26</v>
      </c>
      <c r="O61" s="21">
        <v>0</v>
      </c>
      <c r="P61" s="22">
        <f t="shared" si="0"/>
        <v>262</v>
      </c>
      <c r="Q61" s="23">
        <f t="shared" si="2"/>
        <v>1.1441048034934498</v>
      </c>
      <c r="T61" s="24"/>
    </row>
    <row r="62" spans="1:20">
      <c r="A62" s="13">
        <v>55</v>
      </c>
      <c r="B62" s="32" t="s">
        <v>77</v>
      </c>
      <c r="C62" s="33" t="s">
        <v>90</v>
      </c>
      <c r="D62" s="27">
        <v>25</v>
      </c>
      <c r="E62" s="28">
        <v>42</v>
      </c>
      <c r="F62" s="28">
        <v>32</v>
      </c>
      <c r="G62" s="28">
        <v>22</v>
      </c>
      <c r="H62" s="28">
        <v>21</v>
      </c>
      <c r="I62" s="28">
        <v>19</v>
      </c>
      <c r="J62" s="28">
        <v>23</v>
      </c>
      <c r="K62" s="28">
        <v>19</v>
      </c>
      <c r="L62" s="28">
        <v>21</v>
      </c>
      <c r="M62" s="28">
        <v>20</v>
      </c>
      <c r="N62" s="38">
        <v>18</v>
      </c>
      <c r="O62" s="21">
        <v>0</v>
      </c>
      <c r="P62" s="22">
        <f t="shared" si="0"/>
        <v>262</v>
      </c>
      <c r="Q62" s="23">
        <f t="shared" si="2"/>
        <v>1.1441048034934498</v>
      </c>
      <c r="T62" s="24"/>
    </row>
    <row r="63" spans="1:20">
      <c r="A63" s="13">
        <v>56</v>
      </c>
      <c r="B63" s="25" t="s">
        <v>53</v>
      </c>
      <c r="C63" s="26" t="s">
        <v>91</v>
      </c>
      <c r="D63" s="27">
        <v>27</v>
      </c>
      <c r="E63" s="28">
        <v>38</v>
      </c>
      <c r="F63" s="28">
        <v>31</v>
      </c>
      <c r="G63" s="28">
        <v>15</v>
      </c>
      <c r="H63" s="28">
        <v>25</v>
      </c>
      <c r="I63" s="28">
        <v>17</v>
      </c>
      <c r="J63" s="28">
        <v>11</v>
      </c>
      <c r="K63" s="28">
        <v>26</v>
      </c>
      <c r="L63" s="28">
        <v>25</v>
      </c>
      <c r="M63" s="31">
        <v>21</v>
      </c>
      <c r="N63" s="31">
        <v>26</v>
      </c>
      <c r="O63" s="34">
        <v>0</v>
      </c>
      <c r="P63" s="22">
        <f t="shared" si="0"/>
        <v>262</v>
      </c>
      <c r="Q63" s="23">
        <f t="shared" si="2"/>
        <v>1.1441048034934498</v>
      </c>
      <c r="T63" s="24"/>
    </row>
    <row r="64" spans="1:20">
      <c r="A64" s="13">
        <v>57</v>
      </c>
      <c r="B64" s="32" t="s">
        <v>92</v>
      </c>
      <c r="C64" s="33" t="s">
        <v>93</v>
      </c>
      <c r="D64" s="27">
        <v>14</v>
      </c>
      <c r="E64" s="28">
        <v>22</v>
      </c>
      <c r="F64" s="28">
        <v>13</v>
      </c>
      <c r="G64" s="28">
        <v>17</v>
      </c>
      <c r="H64" s="28">
        <v>22</v>
      </c>
      <c r="I64" s="28">
        <v>21</v>
      </c>
      <c r="J64" s="28">
        <v>17</v>
      </c>
      <c r="K64" s="28">
        <v>48</v>
      </c>
      <c r="L64" s="29">
        <v>20</v>
      </c>
      <c r="M64" s="30">
        <v>25</v>
      </c>
      <c r="N64" s="31">
        <v>37</v>
      </c>
      <c r="O64" s="21">
        <v>0</v>
      </c>
      <c r="P64" s="22">
        <f t="shared" si="0"/>
        <v>256</v>
      </c>
      <c r="Q64" s="23">
        <f t="shared" si="2"/>
        <v>1.1179039301310043</v>
      </c>
      <c r="T64" s="24"/>
    </row>
    <row r="65" spans="1:20">
      <c r="A65" s="13">
        <v>58</v>
      </c>
      <c r="B65" s="32" t="s">
        <v>20</v>
      </c>
      <c r="C65" s="33" t="s">
        <v>94</v>
      </c>
      <c r="D65" s="27" t="s">
        <v>74</v>
      </c>
      <c r="E65" s="28" t="s">
        <v>74</v>
      </c>
      <c r="F65" s="28" t="s">
        <v>74</v>
      </c>
      <c r="G65" s="28" t="s">
        <v>74</v>
      </c>
      <c r="H65" s="28">
        <v>13</v>
      </c>
      <c r="I65" s="28">
        <v>35</v>
      </c>
      <c r="J65" s="28">
        <v>28</v>
      </c>
      <c r="K65" s="28">
        <v>41</v>
      </c>
      <c r="L65" s="29">
        <v>41</v>
      </c>
      <c r="M65" s="29">
        <v>51</v>
      </c>
      <c r="N65" s="31">
        <v>47</v>
      </c>
      <c r="O65" s="21">
        <v>0</v>
      </c>
      <c r="P65" s="22">
        <f t="shared" si="0"/>
        <v>256</v>
      </c>
      <c r="Q65" s="23">
        <f>+P65/146</f>
        <v>1.7534246575342465</v>
      </c>
      <c r="T65" s="24"/>
    </row>
    <row r="66" spans="1:20">
      <c r="A66" s="13">
        <v>59</v>
      </c>
      <c r="B66" s="32" t="s">
        <v>20</v>
      </c>
      <c r="C66" s="33" t="s">
        <v>95</v>
      </c>
      <c r="D66" s="27">
        <v>28</v>
      </c>
      <c r="E66" s="28">
        <v>30</v>
      </c>
      <c r="F66" s="28">
        <v>18</v>
      </c>
      <c r="G66" s="28">
        <v>21</v>
      </c>
      <c r="H66" s="28">
        <v>20</v>
      </c>
      <c r="I66" s="28">
        <v>15</v>
      </c>
      <c r="J66" s="28">
        <v>10</v>
      </c>
      <c r="K66" s="28">
        <v>22</v>
      </c>
      <c r="L66" s="29">
        <v>38</v>
      </c>
      <c r="M66" s="30">
        <v>20</v>
      </c>
      <c r="N66" s="31">
        <v>25</v>
      </c>
      <c r="O66" s="21">
        <v>0</v>
      </c>
      <c r="P66" s="22">
        <f t="shared" si="0"/>
        <v>247</v>
      </c>
      <c r="Q66" s="23">
        <f>+P66/229</f>
        <v>1.0786026200873362</v>
      </c>
      <c r="T66" s="24"/>
    </row>
    <row r="67" spans="1:20">
      <c r="A67" s="13">
        <v>60</v>
      </c>
      <c r="B67" s="32" t="s">
        <v>25</v>
      </c>
      <c r="C67" s="33" t="s">
        <v>96</v>
      </c>
      <c r="D67" s="27" t="s">
        <v>74</v>
      </c>
      <c r="E67" s="28" t="s">
        <v>74</v>
      </c>
      <c r="F67" s="28">
        <v>27</v>
      </c>
      <c r="G67" s="28">
        <v>25</v>
      </c>
      <c r="H67" s="28">
        <v>22</v>
      </c>
      <c r="I67" s="28">
        <v>25</v>
      </c>
      <c r="J67" s="28">
        <v>18</v>
      </c>
      <c r="K67" s="28">
        <v>33</v>
      </c>
      <c r="L67" s="29">
        <v>34</v>
      </c>
      <c r="M67" s="29">
        <v>21</v>
      </c>
      <c r="N67" s="31">
        <v>40</v>
      </c>
      <c r="O67" s="21">
        <v>0</v>
      </c>
      <c r="P67" s="22">
        <f t="shared" si="0"/>
        <v>245</v>
      </c>
      <c r="Q67" s="23">
        <f>+P67/188</f>
        <v>1.303191489361702</v>
      </c>
      <c r="T67" s="24"/>
    </row>
    <row r="68" spans="1:20">
      <c r="A68" s="13">
        <v>61</v>
      </c>
      <c r="B68" s="32" t="s">
        <v>22</v>
      </c>
      <c r="C68" s="33" t="s">
        <v>97</v>
      </c>
      <c r="D68" s="27">
        <v>27</v>
      </c>
      <c r="E68" s="28">
        <v>18</v>
      </c>
      <c r="F68" s="28">
        <v>34</v>
      </c>
      <c r="G68" s="28">
        <v>18</v>
      </c>
      <c r="H68" s="28">
        <v>28</v>
      </c>
      <c r="I68" s="28">
        <v>8</v>
      </c>
      <c r="J68" s="28">
        <v>22</v>
      </c>
      <c r="K68" s="28">
        <v>33</v>
      </c>
      <c r="L68" s="29">
        <v>18</v>
      </c>
      <c r="M68" s="30">
        <v>19</v>
      </c>
      <c r="N68" s="31">
        <v>17</v>
      </c>
      <c r="O68" s="21">
        <v>0</v>
      </c>
      <c r="P68" s="22">
        <f t="shared" si="0"/>
        <v>242</v>
      </c>
      <c r="Q68" s="23">
        <f>+P68/229</f>
        <v>1.0567685589519651</v>
      </c>
      <c r="T68" s="24"/>
    </row>
    <row r="69" spans="1:20">
      <c r="A69" s="13">
        <v>62</v>
      </c>
      <c r="B69" s="25" t="s">
        <v>36</v>
      </c>
      <c r="C69" s="26" t="s">
        <v>98</v>
      </c>
      <c r="D69" s="27">
        <v>18</v>
      </c>
      <c r="E69" s="28">
        <v>35</v>
      </c>
      <c r="F69" s="28">
        <v>26</v>
      </c>
      <c r="G69" s="28">
        <v>22</v>
      </c>
      <c r="H69" s="28">
        <v>17</v>
      </c>
      <c r="I69" s="28">
        <v>0</v>
      </c>
      <c r="J69" s="28">
        <v>12</v>
      </c>
      <c r="K69" s="28">
        <v>16</v>
      </c>
      <c r="L69" s="29">
        <v>19</v>
      </c>
      <c r="M69" s="30">
        <v>19</v>
      </c>
      <c r="N69" s="31">
        <v>52</v>
      </c>
      <c r="O69" s="34">
        <v>0</v>
      </c>
      <c r="P69" s="22">
        <f t="shared" si="0"/>
        <v>236</v>
      </c>
      <c r="Q69" s="23">
        <f>+P69/229</f>
        <v>1.0305676855895196</v>
      </c>
      <c r="T69" s="24"/>
    </row>
    <row r="70" spans="1:20">
      <c r="A70" s="13">
        <v>63</v>
      </c>
      <c r="B70" s="32" t="s">
        <v>25</v>
      </c>
      <c r="C70" s="33" t="s">
        <v>99</v>
      </c>
      <c r="D70" s="27">
        <v>28</v>
      </c>
      <c r="E70" s="28">
        <v>30</v>
      </c>
      <c r="F70" s="28">
        <v>29</v>
      </c>
      <c r="G70" s="28">
        <v>15</v>
      </c>
      <c r="H70" s="28">
        <v>17</v>
      </c>
      <c r="I70" s="28">
        <v>16</v>
      </c>
      <c r="J70" s="28">
        <v>15</v>
      </c>
      <c r="K70" s="28">
        <v>13</v>
      </c>
      <c r="L70" s="30">
        <v>23</v>
      </c>
      <c r="M70" s="30">
        <v>20</v>
      </c>
      <c r="N70" s="31">
        <v>20</v>
      </c>
      <c r="O70" s="21">
        <v>0</v>
      </c>
      <c r="P70" s="22">
        <f t="shared" si="0"/>
        <v>226</v>
      </c>
      <c r="Q70" s="23">
        <f>+P70/229</f>
        <v>0.98689956331877726</v>
      </c>
      <c r="T70" s="24"/>
    </row>
    <row r="71" spans="1:20">
      <c r="A71" s="13">
        <v>64</v>
      </c>
      <c r="B71" s="32" t="s">
        <v>92</v>
      </c>
      <c r="C71" s="33" t="s">
        <v>100</v>
      </c>
      <c r="D71" s="27">
        <v>11</v>
      </c>
      <c r="E71" s="28">
        <v>37</v>
      </c>
      <c r="F71" s="28">
        <v>30</v>
      </c>
      <c r="G71" s="28">
        <v>21</v>
      </c>
      <c r="H71" s="28">
        <v>16</v>
      </c>
      <c r="I71" s="28">
        <v>16</v>
      </c>
      <c r="J71" s="28">
        <v>17</v>
      </c>
      <c r="K71" s="28">
        <v>15</v>
      </c>
      <c r="L71" s="29">
        <v>18</v>
      </c>
      <c r="M71" s="30">
        <v>21</v>
      </c>
      <c r="N71" s="31">
        <v>23</v>
      </c>
      <c r="O71" s="21">
        <v>0</v>
      </c>
      <c r="P71" s="22">
        <f t="shared" si="0"/>
        <v>225</v>
      </c>
      <c r="Q71" s="23">
        <f>+P71/229</f>
        <v>0.98253275109170302</v>
      </c>
      <c r="T71" s="24"/>
    </row>
    <row r="72" spans="1:20">
      <c r="A72" s="13">
        <v>65</v>
      </c>
      <c r="B72" s="32" t="s">
        <v>22</v>
      </c>
      <c r="C72" s="33" t="s">
        <v>101</v>
      </c>
      <c r="D72" s="27" t="s">
        <v>74</v>
      </c>
      <c r="E72" s="28" t="s">
        <v>74</v>
      </c>
      <c r="F72" s="28" t="s">
        <v>74</v>
      </c>
      <c r="G72" s="28" t="s">
        <v>74</v>
      </c>
      <c r="H72" s="28" t="s">
        <v>74</v>
      </c>
      <c r="I72" s="28">
        <v>6</v>
      </c>
      <c r="J72" s="28">
        <v>42</v>
      </c>
      <c r="K72" s="28">
        <v>68</v>
      </c>
      <c r="L72" s="29">
        <v>46</v>
      </c>
      <c r="M72" s="29">
        <v>23</v>
      </c>
      <c r="N72" s="31">
        <v>38</v>
      </c>
      <c r="O72" s="21">
        <v>0</v>
      </c>
      <c r="P72" s="22">
        <f t="shared" ref="P72:P135" si="3">SUM(D72:O72)</f>
        <v>223</v>
      </c>
      <c r="Q72" s="23">
        <f>+P72/125</f>
        <v>1.784</v>
      </c>
      <c r="T72" s="24"/>
    </row>
    <row r="73" spans="1:20">
      <c r="A73" s="13">
        <v>66</v>
      </c>
      <c r="B73" s="25" t="s">
        <v>102</v>
      </c>
      <c r="C73" s="26" t="s">
        <v>103</v>
      </c>
      <c r="D73" s="27">
        <v>23</v>
      </c>
      <c r="E73" s="28">
        <v>17</v>
      </c>
      <c r="F73" s="28">
        <v>20</v>
      </c>
      <c r="G73" s="28">
        <v>17</v>
      </c>
      <c r="H73" s="28">
        <v>30</v>
      </c>
      <c r="I73" s="28">
        <v>23</v>
      </c>
      <c r="J73" s="28">
        <v>21</v>
      </c>
      <c r="K73" s="28">
        <v>19</v>
      </c>
      <c r="L73" s="29">
        <v>17</v>
      </c>
      <c r="M73" s="30">
        <v>18</v>
      </c>
      <c r="N73" s="31">
        <v>18</v>
      </c>
      <c r="O73" s="21">
        <v>0</v>
      </c>
      <c r="P73" s="22">
        <f t="shared" si="3"/>
        <v>223</v>
      </c>
      <c r="Q73" s="23">
        <f t="shared" ref="Q73:Q79" si="4">+P73/229</f>
        <v>0.97379912663755464</v>
      </c>
      <c r="T73" s="24"/>
    </row>
    <row r="74" spans="1:20">
      <c r="A74" s="13">
        <v>67</v>
      </c>
      <c r="B74" s="32" t="s">
        <v>60</v>
      </c>
      <c r="C74" s="33" t="s">
        <v>104</v>
      </c>
      <c r="D74" s="27">
        <v>30</v>
      </c>
      <c r="E74" s="28">
        <v>17</v>
      </c>
      <c r="F74" s="28">
        <v>17</v>
      </c>
      <c r="G74" s="28">
        <v>11</v>
      </c>
      <c r="H74" s="28">
        <v>22</v>
      </c>
      <c r="I74" s="28">
        <v>25</v>
      </c>
      <c r="J74" s="28">
        <v>13</v>
      </c>
      <c r="K74" s="28">
        <v>16</v>
      </c>
      <c r="L74" s="29">
        <v>21</v>
      </c>
      <c r="M74" s="30">
        <v>18</v>
      </c>
      <c r="N74" s="38">
        <v>24</v>
      </c>
      <c r="O74" s="21">
        <v>0</v>
      </c>
      <c r="P74" s="22">
        <f t="shared" si="3"/>
        <v>214</v>
      </c>
      <c r="Q74" s="23">
        <f t="shared" si="4"/>
        <v>0.93449781659388642</v>
      </c>
      <c r="T74" s="24"/>
    </row>
    <row r="75" spans="1:20">
      <c r="A75" s="13">
        <v>68</v>
      </c>
      <c r="B75" s="32" t="s">
        <v>22</v>
      </c>
      <c r="C75" s="33" t="s">
        <v>105</v>
      </c>
      <c r="D75" s="27">
        <v>19</v>
      </c>
      <c r="E75" s="28">
        <v>10</v>
      </c>
      <c r="F75" s="28">
        <v>14</v>
      </c>
      <c r="G75" s="28">
        <v>24</v>
      </c>
      <c r="H75" s="28">
        <v>24</v>
      </c>
      <c r="I75" s="28">
        <v>27</v>
      </c>
      <c r="J75" s="28">
        <v>16</v>
      </c>
      <c r="K75" s="28">
        <v>15</v>
      </c>
      <c r="L75" s="29">
        <v>15</v>
      </c>
      <c r="M75" s="30">
        <v>17</v>
      </c>
      <c r="N75" s="31">
        <v>32</v>
      </c>
      <c r="O75" s="21">
        <v>0</v>
      </c>
      <c r="P75" s="22">
        <f t="shared" si="3"/>
        <v>213</v>
      </c>
      <c r="Q75" s="23">
        <f t="shared" si="4"/>
        <v>0.93013100436681218</v>
      </c>
      <c r="T75" s="24"/>
    </row>
    <row r="76" spans="1:20">
      <c r="A76" s="13">
        <v>69</v>
      </c>
      <c r="B76" s="25" t="s">
        <v>41</v>
      </c>
      <c r="C76" s="26" t="s">
        <v>106</v>
      </c>
      <c r="D76" s="27">
        <v>11</v>
      </c>
      <c r="E76" s="28">
        <v>10</v>
      </c>
      <c r="F76" s="28">
        <v>22</v>
      </c>
      <c r="G76" s="28">
        <v>20</v>
      </c>
      <c r="H76" s="28">
        <v>23</v>
      </c>
      <c r="I76" s="28">
        <v>23</v>
      </c>
      <c r="J76" s="28">
        <v>11</v>
      </c>
      <c r="K76" s="28">
        <v>20</v>
      </c>
      <c r="L76" s="29">
        <v>23</v>
      </c>
      <c r="M76" s="30">
        <v>24</v>
      </c>
      <c r="N76" s="31">
        <v>24</v>
      </c>
      <c r="O76" s="34">
        <v>0</v>
      </c>
      <c r="P76" s="22">
        <f t="shared" si="3"/>
        <v>211</v>
      </c>
      <c r="Q76" s="23">
        <f t="shared" si="4"/>
        <v>0.92139737991266379</v>
      </c>
      <c r="T76" s="24"/>
    </row>
    <row r="77" spans="1:20">
      <c r="A77" s="13">
        <v>70</v>
      </c>
      <c r="B77" s="32" t="s">
        <v>107</v>
      </c>
      <c r="C77" s="33" t="s">
        <v>108</v>
      </c>
      <c r="D77" s="27">
        <v>16</v>
      </c>
      <c r="E77" s="28">
        <v>24</v>
      </c>
      <c r="F77" s="28">
        <v>34</v>
      </c>
      <c r="G77" s="28">
        <v>17</v>
      </c>
      <c r="H77" s="28">
        <v>12</v>
      </c>
      <c r="I77" s="28">
        <v>8</v>
      </c>
      <c r="J77" s="28">
        <v>6</v>
      </c>
      <c r="K77" s="28">
        <v>14</v>
      </c>
      <c r="L77" s="28">
        <v>26</v>
      </c>
      <c r="M77" s="28">
        <v>37</v>
      </c>
      <c r="N77" s="36">
        <v>15</v>
      </c>
      <c r="O77" s="34">
        <v>0</v>
      </c>
      <c r="P77" s="22">
        <f t="shared" si="3"/>
        <v>209</v>
      </c>
      <c r="Q77" s="23">
        <f t="shared" si="4"/>
        <v>0.9126637554585153</v>
      </c>
      <c r="T77" s="24"/>
    </row>
    <row r="78" spans="1:20">
      <c r="A78" s="13">
        <v>71</v>
      </c>
      <c r="B78" s="32" t="s">
        <v>41</v>
      </c>
      <c r="C78" s="33" t="s">
        <v>109</v>
      </c>
      <c r="D78" s="27">
        <v>19</v>
      </c>
      <c r="E78" s="28">
        <v>17</v>
      </c>
      <c r="F78" s="28">
        <v>6</v>
      </c>
      <c r="G78" s="28">
        <v>15</v>
      </c>
      <c r="H78" s="28">
        <v>32</v>
      </c>
      <c r="I78" s="28">
        <v>12</v>
      </c>
      <c r="J78" s="28">
        <v>16</v>
      </c>
      <c r="K78" s="28">
        <v>20</v>
      </c>
      <c r="L78" s="28">
        <v>22</v>
      </c>
      <c r="M78" s="30">
        <v>21</v>
      </c>
      <c r="N78" s="31">
        <v>26</v>
      </c>
      <c r="O78" s="21">
        <v>0</v>
      </c>
      <c r="P78" s="22">
        <f t="shared" si="3"/>
        <v>206</v>
      </c>
      <c r="Q78" s="23">
        <f t="shared" si="4"/>
        <v>0.89956331877729256</v>
      </c>
      <c r="T78" s="24"/>
    </row>
    <row r="79" spans="1:20">
      <c r="A79" s="13">
        <v>72</v>
      </c>
      <c r="B79" s="32" t="s">
        <v>48</v>
      </c>
      <c r="C79" s="33" t="s">
        <v>110</v>
      </c>
      <c r="D79" s="27">
        <v>23</v>
      </c>
      <c r="E79" s="28">
        <v>22</v>
      </c>
      <c r="F79" s="28">
        <v>34</v>
      </c>
      <c r="G79" s="28">
        <v>16</v>
      </c>
      <c r="H79" s="28">
        <v>17</v>
      </c>
      <c r="I79" s="28">
        <v>7</v>
      </c>
      <c r="J79" s="28">
        <v>15</v>
      </c>
      <c r="K79" s="28">
        <v>17</v>
      </c>
      <c r="L79" s="29">
        <v>20</v>
      </c>
      <c r="M79" s="30">
        <v>15</v>
      </c>
      <c r="N79" s="31">
        <v>18</v>
      </c>
      <c r="O79" s="21">
        <v>0</v>
      </c>
      <c r="P79" s="22">
        <f t="shared" si="3"/>
        <v>204</v>
      </c>
      <c r="Q79" s="23">
        <f t="shared" si="4"/>
        <v>0.89082969432314407</v>
      </c>
      <c r="T79" s="24"/>
    </row>
    <row r="80" spans="1:20">
      <c r="A80" s="13">
        <v>73</v>
      </c>
      <c r="B80" s="32" t="s">
        <v>60</v>
      </c>
      <c r="C80" s="33" t="s">
        <v>111</v>
      </c>
      <c r="D80" s="27" t="s">
        <v>74</v>
      </c>
      <c r="E80" s="28" t="s">
        <v>74</v>
      </c>
      <c r="F80" s="28">
        <v>12</v>
      </c>
      <c r="G80" s="28">
        <v>17</v>
      </c>
      <c r="H80" s="28">
        <v>41</v>
      </c>
      <c r="I80" s="28">
        <v>35</v>
      </c>
      <c r="J80" s="28">
        <v>23</v>
      </c>
      <c r="K80" s="28">
        <v>13</v>
      </c>
      <c r="L80" s="29">
        <v>12</v>
      </c>
      <c r="M80" s="29">
        <v>18</v>
      </c>
      <c r="N80" s="31">
        <v>33</v>
      </c>
      <c r="O80" s="21">
        <v>0</v>
      </c>
      <c r="P80" s="22">
        <f t="shared" si="3"/>
        <v>204</v>
      </c>
      <c r="Q80" s="23">
        <f>+P80/188</f>
        <v>1.0851063829787233</v>
      </c>
      <c r="T80" s="24"/>
    </row>
    <row r="81" spans="1:20">
      <c r="A81" s="13">
        <v>74</v>
      </c>
      <c r="B81" s="32" t="s">
        <v>87</v>
      </c>
      <c r="C81" s="33" t="s">
        <v>112</v>
      </c>
      <c r="D81" s="27">
        <v>12</v>
      </c>
      <c r="E81" s="28">
        <v>12</v>
      </c>
      <c r="F81" s="28">
        <v>7</v>
      </c>
      <c r="G81" s="28">
        <v>16</v>
      </c>
      <c r="H81" s="28">
        <v>13</v>
      </c>
      <c r="I81" s="28">
        <v>24</v>
      </c>
      <c r="J81" s="28">
        <v>13</v>
      </c>
      <c r="K81" s="28">
        <v>24</v>
      </c>
      <c r="L81" s="29">
        <v>21</v>
      </c>
      <c r="M81" s="30">
        <v>38</v>
      </c>
      <c r="N81" s="31">
        <v>23</v>
      </c>
      <c r="O81" s="34">
        <v>0</v>
      </c>
      <c r="P81" s="22">
        <f t="shared" si="3"/>
        <v>203</v>
      </c>
      <c r="Q81" s="23">
        <f>+P81/229</f>
        <v>0.88646288209606983</v>
      </c>
      <c r="T81" s="24"/>
    </row>
    <row r="82" spans="1:20">
      <c r="A82" s="13">
        <v>75</v>
      </c>
      <c r="B82" s="32" t="s">
        <v>41</v>
      </c>
      <c r="C82" s="33" t="s">
        <v>113</v>
      </c>
      <c r="D82" s="27">
        <v>26</v>
      </c>
      <c r="E82" s="28">
        <v>16</v>
      </c>
      <c r="F82" s="28">
        <v>15</v>
      </c>
      <c r="G82" s="28">
        <v>19</v>
      </c>
      <c r="H82" s="28">
        <v>17</v>
      </c>
      <c r="I82" s="28">
        <v>11</v>
      </c>
      <c r="J82" s="28">
        <v>16</v>
      </c>
      <c r="K82" s="28">
        <v>32</v>
      </c>
      <c r="L82" s="29">
        <v>23</v>
      </c>
      <c r="M82" s="30">
        <v>10</v>
      </c>
      <c r="N82" s="31">
        <v>18</v>
      </c>
      <c r="O82" s="21">
        <v>0</v>
      </c>
      <c r="P82" s="22">
        <f t="shared" si="3"/>
        <v>203</v>
      </c>
      <c r="Q82" s="23">
        <f>+P82/229</f>
        <v>0.88646288209606983</v>
      </c>
      <c r="T82" s="24"/>
    </row>
    <row r="83" spans="1:20">
      <c r="A83" s="13">
        <v>76</v>
      </c>
      <c r="B83" s="32" t="s">
        <v>92</v>
      </c>
      <c r="C83" s="33" t="s">
        <v>114</v>
      </c>
      <c r="D83" s="27">
        <v>22</v>
      </c>
      <c r="E83" s="28">
        <v>17</v>
      </c>
      <c r="F83" s="28">
        <v>30</v>
      </c>
      <c r="G83" s="28">
        <v>18</v>
      </c>
      <c r="H83" s="28">
        <v>37</v>
      </c>
      <c r="I83" s="28">
        <v>20</v>
      </c>
      <c r="J83" s="28">
        <v>10</v>
      </c>
      <c r="K83" s="28">
        <v>4</v>
      </c>
      <c r="L83" s="29">
        <v>4</v>
      </c>
      <c r="M83" s="30">
        <v>10</v>
      </c>
      <c r="N83" s="35">
        <v>29</v>
      </c>
      <c r="O83" s="21">
        <v>0</v>
      </c>
      <c r="P83" s="22">
        <f t="shared" si="3"/>
        <v>201</v>
      </c>
      <c r="Q83" s="23">
        <f>+P83/229</f>
        <v>0.87772925764192145</v>
      </c>
      <c r="T83" s="24"/>
    </row>
    <row r="84" spans="1:20">
      <c r="A84" s="13">
        <v>77</v>
      </c>
      <c r="B84" s="32" t="s">
        <v>84</v>
      </c>
      <c r="C84" s="33" t="s">
        <v>115</v>
      </c>
      <c r="D84" s="27">
        <v>23</v>
      </c>
      <c r="E84" s="28">
        <v>12</v>
      </c>
      <c r="F84" s="28">
        <v>44</v>
      </c>
      <c r="G84" s="28">
        <v>20</v>
      </c>
      <c r="H84" s="28">
        <v>17</v>
      </c>
      <c r="I84" s="28">
        <v>9</v>
      </c>
      <c r="J84" s="28">
        <v>18</v>
      </c>
      <c r="K84" s="28">
        <v>15</v>
      </c>
      <c r="L84" s="29">
        <v>10</v>
      </c>
      <c r="M84" s="30">
        <v>15</v>
      </c>
      <c r="N84" s="31">
        <v>17</v>
      </c>
      <c r="O84" s="21">
        <v>0</v>
      </c>
      <c r="P84" s="22">
        <f t="shared" si="3"/>
        <v>200</v>
      </c>
      <c r="Q84" s="23">
        <f>+P84/229</f>
        <v>0.8733624454148472</v>
      </c>
      <c r="T84" s="24"/>
    </row>
    <row r="85" spans="1:20">
      <c r="A85" s="13">
        <v>78</v>
      </c>
      <c r="B85" s="32" t="s">
        <v>36</v>
      </c>
      <c r="C85" s="33" t="s">
        <v>116</v>
      </c>
      <c r="D85" s="27">
        <v>11</v>
      </c>
      <c r="E85" s="28">
        <v>19</v>
      </c>
      <c r="F85" s="28">
        <v>39</v>
      </c>
      <c r="G85" s="28">
        <v>18</v>
      </c>
      <c r="H85" s="28">
        <v>20</v>
      </c>
      <c r="I85" s="28">
        <v>13</v>
      </c>
      <c r="J85" s="28">
        <v>19</v>
      </c>
      <c r="K85" s="28">
        <v>11</v>
      </c>
      <c r="L85" s="29">
        <v>16</v>
      </c>
      <c r="M85" s="30">
        <v>15</v>
      </c>
      <c r="N85" s="31">
        <v>19</v>
      </c>
      <c r="O85" s="21">
        <v>0</v>
      </c>
      <c r="P85" s="22">
        <f t="shared" si="3"/>
        <v>200</v>
      </c>
      <c r="Q85" s="23">
        <f>+P85/229</f>
        <v>0.8733624454148472</v>
      </c>
      <c r="T85" s="24"/>
    </row>
    <row r="86" spans="1:20">
      <c r="A86" s="13">
        <v>79</v>
      </c>
      <c r="B86" s="32" t="s">
        <v>27</v>
      </c>
      <c r="C86" s="33" t="s">
        <v>117</v>
      </c>
      <c r="D86" s="27" t="s">
        <v>74</v>
      </c>
      <c r="E86" s="28" t="s">
        <v>74</v>
      </c>
      <c r="F86" s="28">
        <v>16</v>
      </c>
      <c r="G86" s="28">
        <v>22</v>
      </c>
      <c r="H86" s="28">
        <v>17</v>
      </c>
      <c r="I86" s="28">
        <v>35</v>
      </c>
      <c r="J86" s="28">
        <v>15</v>
      </c>
      <c r="K86" s="28">
        <v>21</v>
      </c>
      <c r="L86" s="29">
        <v>28</v>
      </c>
      <c r="M86" s="31">
        <v>22</v>
      </c>
      <c r="N86" s="31">
        <v>22</v>
      </c>
      <c r="O86" s="21">
        <v>0</v>
      </c>
      <c r="P86" s="22">
        <f t="shared" si="3"/>
        <v>198</v>
      </c>
      <c r="Q86" s="23">
        <f>+P86/188</f>
        <v>1.053191489361702</v>
      </c>
      <c r="T86" s="24"/>
    </row>
    <row r="87" spans="1:20">
      <c r="A87" s="13">
        <v>80</v>
      </c>
      <c r="B87" s="32" t="s">
        <v>48</v>
      </c>
      <c r="C87" s="33" t="s">
        <v>118</v>
      </c>
      <c r="D87" s="27">
        <v>13</v>
      </c>
      <c r="E87" s="28">
        <v>11</v>
      </c>
      <c r="F87" s="28">
        <v>21</v>
      </c>
      <c r="G87" s="28">
        <v>19</v>
      </c>
      <c r="H87" s="28">
        <v>12</v>
      </c>
      <c r="I87" s="28">
        <v>10</v>
      </c>
      <c r="J87" s="28">
        <v>15</v>
      </c>
      <c r="K87" s="28">
        <v>27</v>
      </c>
      <c r="L87" s="29">
        <v>33</v>
      </c>
      <c r="M87" s="30">
        <v>17</v>
      </c>
      <c r="N87" s="31">
        <v>18</v>
      </c>
      <c r="O87" s="21">
        <v>0</v>
      </c>
      <c r="P87" s="22">
        <f t="shared" si="3"/>
        <v>196</v>
      </c>
      <c r="Q87" s="23">
        <f>+P87/229</f>
        <v>0.85589519650655022</v>
      </c>
      <c r="T87" s="24"/>
    </row>
    <row r="88" spans="1:20">
      <c r="A88" s="13">
        <v>81</v>
      </c>
      <c r="B88" s="32" t="s">
        <v>84</v>
      </c>
      <c r="C88" s="33" t="s">
        <v>119</v>
      </c>
      <c r="D88" s="27">
        <v>10</v>
      </c>
      <c r="E88" s="28">
        <v>21</v>
      </c>
      <c r="F88" s="28">
        <v>24</v>
      </c>
      <c r="G88" s="28">
        <v>14</v>
      </c>
      <c r="H88" s="28">
        <v>30</v>
      </c>
      <c r="I88" s="28">
        <v>20</v>
      </c>
      <c r="J88" s="28">
        <v>13</v>
      </c>
      <c r="K88" s="28">
        <v>12</v>
      </c>
      <c r="L88" s="29">
        <v>18</v>
      </c>
      <c r="M88" s="30">
        <v>13</v>
      </c>
      <c r="N88" s="38">
        <v>20</v>
      </c>
      <c r="O88" s="21">
        <v>0</v>
      </c>
      <c r="P88" s="22">
        <f t="shared" si="3"/>
        <v>195</v>
      </c>
      <c r="Q88" s="23">
        <f>+P88/229</f>
        <v>0.85152838427947597</v>
      </c>
      <c r="T88" s="24"/>
    </row>
    <row r="89" spans="1:20">
      <c r="A89" s="13">
        <v>82</v>
      </c>
      <c r="B89" s="32" t="s">
        <v>53</v>
      </c>
      <c r="C89" s="33" t="s">
        <v>120</v>
      </c>
      <c r="D89" s="27">
        <v>21</v>
      </c>
      <c r="E89" s="28">
        <v>16</v>
      </c>
      <c r="F89" s="28">
        <v>17</v>
      </c>
      <c r="G89" s="28">
        <v>31</v>
      </c>
      <c r="H89" s="28">
        <v>18</v>
      </c>
      <c r="I89" s="28">
        <v>14</v>
      </c>
      <c r="J89" s="28">
        <v>10</v>
      </c>
      <c r="K89" s="28">
        <v>9</v>
      </c>
      <c r="L89" s="29">
        <v>15</v>
      </c>
      <c r="M89" s="30">
        <v>17</v>
      </c>
      <c r="N89" s="31">
        <v>27</v>
      </c>
      <c r="O89" s="21">
        <v>0</v>
      </c>
      <c r="P89" s="22">
        <f t="shared" si="3"/>
        <v>195</v>
      </c>
      <c r="Q89" s="23">
        <f>+P89/229</f>
        <v>0.85152838427947597</v>
      </c>
      <c r="T89" s="24"/>
    </row>
    <row r="90" spans="1:20">
      <c r="A90" s="13">
        <v>83</v>
      </c>
      <c r="B90" s="32" t="s">
        <v>121</v>
      </c>
      <c r="C90" s="33" t="s">
        <v>122</v>
      </c>
      <c r="D90" s="27">
        <v>27</v>
      </c>
      <c r="E90" s="28">
        <v>23</v>
      </c>
      <c r="F90" s="28">
        <v>21</v>
      </c>
      <c r="G90" s="28">
        <v>18</v>
      </c>
      <c r="H90" s="28">
        <v>18</v>
      </c>
      <c r="I90" s="28">
        <v>22</v>
      </c>
      <c r="J90" s="28">
        <v>12</v>
      </c>
      <c r="K90" s="28">
        <v>7</v>
      </c>
      <c r="L90" s="29">
        <v>16</v>
      </c>
      <c r="M90" s="29">
        <v>12</v>
      </c>
      <c r="N90" s="31">
        <v>12</v>
      </c>
      <c r="O90" s="21">
        <v>0</v>
      </c>
      <c r="P90" s="22">
        <f t="shared" si="3"/>
        <v>188</v>
      </c>
      <c r="Q90" s="23">
        <f>+P90/229</f>
        <v>0.82096069868995636</v>
      </c>
      <c r="T90" s="24"/>
    </row>
    <row r="91" spans="1:20">
      <c r="A91" s="13">
        <v>84</v>
      </c>
      <c r="B91" s="32" t="s">
        <v>48</v>
      </c>
      <c r="C91" s="33" t="s">
        <v>123</v>
      </c>
      <c r="D91" s="27" t="s">
        <v>74</v>
      </c>
      <c r="E91" s="28">
        <v>2</v>
      </c>
      <c r="F91" s="28">
        <v>33</v>
      </c>
      <c r="G91" s="28">
        <v>18</v>
      </c>
      <c r="H91" s="28">
        <v>27</v>
      </c>
      <c r="I91" s="28">
        <v>19</v>
      </c>
      <c r="J91" s="28">
        <v>13</v>
      </c>
      <c r="K91" s="28">
        <v>18</v>
      </c>
      <c r="L91" s="29">
        <v>27</v>
      </c>
      <c r="M91" s="29">
        <v>11</v>
      </c>
      <c r="N91" s="31">
        <v>18</v>
      </c>
      <c r="O91" s="21">
        <v>0</v>
      </c>
      <c r="P91" s="22">
        <f t="shared" si="3"/>
        <v>186</v>
      </c>
      <c r="Q91" s="23">
        <f>+P91/208</f>
        <v>0.89423076923076927</v>
      </c>
      <c r="T91" s="24"/>
    </row>
    <row r="92" spans="1:20">
      <c r="A92" s="13">
        <v>85</v>
      </c>
      <c r="B92" s="32" t="s">
        <v>121</v>
      </c>
      <c r="C92" s="33" t="s">
        <v>124</v>
      </c>
      <c r="D92" s="27">
        <v>20</v>
      </c>
      <c r="E92" s="28">
        <v>16</v>
      </c>
      <c r="F92" s="28">
        <v>16</v>
      </c>
      <c r="G92" s="28">
        <v>21</v>
      </c>
      <c r="H92" s="28">
        <v>19</v>
      </c>
      <c r="I92" s="28">
        <v>20</v>
      </c>
      <c r="J92" s="28">
        <v>16</v>
      </c>
      <c r="K92" s="28">
        <v>22</v>
      </c>
      <c r="L92" s="28">
        <v>14</v>
      </c>
      <c r="M92" s="28">
        <v>9</v>
      </c>
      <c r="N92" s="31">
        <v>10</v>
      </c>
      <c r="O92" s="21">
        <v>0</v>
      </c>
      <c r="P92" s="22">
        <f t="shared" si="3"/>
        <v>183</v>
      </c>
      <c r="Q92" s="23">
        <f t="shared" ref="Q92:Q115" si="5">+P92/229</f>
        <v>0.79912663755458513</v>
      </c>
      <c r="T92" s="24"/>
    </row>
    <row r="93" spans="1:20">
      <c r="A93" s="13">
        <v>86</v>
      </c>
      <c r="B93" s="32" t="s">
        <v>22</v>
      </c>
      <c r="C93" s="33" t="s">
        <v>125</v>
      </c>
      <c r="D93" s="27">
        <v>25</v>
      </c>
      <c r="E93" s="28">
        <v>19</v>
      </c>
      <c r="F93" s="28">
        <v>26</v>
      </c>
      <c r="G93" s="28">
        <v>20</v>
      </c>
      <c r="H93" s="28">
        <v>20</v>
      </c>
      <c r="I93" s="28">
        <v>12</v>
      </c>
      <c r="J93" s="28">
        <v>14</v>
      </c>
      <c r="K93" s="28">
        <v>10</v>
      </c>
      <c r="L93" s="28">
        <v>10</v>
      </c>
      <c r="M93" s="28">
        <v>10</v>
      </c>
      <c r="N93" s="31">
        <v>16</v>
      </c>
      <c r="O93" s="21">
        <v>0</v>
      </c>
      <c r="P93" s="22">
        <f t="shared" si="3"/>
        <v>182</v>
      </c>
      <c r="Q93" s="23">
        <f t="shared" si="5"/>
        <v>0.79475982532751088</v>
      </c>
      <c r="T93" s="24"/>
    </row>
    <row r="94" spans="1:20">
      <c r="A94" s="13">
        <v>87</v>
      </c>
      <c r="B94" s="32" t="s">
        <v>25</v>
      </c>
      <c r="C94" s="33" t="s">
        <v>126</v>
      </c>
      <c r="D94" s="27">
        <v>13</v>
      </c>
      <c r="E94" s="28">
        <v>19</v>
      </c>
      <c r="F94" s="28">
        <v>16</v>
      </c>
      <c r="G94" s="28">
        <v>23</v>
      </c>
      <c r="H94" s="28">
        <v>17</v>
      </c>
      <c r="I94" s="28">
        <v>14</v>
      </c>
      <c r="J94" s="28">
        <v>14</v>
      </c>
      <c r="K94" s="28">
        <v>15</v>
      </c>
      <c r="L94" s="29">
        <v>11</v>
      </c>
      <c r="M94" s="30">
        <v>18</v>
      </c>
      <c r="N94" s="38">
        <v>21</v>
      </c>
      <c r="O94" s="21">
        <v>0</v>
      </c>
      <c r="P94" s="22">
        <f t="shared" si="3"/>
        <v>181</v>
      </c>
      <c r="Q94" s="23">
        <f t="shared" si="5"/>
        <v>0.79039301310043664</v>
      </c>
      <c r="T94" s="24"/>
    </row>
    <row r="95" spans="1:20">
      <c r="A95" s="13">
        <v>88</v>
      </c>
      <c r="B95" s="32" t="s">
        <v>68</v>
      </c>
      <c r="C95" s="33" t="s">
        <v>127</v>
      </c>
      <c r="D95" s="27">
        <v>12</v>
      </c>
      <c r="E95" s="28">
        <v>19</v>
      </c>
      <c r="F95" s="28">
        <v>20</v>
      </c>
      <c r="G95" s="28">
        <v>34</v>
      </c>
      <c r="H95" s="28">
        <v>14</v>
      </c>
      <c r="I95" s="28">
        <v>19</v>
      </c>
      <c r="J95" s="28">
        <v>12</v>
      </c>
      <c r="K95" s="28">
        <v>16</v>
      </c>
      <c r="L95" s="29">
        <v>15</v>
      </c>
      <c r="M95" s="30">
        <v>9</v>
      </c>
      <c r="N95" s="31">
        <v>10</v>
      </c>
      <c r="O95" s="21">
        <v>0</v>
      </c>
      <c r="P95" s="22">
        <f t="shared" si="3"/>
        <v>180</v>
      </c>
      <c r="Q95" s="23">
        <f t="shared" si="5"/>
        <v>0.78602620087336239</v>
      </c>
      <c r="T95" s="24"/>
    </row>
    <row r="96" spans="1:20">
      <c r="A96" s="13">
        <v>89</v>
      </c>
      <c r="B96" s="32" t="s">
        <v>128</v>
      </c>
      <c r="C96" s="33" t="s">
        <v>129</v>
      </c>
      <c r="D96" s="27">
        <v>32</v>
      </c>
      <c r="E96" s="28">
        <v>18</v>
      </c>
      <c r="F96" s="28">
        <v>41</v>
      </c>
      <c r="G96" s="28">
        <v>21</v>
      </c>
      <c r="H96" s="28">
        <v>13</v>
      </c>
      <c r="I96" s="28">
        <v>7</v>
      </c>
      <c r="J96" s="28">
        <v>13</v>
      </c>
      <c r="K96" s="28">
        <v>5</v>
      </c>
      <c r="L96" s="28">
        <v>6</v>
      </c>
      <c r="M96" s="28">
        <v>7</v>
      </c>
      <c r="N96" s="31">
        <v>14</v>
      </c>
      <c r="O96" s="21">
        <v>0</v>
      </c>
      <c r="P96" s="22">
        <f t="shared" si="3"/>
        <v>177</v>
      </c>
      <c r="Q96" s="23">
        <f t="shared" si="5"/>
        <v>0.77292576419213976</v>
      </c>
      <c r="T96" s="24"/>
    </row>
    <row r="97" spans="1:20">
      <c r="A97" s="13">
        <v>90</v>
      </c>
      <c r="B97" s="32" t="s">
        <v>68</v>
      </c>
      <c r="C97" s="33" t="s">
        <v>130</v>
      </c>
      <c r="D97" s="27">
        <v>11</v>
      </c>
      <c r="E97" s="28">
        <v>16</v>
      </c>
      <c r="F97" s="28">
        <v>23</v>
      </c>
      <c r="G97" s="28">
        <v>24</v>
      </c>
      <c r="H97" s="28">
        <v>18</v>
      </c>
      <c r="I97" s="28">
        <v>20</v>
      </c>
      <c r="J97" s="28">
        <v>13</v>
      </c>
      <c r="K97" s="28">
        <v>5</v>
      </c>
      <c r="L97" s="29">
        <v>14</v>
      </c>
      <c r="M97" s="30">
        <v>5</v>
      </c>
      <c r="N97" s="31">
        <v>28</v>
      </c>
      <c r="O97" s="21">
        <v>0</v>
      </c>
      <c r="P97" s="22">
        <f t="shared" si="3"/>
        <v>177</v>
      </c>
      <c r="Q97" s="23">
        <f t="shared" si="5"/>
        <v>0.77292576419213976</v>
      </c>
      <c r="T97" s="24"/>
    </row>
    <row r="98" spans="1:20">
      <c r="A98" s="13">
        <v>91</v>
      </c>
      <c r="B98" s="32" t="s">
        <v>84</v>
      </c>
      <c r="C98" s="33" t="s">
        <v>131</v>
      </c>
      <c r="D98" s="27">
        <v>20</v>
      </c>
      <c r="E98" s="28">
        <v>22</v>
      </c>
      <c r="F98" s="28">
        <v>14</v>
      </c>
      <c r="G98" s="28">
        <v>15</v>
      </c>
      <c r="H98" s="28">
        <v>20</v>
      </c>
      <c r="I98" s="28">
        <v>12</v>
      </c>
      <c r="J98" s="28">
        <v>12</v>
      </c>
      <c r="K98" s="28">
        <v>17</v>
      </c>
      <c r="L98" s="29">
        <v>15</v>
      </c>
      <c r="M98" s="30">
        <v>16</v>
      </c>
      <c r="N98" s="38">
        <v>11</v>
      </c>
      <c r="O98" s="21">
        <v>0</v>
      </c>
      <c r="P98" s="22">
        <f t="shared" si="3"/>
        <v>174</v>
      </c>
      <c r="Q98" s="23">
        <f t="shared" si="5"/>
        <v>0.75982532751091703</v>
      </c>
      <c r="T98" s="24"/>
    </row>
    <row r="99" spans="1:20">
      <c r="A99" s="13">
        <v>92</v>
      </c>
      <c r="B99" s="25" t="s">
        <v>36</v>
      </c>
      <c r="C99" s="26" t="s">
        <v>132</v>
      </c>
      <c r="D99" s="27">
        <v>13</v>
      </c>
      <c r="E99" s="28">
        <v>17</v>
      </c>
      <c r="F99" s="28">
        <v>22</v>
      </c>
      <c r="G99" s="28">
        <v>17</v>
      </c>
      <c r="H99" s="28">
        <v>18</v>
      </c>
      <c r="I99" s="28">
        <v>23</v>
      </c>
      <c r="J99" s="28">
        <v>15</v>
      </c>
      <c r="K99" s="28">
        <v>7</v>
      </c>
      <c r="L99" s="29">
        <v>15</v>
      </c>
      <c r="M99" s="30">
        <v>19</v>
      </c>
      <c r="N99" s="31">
        <v>5</v>
      </c>
      <c r="O99" s="21">
        <v>0</v>
      </c>
      <c r="P99" s="22">
        <f t="shared" si="3"/>
        <v>171</v>
      </c>
      <c r="Q99" s="23">
        <f t="shared" si="5"/>
        <v>0.74672489082969429</v>
      </c>
      <c r="T99" s="24"/>
    </row>
    <row r="100" spans="1:20">
      <c r="A100" s="13">
        <v>93</v>
      </c>
      <c r="B100" s="32" t="s">
        <v>43</v>
      </c>
      <c r="C100" s="33" t="s">
        <v>133</v>
      </c>
      <c r="D100" s="27">
        <v>24</v>
      </c>
      <c r="E100" s="28">
        <v>25</v>
      </c>
      <c r="F100" s="28">
        <v>36</v>
      </c>
      <c r="G100" s="28">
        <v>7</v>
      </c>
      <c r="H100" s="28">
        <v>10</v>
      </c>
      <c r="I100" s="28">
        <v>20</v>
      </c>
      <c r="J100" s="28">
        <v>5</v>
      </c>
      <c r="K100" s="28">
        <v>13</v>
      </c>
      <c r="L100" s="29">
        <v>11</v>
      </c>
      <c r="M100" s="30">
        <v>5</v>
      </c>
      <c r="N100" s="36">
        <v>13</v>
      </c>
      <c r="O100" s="21">
        <v>0</v>
      </c>
      <c r="P100" s="22">
        <f t="shared" si="3"/>
        <v>169</v>
      </c>
      <c r="Q100" s="23">
        <f t="shared" si="5"/>
        <v>0.73799126637554591</v>
      </c>
      <c r="T100" s="24"/>
    </row>
    <row r="101" spans="1:20">
      <c r="A101" s="13">
        <v>94</v>
      </c>
      <c r="B101" s="32" t="s">
        <v>134</v>
      </c>
      <c r="C101" s="33" t="s">
        <v>135</v>
      </c>
      <c r="D101" s="27">
        <v>14</v>
      </c>
      <c r="E101" s="28">
        <v>16</v>
      </c>
      <c r="F101" s="28">
        <v>14</v>
      </c>
      <c r="G101" s="28">
        <v>12</v>
      </c>
      <c r="H101" s="28">
        <v>13</v>
      </c>
      <c r="I101" s="28">
        <v>17</v>
      </c>
      <c r="J101" s="28">
        <v>11</v>
      </c>
      <c r="K101" s="28">
        <v>13</v>
      </c>
      <c r="L101" s="29">
        <v>18</v>
      </c>
      <c r="M101" s="30">
        <v>17</v>
      </c>
      <c r="N101" s="38">
        <v>21</v>
      </c>
      <c r="O101" s="34">
        <v>0</v>
      </c>
      <c r="P101" s="22">
        <f t="shared" si="3"/>
        <v>166</v>
      </c>
      <c r="Q101" s="23">
        <f t="shared" si="5"/>
        <v>0.72489082969432317</v>
      </c>
      <c r="T101" s="24"/>
    </row>
    <row r="102" spans="1:20">
      <c r="A102" s="13">
        <v>95</v>
      </c>
      <c r="B102" s="32" t="s">
        <v>22</v>
      </c>
      <c r="C102" s="33" t="s">
        <v>136</v>
      </c>
      <c r="D102" s="27">
        <v>18</v>
      </c>
      <c r="E102" s="28">
        <v>26</v>
      </c>
      <c r="F102" s="28">
        <v>24</v>
      </c>
      <c r="G102" s="28">
        <v>12</v>
      </c>
      <c r="H102" s="28">
        <v>11</v>
      </c>
      <c r="I102" s="28">
        <v>8</v>
      </c>
      <c r="J102" s="28">
        <v>8</v>
      </c>
      <c r="K102" s="28">
        <v>9</v>
      </c>
      <c r="L102" s="29">
        <v>20</v>
      </c>
      <c r="M102" s="30">
        <v>10</v>
      </c>
      <c r="N102" s="35">
        <v>15</v>
      </c>
      <c r="O102" s="21">
        <v>0</v>
      </c>
      <c r="P102" s="22">
        <f t="shared" si="3"/>
        <v>161</v>
      </c>
      <c r="Q102" s="23">
        <f t="shared" si="5"/>
        <v>0.70305676855895194</v>
      </c>
      <c r="T102" s="24"/>
    </row>
    <row r="103" spans="1:20">
      <c r="A103" s="13">
        <v>96</v>
      </c>
      <c r="B103" s="32" t="s">
        <v>121</v>
      </c>
      <c r="C103" s="33" t="s">
        <v>137</v>
      </c>
      <c r="D103" s="27">
        <v>13</v>
      </c>
      <c r="E103" s="28">
        <v>16</v>
      </c>
      <c r="F103" s="28">
        <v>14</v>
      </c>
      <c r="G103" s="28">
        <v>13</v>
      </c>
      <c r="H103" s="28">
        <v>9</v>
      </c>
      <c r="I103" s="28">
        <v>11</v>
      </c>
      <c r="J103" s="28">
        <v>20</v>
      </c>
      <c r="K103" s="28">
        <v>15</v>
      </c>
      <c r="L103" s="28">
        <v>17</v>
      </c>
      <c r="M103" s="30">
        <v>19</v>
      </c>
      <c r="N103" s="31">
        <v>12</v>
      </c>
      <c r="O103" s="37">
        <v>0</v>
      </c>
      <c r="P103" s="22">
        <f t="shared" si="3"/>
        <v>159</v>
      </c>
      <c r="Q103" s="23">
        <f t="shared" si="5"/>
        <v>0.69432314410480345</v>
      </c>
      <c r="T103" s="24"/>
    </row>
    <row r="104" spans="1:20">
      <c r="A104" s="13">
        <v>97</v>
      </c>
      <c r="B104" s="32" t="s">
        <v>87</v>
      </c>
      <c r="C104" s="33" t="s">
        <v>138</v>
      </c>
      <c r="D104" s="27">
        <v>21</v>
      </c>
      <c r="E104" s="28">
        <v>14</v>
      </c>
      <c r="F104" s="28">
        <v>16</v>
      </c>
      <c r="G104" s="28">
        <v>14</v>
      </c>
      <c r="H104" s="28">
        <v>7</v>
      </c>
      <c r="I104" s="28">
        <v>22</v>
      </c>
      <c r="J104" s="28">
        <v>10</v>
      </c>
      <c r="K104" s="28">
        <v>17</v>
      </c>
      <c r="L104" s="29">
        <v>17</v>
      </c>
      <c r="M104" s="30">
        <v>10</v>
      </c>
      <c r="N104" s="31">
        <v>10</v>
      </c>
      <c r="O104" s="34">
        <v>0</v>
      </c>
      <c r="P104" s="22">
        <f t="shared" si="3"/>
        <v>158</v>
      </c>
      <c r="Q104" s="23">
        <f t="shared" si="5"/>
        <v>0.68995633187772931</v>
      </c>
      <c r="T104" s="24"/>
    </row>
    <row r="105" spans="1:20">
      <c r="A105" s="13">
        <v>98</v>
      </c>
      <c r="B105" s="32" t="s">
        <v>35</v>
      </c>
      <c r="C105" s="33" t="s">
        <v>139</v>
      </c>
      <c r="D105" s="27">
        <v>16</v>
      </c>
      <c r="E105" s="28">
        <v>19</v>
      </c>
      <c r="F105" s="28">
        <v>15</v>
      </c>
      <c r="G105" s="28">
        <v>6</v>
      </c>
      <c r="H105" s="28">
        <v>16</v>
      </c>
      <c r="I105" s="28">
        <v>8</v>
      </c>
      <c r="J105" s="28">
        <v>20</v>
      </c>
      <c r="K105" s="28">
        <v>27</v>
      </c>
      <c r="L105" s="28">
        <v>9</v>
      </c>
      <c r="M105" s="28">
        <v>13</v>
      </c>
      <c r="N105" s="28">
        <v>9</v>
      </c>
      <c r="O105" s="21">
        <v>0</v>
      </c>
      <c r="P105" s="22">
        <f t="shared" si="3"/>
        <v>158</v>
      </c>
      <c r="Q105" s="23">
        <f t="shared" si="5"/>
        <v>0.68995633187772931</v>
      </c>
      <c r="T105" s="24"/>
    </row>
    <row r="106" spans="1:20">
      <c r="A106" s="13">
        <v>99</v>
      </c>
      <c r="B106" s="25" t="s">
        <v>81</v>
      </c>
      <c r="C106" s="26" t="s">
        <v>140</v>
      </c>
      <c r="D106" s="27">
        <v>20</v>
      </c>
      <c r="E106" s="28">
        <v>17</v>
      </c>
      <c r="F106" s="28">
        <v>16</v>
      </c>
      <c r="G106" s="28">
        <v>23</v>
      </c>
      <c r="H106" s="28">
        <v>20</v>
      </c>
      <c r="I106" s="28">
        <v>14</v>
      </c>
      <c r="J106" s="28">
        <v>7</v>
      </c>
      <c r="K106" s="28">
        <v>16</v>
      </c>
      <c r="L106" s="28">
        <v>7</v>
      </c>
      <c r="M106" s="28">
        <v>5</v>
      </c>
      <c r="N106" s="28">
        <v>5</v>
      </c>
      <c r="O106" s="21">
        <v>0</v>
      </c>
      <c r="P106" s="22">
        <f t="shared" si="3"/>
        <v>150</v>
      </c>
      <c r="Q106" s="23">
        <f t="shared" si="5"/>
        <v>0.65502183406113534</v>
      </c>
      <c r="T106" s="24"/>
    </row>
    <row r="107" spans="1:20">
      <c r="A107" s="13">
        <v>100</v>
      </c>
      <c r="B107" s="32" t="s">
        <v>141</v>
      </c>
      <c r="C107" s="33" t="s">
        <v>142</v>
      </c>
      <c r="D107" s="27">
        <v>20</v>
      </c>
      <c r="E107" s="28">
        <v>22</v>
      </c>
      <c r="F107" s="28">
        <v>23</v>
      </c>
      <c r="G107" s="28">
        <v>26</v>
      </c>
      <c r="H107" s="28">
        <v>14</v>
      </c>
      <c r="I107" s="28">
        <v>16</v>
      </c>
      <c r="J107" s="28">
        <v>6</v>
      </c>
      <c r="K107" s="28">
        <v>14</v>
      </c>
      <c r="L107" s="28">
        <v>0</v>
      </c>
      <c r="M107" s="28">
        <v>2</v>
      </c>
      <c r="N107" s="28">
        <v>3</v>
      </c>
      <c r="O107" s="34">
        <v>0</v>
      </c>
      <c r="P107" s="22">
        <f t="shared" si="3"/>
        <v>146</v>
      </c>
      <c r="Q107" s="23">
        <f t="shared" si="5"/>
        <v>0.63755458515283847</v>
      </c>
      <c r="T107" s="24"/>
    </row>
    <row r="108" spans="1:20">
      <c r="A108" s="13">
        <v>101</v>
      </c>
      <c r="B108" s="32" t="s">
        <v>25</v>
      </c>
      <c r="C108" s="33" t="s">
        <v>143</v>
      </c>
      <c r="D108" s="27">
        <v>13</v>
      </c>
      <c r="E108" s="28">
        <v>5</v>
      </c>
      <c r="F108" s="28">
        <v>13</v>
      </c>
      <c r="G108" s="28">
        <v>10</v>
      </c>
      <c r="H108" s="28">
        <v>13</v>
      </c>
      <c r="I108" s="28">
        <v>15</v>
      </c>
      <c r="J108" s="28">
        <v>17</v>
      </c>
      <c r="K108" s="28">
        <v>16</v>
      </c>
      <c r="L108" s="29">
        <v>13</v>
      </c>
      <c r="M108" s="30">
        <v>6</v>
      </c>
      <c r="N108" s="31">
        <v>17</v>
      </c>
      <c r="O108" s="21">
        <v>0</v>
      </c>
      <c r="P108" s="22">
        <f t="shared" si="3"/>
        <v>138</v>
      </c>
      <c r="Q108" s="23">
        <f t="shared" si="5"/>
        <v>0.6026200873362445</v>
      </c>
      <c r="T108" s="24"/>
    </row>
    <row r="109" spans="1:20">
      <c r="A109" s="13">
        <v>102</v>
      </c>
      <c r="B109" s="32" t="s">
        <v>20</v>
      </c>
      <c r="C109" s="33" t="s">
        <v>144</v>
      </c>
      <c r="D109" s="27">
        <v>15</v>
      </c>
      <c r="E109" s="28">
        <v>7</v>
      </c>
      <c r="F109" s="28">
        <v>9</v>
      </c>
      <c r="G109" s="28">
        <v>21</v>
      </c>
      <c r="H109" s="28">
        <v>9</v>
      </c>
      <c r="I109" s="28">
        <v>8</v>
      </c>
      <c r="J109" s="28">
        <v>9</v>
      </c>
      <c r="K109" s="28">
        <v>6</v>
      </c>
      <c r="L109" s="29">
        <v>9</v>
      </c>
      <c r="M109" s="30">
        <v>21</v>
      </c>
      <c r="N109" s="31">
        <v>19</v>
      </c>
      <c r="O109" s="21">
        <v>0</v>
      </c>
      <c r="P109" s="22">
        <f t="shared" si="3"/>
        <v>133</v>
      </c>
      <c r="Q109" s="23">
        <f t="shared" si="5"/>
        <v>0.58078602620087338</v>
      </c>
      <c r="T109" s="24"/>
    </row>
    <row r="110" spans="1:20">
      <c r="A110" s="13">
        <v>103</v>
      </c>
      <c r="B110" s="32" t="s">
        <v>60</v>
      </c>
      <c r="C110" s="33" t="s">
        <v>145</v>
      </c>
      <c r="D110" s="27">
        <v>11</v>
      </c>
      <c r="E110" s="28">
        <v>5</v>
      </c>
      <c r="F110" s="28">
        <v>8</v>
      </c>
      <c r="G110" s="28">
        <v>5</v>
      </c>
      <c r="H110" s="28">
        <v>3</v>
      </c>
      <c r="I110" s="28">
        <v>5</v>
      </c>
      <c r="J110" s="28">
        <v>3</v>
      </c>
      <c r="K110" s="28">
        <v>8</v>
      </c>
      <c r="L110" s="29">
        <v>26</v>
      </c>
      <c r="M110" s="30">
        <v>43</v>
      </c>
      <c r="N110" s="31">
        <v>16</v>
      </c>
      <c r="O110" s="21">
        <v>0</v>
      </c>
      <c r="P110" s="22">
        <f t="shared" si="3"/>
        <v>133</v>
      </c>
      <c r="Q110" s="23">
        <f t="shared" si="5"/>
        <v>0.58078602620087338</v>
      </c>
      <c r="T110" s="24"/>
    </row>
    <row r="111" spans="1:20">
      <c r="A111" s="13">
        <v>104</v>
      </c>
      <c r="B111" s="25" t="s">
        <v>41</v>
      </c>
      <c r="C111" s="26" t="s">
        <v>146</v>
      </c>
      <c r="D111" s="27">
        <v>9</v>
      </c>
      <c r="E111" s="28">
        <v>13</v>
      </c>
      <c r="F111" s="28">
        <v>17</v>
      </c>
      <c r="G111" s="28">
        <v>11</v>
      </c>
      <c r="H111" s="28">
        <v>8</v>
      </c>
      <c r="I111" s="28">
        <v>9</v>
      </c>
      <c r="J111" s="28">
        <v>8</v>
      </c>
      <c r="K111" s="28">
        <v>13</v>
      </c>
      <c r="L111" s="29">
        <v>21</v>
      </c>
      <c r="M111" s="30">
        <v>8</v>
      </c>
      <c r="N111" s="31">
        <v>14</v>
      </c>
      <c r="O111" s="21">
        <v>0</v>
      </c>
      <c r="P111" s="22">
        <f t="shared" si="3"/>
        <v>131</v>
      </c>
      <c r="Q111" s="23">
        <f t="shared" si="5"/>
        <v>0.57205240174672489</v>
      </c>
      <c r="T111" s="24"/>
    </row>
    <row r="112" spans="1:20">
      <c r="A112" s="13">
        <v>105</v>
      </c>
      <c r="B112" s="32" t="s">
        <v>107</v>
      </c>
      <c r="C112" s="33" t="s">
        <v>147</v>
      </c>
      <c r="D112" s="27">
        <v>16</v>
      </c>
      <c r="E112" s="28">
        <v>14</v>
      </c>
      <c r="F112" s="28">
        <v>9</v>
      </c>
      <c r="G112" s="28">
        <v>13</v>
      </c>
      <c r="H112" s="28">
        <v>12</v>
      </c>
      <c r="I112" s="28">
        <v>3</v>
      </c>
      <c r="J112" s="28">
        <v>14</v>
      </c>
      <c r="K112" s="28">
        <v>11</v>
      </c>
      <c r="L112" s="29">
        <v>10</v>
      </c>
      <c r="M112" s="30">
        <v>14</v>
      </c>
      <c r="N112" s="31">
        <v>13</v>
      </c>
      <c r="O112" s="21">
        <v>0</v>
      </c>
      <c r="P112" s="22">
        <f t="shared" si="3"/>
        <v>129</v>
      </c>
      <c r="Q112" s="23">
        <f t="shared" si="5"/>
        <v>0.5633187772925764</v>
      </c>
      <c r="T112" s="24"/>
    </row>
    <row r="113" spans="1:20">
      <c r="A113" s="13">
        <v>106</v>
      </c>
      <c r="B113" s="32" t="s">
        <v>53</v>
      </c>
      <c r="C113" s="33" t="s">
        <v>148</v>
      </c>
      <c r="D113" s="27">
        <v>17</v>
      </c>
      <c r="E113" s="28">
        <v>13</v>
      </c>
      <c r="F113" s="28">
        <v>11</v>
      </c>
      <c r="G113" s="28">
        <v>9</v>
      </c>
      <c r="H113" s="28">
        <v>12</v>
      </c>
      <c r="I113" s="28">
        <v>13</v>
      </c>
      <c r="J113" s="28">
        <v>3</v>
      </c>
      <c r="K113" s="28">
        <v>7</v>
      </c>
      <c r="L113" s="28">
        <v>11</v>
      </c>
      <c r="M113" s="28">
        <v>13</v>
      </c>
      <c r="N113" s="28">
        <v>12</v>
      </c>
      <c r="O113" s="21">
        <v>0</v>
      </c>
      <c r="P113" s="22">
        <f t="shared" si="3"/>
        <v>121</v>
      </c>
      <c r="Q113" s="23">
        <f t="shared" si="5"/>
        <v>0.52838427947598254</v>
      </c>
      <c r="T113" s="24"/>
    </row>
    <row r="114" spans="1:20">
      <c r="A114" s="13">
        <v>107</v>
      </c>
      <c r="B114" s="32" t="s">
        <v>128</v>
      </c>
      <c r="C114" s="33" t="s">
        <v>149</v>
      </c>
      <c r="D114" s="27">
        <v>15</v>
      </c>
      <c r="E114" s="28">
        <v>5</v>
      </c>
      <c r="F114" s="28">
        <v>21</v>
      </c>
      <c r="G114" s="28">
        <v>16</v>
      </c>
      <c r="H114" s="28">
        <v>10</v>
      </c>
      <c r="I114" s="28">
        <v>8</v>
      </c>
      <c r="J114" s="28">
        <v>9</v>
      </c>
      <c r="K114" s="28">
        <v>13</v>
      </c>
      <c r="L114" s="29">
        <v>8</v>
      </c>
      <c r="M114" s="30">
        <v>10</v>
      </c>
      <c r="N114" s="31">
        <v>6</v>
      </c>
      <c r="O114" s="21">
        <v>0</v>
      </c>
      <c r="P114" s="22">
        <f t="shared" si="3"/>
        <v>121</v>
      </c>
      <c r="Q114" s="23">
        <f t="shared" si="5"/>
        <v>0.52838427947598254</v>
      </c>
      <c r="T114" s="24"/>
    </row>
    <row r="115" spans="1:20">
      <c r="A115" s="13">
        <v>108</v>
      </c>
      <c r="B115" s="32" t="s">
        <v>107</v>
      </c>
      <c r="C115" s="33" t="s">
        <v>150</v>
      </c>
      <c r="D115" s="27">
        <v>12</v>
      </c>
      <c r="E115" s="28">
        <v>14</v>
      </c>
      <c r="F115" s="28">
        <v>4</v>
      </c>
      <c r="G115" s="28">
        <v>5</v>
      </c>
      <c r="H115" s="28">
        <v>10</v>
      </c>
      <c r="I115" s="28">
        <v>15</v>
      </c>
      <c r="J115" s="28">
        <v>13</v>
      </c>
      <c r="K115" s="28">
        <v>17</v>
      </c>
      <c r="L115" s="29">
        <v>12</v>
      </c>
      <c r="M115" s="30">
        <v>8</v>
      </c>
      <c r="N115" s="38">
        <v>8</v>
      </c>
      <c r="O115" s="21">
        <v>0</v>
      </c>
      <c r="P115" s="22">
        <f t="shared" si="3"/>
        <v>118</v>
      </c>
      <c r="Q115" s="23">
        <f t="shared" si="5"/>
        <v>0.51528384279475981</v>
      </c>
      <c r="T115" s="24"/>
    </row>
    <row r="116" spans="1:20">
      <c r="A116" s="13">
        <v>109</v>
      </c>
      <c r="B116" s="32" t="s">
        <v>48</v>
      </c>
      <c r="C116" s="33" t="s">
        <v>151</v>
      </c>
      <c r="D116" s="27" t="s">
        <v>74</v>
      </c>
      <c r="E116" s="28" t="s">
        <v>74</v>
      </c>
      <c r="F116" s="28" t="s">
        <v>74</v>
      </c>
      <c r="G116" s="28">
        <v>7</v>
      </c>
      <c r="H116" s="28">
        <v>19</v>
      </c>
      <c r="I116" s="28">
        <v>14</v>
      </c>
      <c r="J116" s="28">
        <v>12</v>
      </c>
      <c r="K116" s="28">
        <v>13</v>
      </c>
      <c r="L116" s="29">
        <v>21</v>
      </c>
      <c r="M116" s="29">
        <v>20</v>
      </c>
      <c r="N116" s="31">
        <v>12</v>
      </c>
      <c r="O116" s="21">
        <v>0</v>
      </c>
      <c r="P116" s="22">
        <f t="shared" si="3"/>
        <v>118</v>
      </c>
      <c r="Q116" s="23">
        <f>+P116/165</f>
        <v>0.7151515151515152</v>
      </c>
      <c r="T116" s="24"/>
    </row>
    <row r="117" spans="1:20">
      <c r="A117" s="13">
        <v>110</v>
      </c>
      <c r="B117" s="32" t="s">
        <v>87</v>
      </c>
      <c r="C117" s="33" t="s">
        <v>152</v>
      </c>
      <c r="D117" s="27" t="s">
        <v>74</v>
      </c>
      <c r="E117" s="28" t="s">
        <v>74</v>
      </c>
      <c r="F117" s="28" t="s">
        <v>74</v>
      </c>
      <c r="G117" s="28" t="s">
        <v>74</v>
      </c>
      <c r="H117" s="28" t="s">
        <v>74</v>
      </c>
      <c r="I117" s="28">
        <v>14</v>
      </c>
      <c r="J117" s="28">
        <v>22</v>
      </c>
      <c r="K117" s="28">
        <v>32</v>
      </c>
      <c r="L117" s="29">
        <v>22</v>
      </c>
      <c r="M117" s="28">
        <v>15</v>
      </c>
      <c r="N117" s="28">
        <v>12</v>
      </c>
      <c r="O117" s="21">
        <v>0</v>
      </c>
      <c r="P117" s="22">
        <f t="shared" si="3"/>
        <v>117</v>
      </c>
      <c r="Q117" s="23">
        <f>+P117/125</f>
        <v>0.93600000000000005</v>
      </c>
      <c r="T117" s="24"/>
    </row>
    <row r="118" spans="1:20">
      <c r="A118" s="13">
        <v>111</v>
      </c>
      <c r="B118" s="32" t="s">
        <v>60</v>
      </c>
      <c r="C118" s="33" t="s">
        <v>153</v>
      </c>
      <c r="D118" s="27" t="s">
        <v>74</v>
      </c>
      <c r="E118" s="28" t="s">
        <v>74</v>
      </c>
      <c r="F118" s="28" t="s">
        <v>74</v>
      </c>
      <c r="G118" s="28" t="s">
        <v>74</v>
      </c>
      <c r="H118" s="28" t="s">
        <v>74</v>
      </c>
      <c r="I118" s="28" t="s">
        <v>74</v>
      </c>
      <c r="J118" s="28" t="s">
        <v>74</v>
      </c>
      <c r="K118" s="28">
        <v>13</v>
      </c>
      <c r="L118" s="29">
        <v>34</v>
      </c>
      <c r="M118" s="29">
        <v>26</v>
      </c>
      <c r="N118" s="31">
        <v>41</v>
      </c>
      <c r="O118" s="21">
        <v>0</v>
      </c>
      <c r="P118" s="22">
        <f t="shared" si="3"/>
        <v>114</v>
      </c>
      <c r="Q118" s="23">
        <f>+P118/85</f>
        <v>1.3411764705882352</v>
      </c>
      <c r="T118" s="24"/>
    </row>
    <row r="119" spans="1:20">
      <c r="A119" s="13">
        <v>112</v>
      </c>
      <c r="B119" s="32" t="s">
        <v>81</v>
      </c>
      <c r="C119" s="33" t="s">
        <v>154</v>
      </c>
      <c r="D119" s="27" t="s">
        <v>74</v>
      </c>
      <c r="E119" s="28" t="s">
        <v>74</v>
      </c>
      <c r="F119" s="28">
        <v>7</v>
      </c>
      <c r="G119" s="28">
        <v>16</v>
      </c>
      <c r="H119" s="28">
        <v>10</v>
      </c>
      <c r="I119" s="28">
        <v>14</v>
      </c>
      <c r="J119" s="28">
        <v>16</v>
      </c>
      <c r="K119" s="28">
        <v>10</v>
      </c>
      <c r="L119" s="29">
        <v>16</v>
      </c>
      <c r="M119" s="29">
        <v>9</v>
      </c>
      <c r="N119" s="31">
        <v>16</v>
      </c>
      <c r="O119" s="21">
        <v>0</v>
      </c>
      <c r="P119" s="22">
        <f t="shared" si="3"/>
        <v>114</v>
      </c>
      <c r="Q119" s="23">
        <f>+P119/188</f>
        <v>0.6063829787234043</v>
      </c>
      <c r="T119" s="24"/>
    </row>
    <row r="120" spans="1:20">
      <c r="A120" s="13">
        <v>113</v>
      </c>
      <c r="B120" s="32" t="s">
        <v>41</v>
      </c>
      <c r="C120" s="33" t="s">
        <v>155</v>
      </c>
      <c r="D120" s="27">
        <v>13</v>
      </c>
      <c r="E120" s="28">
        <v>9</v>
      </c>
      <c r="F120" s="28">
        <v>11</v>
      </c>
      <c r="G120" s="28">
        <v>9</v>
      </c>
      <c r="H120" s="28">
        <v>10</v>
      </c>
      <c r="I120" s="28">
        <v>9</v>
      </c>
      <c r="J120" s="28">
        <v>8</v>
      </c>
      <c r="K120" s="28">
        <v>9</v>
      </c>
      <c r="L120" s="29">
        <v>18</v>
      </c>
      <c r="M120" s="30">
        <v>10</v>
      </c>
      <c r="N120" s="35">
        <v>6</v>
      </c>
      <c r="O120" s="21">
        <v>0</v>
      </c>
      <c r="P120" s="22">
        <f t="shared" si="3"/>
        <v>112</v>
      </c>
      <c r="Q120" s="23">
        <f>+P120/229</f>
        <v>0.48908296943231439</v>
      </c>
      <c r="T120" s="24"/>
    </row>
    <row r="121" spans="1:20">
      <c r="A121" s="13">
        <v>114</v>
      </c>
      <c r="B121" s="32" t="s">
        <v>53</v>
      </c>
      <c r="C121" s="33" t="s">
        <v>156</v>
      </c>
      <c r="D121" s="27" t="s">
        <v>74</v>
      </c>
      <c r="E121" s="28" t="s">
        <v>74</v>
      </c>
      <c r="F121" s="28" t="s">
        <v>74</v>
      </c>
      <c r="G121" s="28" t="s">
        <v>74</v>
      </c>
      <c r="H121" s="28" t="s">
        <v>74</v>
      </c>
      <c r="I121" s="28" t="s">
        <v>74</v>
      </c>
      <c r="J121" s="28">
        <v>9</v>
      </c>
      <c r="K121" s="28">
        <v>24</v>
      </c>
      <c r="L121" s="29">
        <v>23</v>
      </c>
      <c r="M121" s="29">
        <v>24</v>
      </c>
      <c r="N121" s="31">
        <v>31</v>
      </c>
      <c r="O121" s="21">
        <v>0</v>
      </c>
      <c r="P121" s="22">
        <f t="shared" si="3"/>
        <v>111</v>
      </c>
      <c r="Q121" s="23">
        <f>+P121/104</f>
        <v>1.0673076923076923</v>
      </c>
      <c r="T121" s="24"/>
    </row>
    <row r="122" spans="1:20">
      <c r="A122" s="13">
        <v>115</v>
      </c>
      <c r="B122" s="32" t="s">
        <v>41</v>
      </c>
      <c r="C122" s="33" t="s">
        <v>157</v>
      </c>
      <c r="D122" s="27">
        <v>15</v>
      </c>
      <c r="E122" s="28">
        <v>18</v>
      </c>
      <c r="F122" s="28">
        <v>14</v>
      </c>
      <c r="G122" s="28">
        <v>14</v>
      </c>
      <c r="H122" s="28">
        <v>9</v>
      </c>
      <c r="I122" s="28">
        <v>13</v>
      </c>
      <c r="J122" s="28">
        <v>0</v>
      </c>
      <c r="K122" s="28">
        <v>0</v>
      </c>
      <c r="L122" s="29">
        <v>8</v>
      </c>
      <c r="M122" s="30">
        <v>8</v>
      </c>
      <c r="N122" s="31">
        <v>11</v>
      </c>
      <c r="O122" s="21">
        <v>0</v>
      </c>
      <c r="P122" s="22">
        <f t="shared" si="3"/>
        <v>110</v>
      </c>
      <c r="Q122" s="23">
        <f>+P122/229</f>
        <v>0.48034934497816595</v>
      </c>
      <c r="T122" s="24"/>
    </row>
    <row r="123" spans="1:20">
      <c r="A123" s="13">
        <v>116</v>
      </c>
      <c r="B123" s="32" t="s">
        <v>41</v>
      </c>
      <c r="C123" s="33" t="s">
        <v>158</v>
      </c>
      <c r="D123" s="27">
        <v>6</v>
      </c>
      <c r="E123" s="28">
        <v>12</v>
      </c>
      <c r="F123" s="28">
        <v>11</v>
      </c>
      <c r="G123" s="28">
        <v>10</v>
      </c>
      <c r="H123" s="28">
        <v>11</v>
      </c>
      <c r="I123" s="28">
        <v>12</v>
      </c>
      <c r="J123" s="28">
        <v>4</v>
      </c>
      <c r="K123" s="28">
        <v>8</v>
      </c>
      <c r="L123" s="29">
        <v>13</v>
      </c>
      <c r="M123" s="30">
        <v>9</v>
      </c>
      <c r="N123" s="31">
        <v>13</v>
      </c>
      <c r="O123" s="21">
        <v>0</v>
      </c>
      <c r="P123" s="22">
        <f t="shared" si="3"/>
        <v>109</v>
      </c>
      <c r="Q123" s="23">
        <f>+P123/229</f>
        <v>0.4759825327510917</v>
      </c>
      <c r="T123" s="24"/>
    </row>
    <row r="124" spans="1:20">
      <c r="A124" s="13">
        <v>117</v>
      </c>
      <c r="B124" s="32" t="s">
        <v>159</v>
      </c>
      <c r="C124" s="33" t="s">
        <v>160</v>
      </c>
      <c r="D124" s="27">
        <v>12</v>
      </c>
      <c r="E124" s="28">
        <v>22</v>
      </c>
      <c r="F124" s="28">
        <v>15</v>
      </c>
      <c r="G124" s="28">
        <v>11</v>
      </c>
      <c r="H124" s="28">
        <v>10</v>
      </c>
      <c r="I124" s="28">
        <v>11</v>
      </c>
      <c r="J124" s="28">
        <v>0</v>
      </c>
      <c r="K124" s="28">
        <v>0</v>
      </c>
      <c r="L124" s="28">
        <v>6</v>
      </c>
      <c r="M124" s="28">
        <v>8</v>
      </c>
      <c r="N124" s="28">
        <v>13</v>
      </c>
      <c r="O124" s="21">
        <v>0</v>
      </c>
      <c r="P124" s="22">
        <f t="shared" si="3"/>
        <v>108</v>
      </c>
      <c r="Q124" s="23">
        <f>+P124/229</f>
        <v>0.47161572052401746</v>
      </c>
      <c r="T124" s="24"/>
    </row>
    <row r="125" spans="1:20">
      <c r="A125" s="13">
        <v>118</v>
      </c>
      <c r="B125" s="32" t="s">
        <v>81</v>
      </c>
      <c r="C125" s="33" t="s">
        <v>161</v>
      </c>
      <c r="D125" s="27">
        <v>14</v>
      </c>
      <c r="E125" s="28">
        <v>7</v>
      </c>
      <c r="F125" s="28">
        <v>9</v>
      </c>
      <c r="G125" s="28">
        <v>17</v>
      </c>
      <c r="H125" s="28">
        <v>11</v>
      </c>
      <c r="I125" s="28">
        <v>5</v>
      </c>
      <c r="J125" s="28">
        <v>9</v>
      </c>
      <c r="K125" s="28">
        <v>12</v>
      </c>
      <c r="L125" s="29">
        <v>5</v>
      </c>
      <c r="M125" s="30">
        <v>10</v>
      </c>
      <c r="N125" s="31">
        <v>8</v>
      </c>
      <c r="O125" s="21">
        <v>0</v>
      </c>
      <c r="P125" s="22">
        <f t="shared" si="3"/>
        <v>107</v>
      </c>
      <c r="Q125" s="23">
        <f>+P125/229</f>
        <v>0.46724890829694321</v>
      </c>
      <c r="T125" s="24"/>
    </row>
    <row r="126" spans="1:20">
      <c r="A126" s="13">
        <v>119</v>
      </c>
      <c r="B126" s="32" t="s">
        <v>53</v>
      </c>
      <c r="C126" s="33" t="s">
        <v>162</v>
      </c>
      <c r="D126" s="27" t="s">
        <v>74</v>
      </c>
      <c r="E126" s="28" t="s">
        <v>74</v>
      </c>
      <c r="F126" s="28" t="s">
        <v>74</v>
      </c>
      <c r="G126" s="28" t="s">
        <v>74</v>
      </c>
      <c r="H126" s="28" t="s">
        <v>74</v>
      </c>
      <c r="I126" s="28">
        <v>0</v>
      </c>
      <c r="J126" s="28">
        <v>19</v>
      </c>
      <c r="K126" s="28">
        <v>27</v>
      </c>
      <c r="L126" s="29">
        <v>16</v>
      </c>
      <c r="M126" s="29">
        <v>22</v>
      </c>
      <c r="N126" s="31">
        <v>23</v>
      </c>
      <c r="O126" s="21">
        <v>0</v>
      </c>
      <c r="P126" s="22">
        <f t="shared" si="3"/>
        <v>107</v>
      </c>
      <c r="Q126" s="23">
        <f>+P126/125</f>
        <v>0.85599999999999998</v>
      </c>
      <c r="T126" s="24"/>
    </row>
    <row r="127" spans="1:20">
      <c r="A127" s="13">
        <v>120</v>
      </c>
      <c r="B127" s="32" t="s">
        <v>107</v>
      </c>
      <c r="C127" s="33" t="s">
        <v>163</v>
      </c>
      <c r="D127" s="27">
        <v>14</v>
      </c>
      <c r="E127" s="28">
        <v>5</v>
      </c>
      <c r="F127" s="28">
        <v>5</v>
      </c>
      <c r="G127" s="28">
        <v>7</v>
      </c>
      <c r="H127" s="28">
        <v>6</v>
      </c>
      <c r="I127" s="28">
        <v>18</v>
      </c>
      <c r="J127" s="28">
        <v>21</v>
      </c>
      <c r="K127" s="28">
        <v>6</v>
      </c>
      <c r="L127" s="29">
        <v>11</v>
      </c>
      <c r="M127" s="30">
        <v>3</v>
      </c>
      <c r="N127" s="31">
        <v>7</v>
      </c>
      <c r="O127" s="21">
        <v>0</v>
      </c>
      <c r="P127" s="22">
        <f t="shared" si="3"/>
        <v>103</v>
      </c>
      <c r="Q127" s="23">
        <f>+P127/229</f>
        <v>0.44978165938864628</v>
      </c>
      <c r="T127" s="24"/>
    </row>
    <row r="128" spans="1:20">
      <c r="A128" s="13">
        <v>121</v>
      </c>
      <c r="B128" s="32" t="s">
        <v>41</v>
      </c>
      <c r="C128" s="33" t="s">
        <v>164</v>
      </c>
      <c r="D128" s="27" t="s">
        <v>74</v>
      </c>
      <c r="E128" s="28" t="s">
        <v>74</v>
      </c>
      <c r="F128" s="28">
        <v>6</v>
      </c>
      <c r="G128" s="28">
        <v>11</v>
      </c>
      <c r="H128" s="28">
        <v>11</v>
      </c>
      <c r="I128" s="28">
        <v>14</v>
      </c>
      <c r="J128" s="28">
        <v>7</v>
      </c>
      <c r="K128" s="28">
        <v>15</v>
      </c>
      <c r="L128" s="29">
        <v>15</v>
      </c>
      <c r="M128" s="28">
        <v>12</v>
      </c>
      <c r="N128" s="28">
        <v>12</v>
      </c>
      <c r="O128" s="21">
        <v>0</v>
      </c>
      <c r="P128" s="22">
        <f t="shared" si="3"/>
        <v>103</v>
      </c>
      <c r="Q128" s="23">
        <f>+P128/188</f>
        <v>0.5478723404255319</v>
      </c>
      <c r="T128" s="24"/>
    </row>
    <row r="129" spans="1:20">
      <c r="A129" s="13">
        <v>122</v>
      </c>
      <c r="B129" s="32" t="s">
        <v>84</v>
      </c>
      <c r="C129" s="33" t="s">
        <v>165</v>
      </c>
      <c r="D129" s="27">
        <v>5</v>
      </c>
      <c r="E129" s="28">
        <v>11</v>
      </c>
      <c r="F129" s="28">
        <v>11</v>
      </c>
      <c r="G129" s="28">
        <v>10</v>
      </c>
      <c r="H129" s="28">
        <v>8</v>
      </c>
      <c r="I129" s="28">
        <v>9</v>
      </c>
      <c r="J129" s="28">
        <v>8</v>
      </c>
      <c r="K129" s="28">
        <v>10</v>
      </c>
      <c r="L129" s="29">
        <v>9</v>
      </c>
      <c r="M129" s="30">
        <v>10</v>
      </c>
      <c r="N129" s="36">
        <v>9</v>
      </c>
      <c r="O129" s="21">
        <v>0</v>
      </c>
      <c r="P129" s="22">
        <f t="shared" si="3"/>
        <v>100</v>
      </c>
      <c r="Q129" s="23">
        <f>+P129/229</f>
        <v>0.4366812227074236</v>
      </c>
      <c r="T129" s="24"/>
    </row>
    <row r="130" spans="1:20">
      <c r="A130" s="13">
        <v>123</v>
      </c>
      <c r="B130" s="32" t="s">
        <v>77</v>
      </c>
      <c r="C130" s="33" t="s">
        <v>166</v>
      </c>
      <c r="D130" s="27" t="s">
        <v>74</v>
      </c>
      <c r="E130" s="28" t="s">
        <v>74</v>
      </c>
      <c r="F130" s="28" t="s">
        <v>74</v>
      </c>
      <c r="G130" s="28" t="s">
        <v>74</v>
      </c>
      <c r="H130" s="28" t="s">
        <v>74</v>
      </c>
      <c r="I130" s="28">
        <v>20</v>
      </c>
      <c r="J130" s="28">
        <v>19</v>
      </c>
      <c r="K130" s="28">
        <v>16</v>
      </c>
      <c r="L130" s="29">
        <v>19</v>
      </c>
      <c r="M130" s="29">
        <v>11</v>
      </c>
      <c r="N130" s="31">
        <v>13</v>
      </c>
      <c r="O130" s="21">
        <v>0</v>
      </c>
      <c r="P130" s="22">
        <f t="shared" si="3"/>
        <v>98</v>
      </c>
      <c r="Q130" s="23">
        <f>+P130/125</f>
        <v>0.78400000000000003</v>
      </c>
      <c r="T130" s="24"/>
    </row>
    <row r="131" spans="1:20">
      <c r="A131" s="13">
        <v>124</v>
      </c>
      <c r="B131" s="32" t="s">
        <v>107</v>
      </c>
      <c r="C131" s="33" t="s">
        <v>167</v>
      </c>
      <c r="D131" s="27" t="s">
        <v>74</v>
      </c>
      <c r="E131" s="28" t="s">
        <v>74</v>
      </c>
      <c r="F131" s="28" t="s">
        <v>74</v>
      </c>
      <c r="G131" s="28" t="s">
        <v>74</v>
      </c>
      <c r="H131" s="28" t="s">
        <v>74</v>
      </c>
      <c r="I131" s="28">
        <v>4</v>
      </c>
      <c r="J131" s="28">
        <v>13</v>
      </c>
      <c r="K131" s="28">
        <v>31</v>
      </c>
      <c r="L131" s="29">
        <v>13</v>
      </c>
      <c r="M131" s="29">
        <v>18</v>
      </c>
      <c r="N131" s="31">
        <v>17</v>
      </c>
      <c r="O131" s="21">
        <v>0</v>
      </c>
      <c r="P131" s="22">
        <f t="shared" si="3"/>
        <v>96</v>
      </c>
      <c r="Q131" s="23">
        <f>+P131/125</f>
        <v>0.76800000000000002</v>
      </c>
      <c r="T131" s="24"/>
    </row>
    <row r="132" spans="1:20">
      <c r="A132" s="13">
        <v>125</v>
      </c>
      <c r="B132" s="32" t="s">
        <v>60</v>
      </c>
      <c r="C132" s="33" t="s">
        <v>168</v>
      </c>
      <c r="D132" s="27">
        <v>5</v>
      </c>
      <c r="E132" s="28">
        <v>5</v>
      </c>
      <c r="F132" s="28">
        <v>13</v>
      </c>
      <c r="G132" s="28">
        <v>8</v>
      </c>
      <c r="H132" s="28">
        <v>8</v>
      </c>
      <c r="I132" s="28">
        <v>7</v>
      </c>
      <c r="J132" s="28">
        <v>8</v>
      </c>
      <c r="K132" s="28">
        <v>5</v>
      </c>
      <c r="L132" s="28">
        <v>13</v>
      </c>
      <c r="M132" s="30">
        <v>7</v>
      </c>
      <c r="N132" s="31">
        <v>14</v>
      </c>
      <c r="O132" s="21">
        <v>0</v>
      </c>
      <c r="P132" s="22">
        <f t="shared" si="3"/>
        <v>93</v>
      </c>
      <c r="Q132" s="23">
        <f>+P132/229</f>
        <v>0.40611353711790393</v>
      </c>
      <c r="T132" s="24"/>
    </row>
    <row r="133" spans="1:20">
      <c r="A133" s="13">
        <v>126</v>
      </c>
      <c r="B133" s="32" t="s">
        <v>41</v>
      </c>
      <c r="C133" s="33" t="s">
        <v>169</v>
      </c>
      <c r="D133" s="27">
        <v>6</v>
      </c>
      <c r="E133" s="28">
        <v>7</v>
      </c>
      <c r="F133" s="28">
        <v>7</v>
      </c>
      <c r="G133" s="28">
        <v>5</v>
      </c>
      <c r="H133" s="28">
        <v>5</v>
      </c>
      <c r="I133" s="28">
        <v>11</v>
      </c>
      <c r="J133" s="28">
        <v>10</v>
      </c>
      <c r="K133" s="28">
        <v>8</v>
      </c>
      <c r="L133" s="29">
        <v>7</v>
      </c>
      <c r="M133" s="30">
        <v>8</v>
      </c>
      <c r="N133" s="31">
        <v>15</v>
      </c>
      <c r="O133" s="37">
        <v>0</v>
      </c>
      <c r="P133" s="22">
        <f t="shared" si="3"/>
        <v>89</v>
      </c>
      <c r="Q133" s="23">
        <f>+P133/229</f>
        <v>0.388646288209607</v>
      </c>
      <c r="T133" s="24"/>
    </row>
    <row r="134" spans="1:20">
      <c r="A134" s="13">
        <v>127</v>
      </c>
      <c r="B134" s="32" t="s">
        <v>128</v>
      </c>
      <c r="C134" s="33" t="s">
        <v>170</v>
      </c>
      <c r="D134" s="27">
        <v>6</v>
      </c>
      <c r="E134" s="28">
        <v>9</v>
      </c>
      <c r="F134" s="28">
        <v>9</v>
      </c>
      <c r="G134" s="28">
        <v>7</v>
      </c>
      <c r="H134" s="28">
        <v>7</v>
      </c>
      <c r="I134" s="28">
        <v>8</v>
      </c>
      <c r="J134" s="28">
        <v>8</v>
      </c>
      <c r="K134" s="28">
        <v>4</v>
      </c>
      <c r="L134" s="29">
        <v>6</v>
      </c>
      <c r="M134" s="30">
        <v>10</v>
      </c>
      <c r="N134" s="31">
        <v>13</v>
      </c>
      <c r="O134" s="21">
        <v>0</v>
      </c>
      <c r="P134" s="22">
        <f t="shared" si="3"/>
        <v>87</v>
      </c>
      <c r="Q134" s="23">
        <f>+P134/229</f>
        <v>0.37991266375545851</v>
      </c>
      <c r="T134" s="24"/>
    </row>
    <row r="135" spans="1:20">
      <c r="A135" s="13">
        <v>128</v>
      </c>
      <c r="B135" s="32" t="s">
        <v>87</v>
      </c>
      <c r="C135" s="33" t="s">
        <v>171</v>
      </c>
      <c r="D135" s="27" t="s">
        <v>74</v>
      </c>
      <c r="E135" s="28" t="s">
        <v>74</v>
      </c>
      <c r="F135" s="28" t="s">
        <v>74</v>
      </c>
      <c r="G135" s="28" t="s">
        <v>74</v>
      </c>
      <c r="H135" s="28" t="s">
        <v>74</v>
      </c>
      <c r="I135" s="28" t="s">
        <v>74</v>
      </c>
      <c r="J135" s="28">
        <v>0</v>
      </c>
      <c r="K135" s="28">
        <v>26</v>
      </c>
      <c r="L135" s="29">
        <v>24</v>
      </c>
      <c r="M135" s="29">
        <v>20</v>
      </c>
      <c r="N135" s="31">
        <v>16</v>
      </c>
      <c r="O135" s="21">
        <v>0</v>
      </c>
      <c r="P135" s="22">
        <f t="shared" si="3"/>
        <v>86</v>
      </c>
      <c r="Q135" s="23">
        <f>+P135/104</f>
        <v>0.82692307692307687</v>
      </c>
      <c r="T135" s="24"/>
    </row>
    <row r="136" spans="1:20">
      <c r="A136" s="13">
        <v>129</v>
      </c>
      <c r="B136" s="32" t="s">
        <v>62</v>
      </c>
      <c r="C136" s="33" t="s">
        <v>172</v>
      </c>
      <c r="D136" s="27" t="s">
        <v>74</v>
      </c>
      <c r="E136" s="28" t="s">
        <v>74</v>
      </c>
      <c r="F136" s="28" t="s">
        <v>74</v>
      </c>
      <c r="G136" s="28" t="s">
        <v>74</v>
      </c>
      <c r="H136" s="28" t="s">
        <v>74</v>
      </c>
      <c r="I136" s="28" t="s">
        <v>74</v>
      </c>
      <c r="J136" s="28">
        <v>13</v>
      </c>
      <c r="K136" s="28">
        <v>12</v>
      </c>
      <c r="L136" s="29">
        <v>19</v>
      </c>
      <c r="M136" s="29">
        <v>16</v>
      </c>
      <c r="N136" s="31">
        <v>23</v>
      </c>
      <c r="O136" s="21">
        <v>0</v>
      </c>
      <c r="P136" s="22">
        <f t="shared" ref="P136:P145" si="6">SUM(D136:O136)</f>
        <v>83</v>
      </c>
      <c r="Q136" s="23">
        <f>+P136/104</f>
        <v>0.79807692307692313</v>
      </c>
      <c r="T136" s="24"/>
    </row>
    <row r="137" spans="1:20">
      <c r="A137" s="13">
        <v>130</v>
      </c>
      <c r="B137" s="32" t="s">
        <v>77</v>
      </c>
      <c r="C137" s="33" t="s">
        <v>173</v>
      </c>
      <c r="D137" s="27" t="s">
        <v>74</v>
      </c>
      <c r="E137" s="28" t="s">
        <v>74</v>
      </c>
      <c r="F137" s="28" t="s">
        <v>74</v>
      </c>
      <c r="G137" s="28" t="s">
        <v>74</v>
      </c>
      <c r="H137" s="28" t="s">
        <v>74</v>
      </c>
      <c r="I137" s="28" t="s">
        <v>74</v>
      </c>
      <c r="J137" s="28">
        <v>6</v>
      </c>
      <c r="K137" s="28">
        <v>17</v>
      </c>
      <c r="L137" s="29">
        <v>18</v>
      </c>
      <c r="M137" s="29">
        <v>18</v>
      </c>
      <c r="N137" s="31">
        <v>8</v>
      </c>
      <c r="O137" s="21">
        <v>0</v>
      </c>
      <c r="P137" s="22">
        <f t="shared" si="6"/>
        <v>67</v>
      </c>
      <c r="Q137" s="23">
        <f>+P137/104</f>
        <v>0.64423076923076927</v>
      </c>
      <c r="T137" s="24"/>
    </row>
    <row r="138" spans="1:20">
      <c r="A138" s="13">
        <v>131</v>
      </c>
      <c r="B138" s="32" t="s">
        <v>20</v>
      </c>
      <c r="C138" s="33" t="s">
        <v>174</v>
      </c>
      <c r="D138" s="27">
        <v>3</v>
      </c>
      <c r="E138" s="28">
        <v>7</v>
      </c>
      <c r="F138" s="28">
        <v>6</v>
      </c>
      <c r="G138" s="28">
        <v>8</v>
      </c>
      <c r="H138" s="28">
        <v>8</v>
      </c>
      <c r="I138" s="28">
        <v>2</v>
      </c>
      <c r="J138" s="28">
        <v>3</v>
      </c>
      <c r="K138" s="28">
        <v>8</v>
      </c>
      <c r="L138" s="29">
        <v>8</v>
      </c>
      <c r="M138" s="30">
        <v>4</v>
      </c>
      <c r="N138" s="31">
        <v>5</v>
      </c>
      <c r="O138" s="21">
        <v>0</v>
      </c>
      <c r="P138" s="22">
        <f t="shared" si="6"/>
        <v>62</v>
      </c>
      <c r="Q138" s="23">
        <f>+P138/229</f>
        <v>0.27074235807860264</v>
      </c>
      <c r="T138" s="24"/>
    </row>
    <row r="139" spans="1:20">
      <c r="A139" s="13">
        <v>132</v>
      </c>
      <c r="B139" s="32" t="s">
        <v>41</v>
      </c>
      <c r="C139" s="33" t="s">
        <v>175</v>
      </c>
      <c r="D139" s="27">
        <v>12</v>
      </c>
      <c r="E139" s="28">
        <v>7</v>
      </c>
      <c r="F139" s="28">
        <v>10</v>
      </c>
      <c r="G139" s="28">
        <v>5</v>
      </c>
      <c r="H139" s="28">
        <v>7</v>
      </c>
      <c r="I139" s="28">
        <v>1</v>
      </c>
      <c r="J139" s="28">
        <v>5</v>
      </c>
      <c r="K139" s="28">
        <v>7</v>
      </c>
      <c r="L139" s="29">
        <v>4</v>
      </c>
      <c r="M139" s="30">
        <v>2</v>
      </c>
      <c r="N139" s="31">
        <v>1</v>
      </c>
      <c r="O139" s="21">
        <v>0</v>
      </c>
      <c r="P139" s="22">
        <f t="shared" si="6"/>
        <v>61</v>
      </c>
      <c r="Q139" s="23">
        <f>+P139/229</f>
        <v>0.26637554585152839</v>
      </c>
      <c r="T139" s="24"/>
    </row>
    <row r="140" spans="1:20">
      <c r="A140" s="13">
        <v>133</v>
      </c>
      <c r="B140" s="32" t="s">
        <v>121</v>
      </c>
      <c r="C140" s="33" t="s">
        <v>176</v>
      </c>
      <c r="D140" s="27" t="s">
        <v>74</v>
      </c>
      <c r="E140" s="28" t="s">
        <v>74</v>
      </c>
      <c r="F140" s="28" t="s">
        <v>74</v>
      </c>
      <c r="G140" s="28">
        <v>5</v>
      </c>
      <c r="H140" s="28">
        <v>7</v>
      </c>
      <c r="I140" s="28">
        <v>5</v>
      </c>
      <c r="J140" s="28">
        <v>7</v>
      </c>
      <c r="K140" s="28">
        <v>8</v>
      </c>
      <c r="L140" s="29">
        <v>22</v>
      </c>
      <c r="M140" s="29">
        <v>6</v>
      </c>
      <c r="N140" s="31">
        <v>1</v>
      </c>
      <c r="O140" s="21">
        <v>0</v>
      </c>
      <c r="P140" s="22">
        <f t="shared" si="6"/>
        <v>61</v>
      </c>
      <c r="Q140" s="23">
        <f>+P140/165</f>
        <v>0.36969696969696969</v>
      </c>
      <c r="T140" s="24"/>
    </row>
    <row r="141" spans="1:20">
      <c r="A141" s="13">
        <v>134</v>
      </c>
      <c r="B141" s="32" t="s">
        <v>53</v>
      </c>
      <c r="C141" s="33" t="s">
        <v>177</v>
      </c>
      <c r="D141" s="27" t="s">
        <v>74</v>
      </c>
      <c r="E141" s="28" t="s">
        <v>74</v>
      </c>
      <c r="F141" s="28" t="s">
        <v>74</v>
      </c>
      <c r="G141" s="28" t="s">
        <v>74</v>
      </c>
      <c r="H141" s="28" t="s">
        <v>74</v>
      </c>
      <c r="I141" s="28" t="s">
        <v>74</v>
      </c>
      <c r="J141" s="28">
        <v>6</v>
      </c>
      <c r="K141" s="28">
        <v>9</v>
      </c>
      <c r="L141" s="28">
        <v>13</v>
      </c>
      <c r="M141" s="29">
        <v>12</v>
      </c>
      <c r="N141" s="31">
        <v>18</v>
      </c>
      <c r="O141" s="21">
        <v>0</v>
      </c>
      <c r="P141" s="22">
        <f t="shared" si="6"/>
        <v>58</v>
      </c>
      <c r="Q141" s="23">
        <f>+P141/104</f>
        <v>0.55769230769230771</v>
      </c>
      <c r="T141" s="24"/>
    </row>
    <row r="142" spans="1:20">
      <c r="A142" s="13">
        <v>135</v>
      </c>
      <c r="B142" s="32" t="s">
        <v>81</v>
      </c>
      <c r="C142" s="33" t="s">
        <v>178</v>
      </c>
      <c r="D142" s="27" t="s">
        <v>74</v>
      </c>
      <c r="E142" s="28" t="s">
        <v>74</v>
      </c>
      <c r="F142" s="28" t="s">
        <v>74</v>
      </c>
      <c r="G142" s="28" t="s">
        <v>74</v>
      </c>
      <c r="H142" s="28" t="s">
        <v>74</v>
      </c>
      <c r="I142" s="28" t="s">
        <v>74</v>
      </c>
      <c r="J142" s="28" t="s">
        <v>74</v>
      </c>
      <c r="K142" s="28" t="s">
        <v>74</v>
      </c>
      <c r="L142" s="29">
        <v>21</v>
      </c>
      <c r="M142" s="29">
        <v>15</v>
      </c>
      <c r="N142" s="31">
        <v>20</v>
      </c>
      <c r="O142" s="21">
        <v>0</v>
      </c>
      <c r="P142" s="22">
        <f t="shared" si="6"/>
        <v>56</v>
      </c>
      <c r="Q142" s="23">
        <f>+P142/64</f>
        <v>0.875</v>
      </c>
      <c r="T142" s="24"/>
    </row>
    <row r="143" spans="1:20">
      <c r="A143" s="13">
        <v>136</v>
      </c>
      <c r="B143" s="32" t="s">
        <v>60</v>
      </c>
      <c r="C143" s="33" t="s">
        <v>179</v>
      </c>
      <c r="D143" s="27">
        <v>5</v>
      </c>
      <c r="E143" s="28">
        <v>5</v>
      </c>
      <c r="F143" s="28">
        <v>4</v>
      </c>
      <c r="G143" s="28">
        <v>2</v>
      </c>
      <c r="H143" s="28">
        <v>4</v>
      </c>
      <c r="I143" s="28">
        <v>3</v>
      </c>
      <c r="J143" s="28">
        <v>8</v>
      </c>
      <c r="K143" s="28">
        <v>7</v>
      </c>
      <c r="L143" s="29">
        <v>2</v>
      </c>
      <c r="M143" s="30">
        <v>7</v>
      </c>
      <c r="N143" s="31">
        <v>9</v>
      </c>
      <c r="O143" s="21">
        <v>0</v>
      </c>
      <c r="P143" s="22">
        <f t="shared" si="6"/>
        <v>56</v>
      </c>
      <c r="Q143" s="23">
        <f>+P143/229</f>
        <v>0.24454148471615719</v>
      </c>
      <c r="T143" s="24"/>
    </row>
    <row r="144" spans="1:20">
      <c r="A144" s="13">
        <v>137</v>
      </c>
      <c r="B144" s="32" t="s">
        <v>36</v>
      </c>
      <c r="C144" s="33" t="s">
        <v>180</v>
      </c>
      <c r="D144" s="27" t="s">
        <v>74</v>
      </c>
      <c r="E144" s="28" t="s">
        <v>74</v>
      </c>
      <c r="F144" s="28" t="s">
        <v>74</v>
      </c>
      <c r="G144" s="28" t="s">
        <v>74</v>
      </c>
      <c r="H144" s="28">
        <v>5</v>
      </c>
      <c r="I144" s="28">
        <v>3</v>
      </c>
      <c r="J144" s="28">
        <v>13</v>
      </c>
      <c r="K144" s="28">
        <v>11</v>
      </c>
      <c r="L144" s="29">
        <v>5</v>
      </c>
      <c r="M144" s="29">
        <v>6</v>
      </c>
      <c r="N144" s="31">
        <v>11</v>
      </c>
      <c r="O144" s="21">
        <v>0</v>
      </c>
      <c r="P144" s="22">
        <f t="shared" si="6"/>
        <v>54</v>
      </c>
      <c r="Q144" s="23">
        <f>+P144/146</f>
        <v>0.36986301369863012</v>
      </c>
      <c r="T144" s="24"/>
    </row>
    <row r="145" spans="1:20">
      <c r="A145" s="13">
        <v>138</v>
      </c>
      <c r="B145" s="32" t="s">
        <v>81</v>
      </c>
      <c r="C145" s="33" t="s">
        <v>181</v>
      </c>
      <c r="D145" s="27" t="s">
        <v>74</v>
      </c>
      <c r="E145" s="28" t="s">
        <v>74</v>
      </c>
      <c r="F145" s="28" t="s">
        <v>74</v>
      </c>
      <c r="G145" s="28" t="s">
        <v>74</v>
      </c>
      <c r="H145" s="28" t="s">
        <v>74</v>
      </c>
      <c r="I145" s="28" t="s">
        <v>74</v>
      </c>
      <c r="J145" s="28" t="s">
        <v>74</v>
      </c>
      <c r="K145" s="28">
        <v>3</v>
      </c>
      <c r="L145" s="29">
        <v>18</v>
      </c>
      <c r="M145" s="29">
        <v>11</v>
      </c>
      <c r="N145" s="31">
        <v>6</v>
      </c>
      <c r="O145" s="21">
        <v>0</v>
      </c>
      <c r="P145" s="22">
        <f t="shared" si="6"/>
        <v>38</v>
      </c>
      <c r="Q145" s="23">
        <f>+P145/85</f>
        <v>0.44705882352941179</v>
      </c>
      <c r="T145" s="24"/>
    </row>
    <row r="146" spans="1:20" ht="14.25" thickBot="1">
      <c r="A146" s="39" t="s">
        <v>182</v>
      </c>
      <c r="B146" s="39"/>
      <c r="C146" s="40"/>
      <c r="D146" s="41">
        <f>SUM(D8:D145)</f>
        <v>3784</v>
      </c>
      <c r="E146" s="41">
        <f>SUM(E8:E145)</f>
        <v>3684</v>
      </c>
      <c r="F146" s="41">
        <f t="shared" ref="F146:O146" si="7">SUM(F8:F145)</f>
        <v>4053</v>
      </c>
      <c r="G146" s="41">
        <f t="shared" si="7"/>
        <v>3290</v>
      </c>
      <c r="H146" s="41">
        <f t="shared" si="7"/>
        <v>3342</v>
      </c>
      <c r="I146" s="41">
        <f t="shared" si="7"/>
        <v>3211</v>
      </c>
      <c r="J146" s="41">
        <f t="shared" si="7"/>
        <v>2907</v>
      </c>
      <c r="K146" s="41">
        <f t="shared" si="7"/>
        <v>3553</v>
      </c>
      <c r="L146" s="41">
        <f t="shared" si="7"/>
        <v>3541</v>
      </c>
      <c r="M146" s="41">
        <f t="shared" si="7"/>
        <v>3236</v>
      </c>
      <c r="N146" s="41">
        <f t="shared" si="7"/>
        <v>3644</v>
      </c>
      <c r="O146" s="41">
        <f t="shared" si="7"/>
        <v>0</v>
      </c>
      <c r="P146" s="41">
        <f>SUM(P8:P145)</f>
        <v>38245</v>
      </c>
      <c r="Q146" s="42">
        <f>+P146/229</f>
        <v>167.00873362445415</v>
      </c>
    </row>
    <row r="147" spans="1:20">
      <c r="A147" s="43" t="s">
        <v>183</v>
      </c>
      <c r="B147" s="44"/>
      <c r="C147" s="44"/>
      <c r="D147" s="45"/>
      <c r="E147" s="45"/>
      <c r="F147" s="45"/>
      <c r="G147" s="45"/>
      <c r="H147" s="45"/>
      <c r="I147" s="45"/>
      <c r="J147" s="45"/>
      <c r="K147" s="45"/>
      <c r="L147" s="45"/>
      <c r="M147" s="46" t="s">
        <v>184</v>
      </c>
      <c r="N147" s="46"/>
      <c r="O147" s="46"/>
      <c r="P147" s="46"/>
      <c r="Q147" s="47">
        <f>+Q146</f>
        <v>167.00873362445415</v>
      </c>
    </row>
    <row r="148" spans="1:20" ht="13.5" thickBot="1">
      <c r="A148" s="48" t="s">
        <v>185</v>
      </c>
      <c r="C148" s="49"/>
      <c r="D148" s="49"/>
      <c r="E148" s="49"/>
      <c r="F148" s="49"/>
      <c r="G148" s="49"/>
      <c r="H148" s="49"/>
      <c r="I148" s="49"/>
      <c r="J148" s="49"/>
      <c r="K148" s="49"/>
      <c r="L148" s="50"/>
      <c r="M148" s="51" t="s">
        <v>186</v>
      </c>
      <c r="N148" s="51"/>
      <c r="O148" s="51"/>
      <c r="P148" s="51"/>
      <c r="Q148" s="52">
        <f>+Q147/8</f>
        <v>20.876091703056769</v>
      </c>
    </row>
    <row r="149" spans="1:20">
      <c r="A149" s="43" t="s">
        <v>187</v>
      </c>
      <c r="B149" s="53"/>
      <c r="M149" s="55"/>
      <c r="N149" s="55"/>
      <c r="O149" s="55"/>
      <c r="P149" s="55"/>
      <c r="Q149" s="56"/>
    </row>
    <row r="150" spans="1:20">
      <c r="A150" s="43" t="s">
        <v>188</v>
      </c>
      <c r="B150" s="48"/>
      <c r="M150" s="55"/>
      <c r="N150" s="55"/>
      <c r="O150" s="55"/>
      <c r="P150" s="55"/>
      <c r="Q150" s="56"/>
    </row>
    <row r="151" spans="1:20">
      <c r="B151" s="57"/>
      <c r="C151" s="58"/>
      <c r="D151" s="58"/>
      <c r="E151" s="58"/>
      <c r="M151" s="55"/>
      <c r="N151" s="55"/>
      <c r="O151" s="55"/>
      <c r="P151" s="55"/>
      <c r="Q151" s="56"/>
    </row>
    <row r="152" spans="1:20">
      <c r="A152" s="59" t="s">
        <v>189</v>
      </c>
      <c r="B152" s="57"/>
      <c r="C152" s="58"/>
      <c r="D152" s="58"/>
      <c r="E152" s="58"/>
      <c r="M152" s="55"/>
      <c r="N152" s="55"/>
      <c r="O152" s="55"/>
      <c r="P152" s="55"/>
      <c r="Q152" s="56"/>
    </row>
    <row r="153" spans="1:20">
      <c r="A153" s="59" t="s">
        <v>190</v>
      </c>
      <c r="B153" s="57"/>
      <c r="C153" s="58"/>
      <c r="D153" s="58"/>
      <c r="E153" s="58"/>
      <c r="M153" s="55"/>
      <c r="N153" s="55"/>
      <c r="O153" s="55"/>
      <c r="P153" s="55"/>
      <c r="Q153" s="56"/>
    </row>
    <row r="154" spans="1:20">
      <c r="A154" s="60"/>
      <c r="B154" s="57"/>
      <c r="C154" s="58"/>
      <c r="D154" s="58"/>
      <c r="E154" s="58"/>
    </row>
    <row r="155" spans="1:20">
      <c r="A155" s="57"/>
      <c r="B155" s="58"/>
      <c r="C155" s="58"/>
      <c r="D155" s="58"/>
      <c r="E155" s="58"/>
    </row>
  </sheetData>
  <mergeCells count="4">
    <mergeCell ref="A3:Q3"/>
    <mergeCell ref="A146:C146"/>
    <mergeCell ref="M147:P147"/>
    <mergeCell ref="M148:P148"/>
  </mergeCells>
  <printOptions horizontalCentered="1"/>
  <pageMargins left="0.47244094488188981" right="0.47244094488188981" top="0.59055118110236227" bottom="0.59055118110236227" header="0.31496062992125984" footer="0.31496062992125984"/>
  <pageSetup scale="96" orientation="portrait" r:id="rId1"/>
  <rowBreaks count="2" manualBreakCount="2">
    <brk id="54" max="16" man="1"/>
    <brk id="106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C4.1.5.3</vt:lpstr>
      <vt:lpstr>Gráf - 4.1.5.3</vt:lpstr>
      <vt:lpstr>C4.1.5.3!Área_de_impresión</vt:lpstr>
      <vt:lpstr>C4.1.5.3!Títulos_a_imprimir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2011-12-26T20:55:35Z</dcterms:created>
  <dcterms:modified xsi:type="dcterms:W3CDTF">2011-12-26T20:55:46Z</dcterms:modified>
</cp:coreProperties>
</file>