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TADISTICAS UGIGC\Boletín Estadístico\2019 Noviembre\II. Atención de la Violencia\c) Casos de VMFS, según departamento\"/>
    </mc:Choice>
  </mc:AlternateContent>
  <bookViews>
    <workbookView xWindow="-105" yWindow="-105" windowWidth="23250" windowHeight="12600" tabRatio="279"/>
  </bookViews>
  <sheets>
    <sheet name="2.8" sheetId="1" r:id="rId1"/>
  </sheets>
  <definedNames>
    <definedName name="_xlnm._FilterDatabase" localSheetId="0" hidden="1">'2.8'!$A$7:$S$7</definedName>
    <definedName name="_xlnm.Print_Area" localSheetId="0">'2.8'!$A$1:$S$41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36" i="1" l="1"/>
  <c r="N36" i="1"/>
  <c r="L36" i="1"/>
  <c r="J36" i="1"/>
  <c r="F36" i="1"/>
  <c r="D36" i="1"/>
  <c r="I32" i="1" l="1"/>
  <c r="I9" i="1"/>
  <c r="I8" i="1"/>
  <c r="K8" i="1" s="1"/>
  <c r="K32" i="1" l="1"/>
  <c r="I16" i="1"/>
  <c r="I29" i="1" l="1"/>
  <c r="Q16" i="1"/>
  <c r="C16" i="1"/>
  <c r="E16" i="1" s="1"/>
  <c r="O29" i="1" l="1"/>
  <c r="Q29" i="1"/>
  <c r="K29" i="1"/>
  <c r="M29" i="1"/>
  <c r="I18" i="1"/>
  <c r="O18" i="1" s="1"/>
  <c r="I10" i="1"/>
  <c r="K10" i="1" s="1"/>
  <c r="I30" i="1"/>
  <c r="O30" i="1" s="1"/>
  <c r="C29" i="1"/>
  <c r="E29" i="1" s="1"/>
  <c r="C21" i="1"/>
  <c r="C11" i="1"/>
  <c r="E11" i="1" s="1"/>
  <c r="C12" i="1"/>
  <c r="E12" i="1" s="1"/>
  <c r="C8" i="1"/>
  <c r="C31" i="1"/>
  <c r="C28" i="1"/>
  <c r="E28" i="1" s="1"/>
  <c r="I15" i="1"/>
  <c r="O15" i="1" s="1"/>
  <c r="M9" i="1"/>
  <c r="I27" i="1"/>
  <c r="K27" i="1" s="1"/>
  <c r="O32" i="1"/>
  <c r="I17" i="1"/>
  <c r="M17" i="1" s="1"/>
  <c r="I19" i="1"/>
  <c r="O19" i="1" s="1"/>
  <c r="I25" i="1"/>
  <c r="O25" i="1" s="1"/>
  <c r="I14" i="1"/>
  <c r="M14" i="1" s="1"/>
  <c r="I26" i="1"/>
  <c r="K26" i="1" s="1"/>
  <c r="I23" i="1"/>
  <c r="K23" i="1" s="1"/>
  <c r="C23" i="1"/>
  <c r="E23" i="1" s="1"/>
  <c r="C18" i="1"/>
  <c r="C32" i="1"/>
  <c r="C27" i="1"/>
  <c r="E27" i="1" s="1"/>
  <c r="C19" i="1"/>
  <c r="C10" i="1"/>
  <c r="C9" i="1"/>
  <c r="C17" i="1"/>
  <c r="E17" i="1" s="1"/>
  <c r="C26" i="1"/>
  <c r="E26" i="1" s="1"/>
  <c r="C14" i="1"/>
  <c r="E14" i="1" s="1"/>
  <c r="C25" i="1"/>
  <c r="C15" i="1"/>
  <c r="I21" i="1"/>
  <c r="K21" i="1" s="1"/>
  <c r="I13" i="1"/>
  <c r="Q13" i="1" s="1"/>
  <c r="I22" i="1"/>
  <c r="M22" i="1" s="1"/>
  <c r="I20" i="1"/>
  <c r="M20" i="1" s="1"/>
  <c r="I28" i="1"/>
  <c r="K28" i="1" s="1"/>
  <c r="I12" i="1"/>
  <c r="O12" i="1" s="1"/>
  <c r="I31" i="1"/>
  <c r="M31" i="1" s="1"/>
  <c r="M8" i="1"/>
  <c r="I24" i="1"/>
  <c r="K24" i="1" s="1"/>
  <c r="I11" i="1"/>
  <c r="M11" i="1" s="1"/>
  <c r="C13" i="1"/>
  <c r="C22" i="1"/>
  <c r="E22" i="1" s="1"/>
  <c r="C20" i="1"/>
  <c r="E20" i="1" s="1"/>
  <c r="C24" i="1"/>
  <c r="E24" i="1" s="1"/>
  <c r="C30" i="1"/>
  <c r="I36" i="1" l="1"/>
  <c r="E32" i="1"/>
  <c r="C36" i="1"/>
  <c r="G8" i="1"/>
  <c r="E8" i="1"/>
  <c r="G10" i="1"/>
  <c r="E10" i="1"/>
  <c r="G18" i="1"/>
  <c r="E18" i="1"/>
  <c r="G19" i="1"/>
  <c r="E19" i="1"/>
  <c r="G31" i="1"/>
  <c r="E31" i="1"/>
  <c r="G21" i="1"/>
  <c r="E21" i="1"/>
  <c r="G15" i="1"/>
  <c r="E15" i="1"/>
  <c r="G29" i="1"/>
  <c r="G30" i="1"/>
  <c r="E30" i="1"/>
  <c r="G13" i="1"/>
  <c r="E13" i="1"/>
  <c r="G25" i="1"/>
  <c r="E25" i="1"/>
  <c r="G9" i="1"/>
  <c r="E9" i="1"/>
  <c r="G17" i="1"/>
  <c r="G27" i="1"/>
  <c r="G23" i="1"/>
  <c r="M30" i="1"/>
  <c r="O17" i="1"/>
  <c r="Q31" i="1"/>
  <c r="M32" i="1"/>
  <c r="G16" i="1"/>
  <c r="G12" i="1"/>
  <c r="G22" i="1"/>
  <c r="M13" i="1"/>
  <c r="G26" i="1"/>
  <c r="M18" i="1"/>
  <c r="K19" i="1"/>
  <c r="K13" i="1"/>
  <c r="K14" i="1"/>
  <c r="Q10" i="1"/>
  <c r="M27" i="1"/>
  <c r="O27" i="1"/>
  <c r="M10" i="1"/>
  <c r="Q23" i="1"/>
  <c r="M24" i="1"/>
  <c r="O24" i="1"/>
  <c r="K15" i="1"/>
  <c r="K30" i="1"/>
  <c r="Q28" i="1"/>
  <c r="O28" i="1"/>
  <c r="Q26" i="1"/>
  <c r="M16" i="1"/>
  <c r="O16" i="1"/>
  <c r="K17" i="1"/>
  <c r="M12" i="1"/>
  <c r="Q27" i="1"/>
  <c r="Q17" i="1"/>
  <c r="Q18" i="1"/>
  <c r="K16" i="1"/>
  <c r="M28" i="1"/>
  <c r="M15" i="1"/>
  <c r="K18" i="1"/>
  <c r="O22" i="1"/>
  <c r="O26" i="1"/>
  <c r="Q11" i="1"/>
  <c r="M26" i="1"/>
  <c r="K22" i="1"/>
  <c r="M19" i="1"/>
  <c r="Q15" i="1"/>
  <c r="K31" i="1"/>
  <c r="K9" i="1"/>
  <c r="O20" i="1"/>
  <c r="M23" i="1"/>
  <c r="O31" i="1"/>
  <c r="Q9" i="1"/>
  <c r="K20" i="1"/>
  <c r="Q30" i="1"/>
  <c r="Q22" i="1"/>
  <c r="K25" i="1"/>
  <c r="Q24" i="1"/>
  <c r="O13" i="1"/>
  <c r="O10" i="1"/>
  <c r="O14" i="1"/>
  <c r="M25" i="1"/>
  <c r="M21" i="1"/>
  <c r="Q20" i="1"/>
  <c r="Q8" i="1"/>
  <c r="O21" i="1"/>
  <c r="Q25" i="1"/>
  <c r="O8" i="1"/>
  <c r="Q32" i="1"/>
  <c r="K11" i="1"/>
  <c r="Q21" i="1"/>
  <c r="O9" i="1"/>
  <c r="Q14" i="1"/>
  <c r="K12" i="1"/>
  <c r="Q12" i="1"/>
  <c r="O11" i="1"/>
  <c r="Q19" i="1"/>
  <c r="O23" i="1"/>
  <c r="G11" i="1"/>
  <c r="G20" i="1"/>
  <c r="G14" i="1"/>
  <c r="G28" i="1"/>
  <c r="G24" i="1"/>
  <c r="G32" i="1"/>
  <c r="O36" i="1" l="1"/>
  <c r="K36" i="1"/>
  <c r="Q36" i="1"/>
  <c r="M36" i="1"/>
  <c r="E36" i="1"/>
  <c r="G36" i="1"/>
</calcChain>
</file>

<file path=xl/sharedStrings.xml><?xml version="1.0" encoding="utf-8"?>
<sst xmlns="http://schemas.openxmlformats.org/spreadsheetml/2006/main" count="53" uniqueCount="46">
  <si>
    <t>Total</t>
  </si>
  <si>
    <t>Mujeres</t>
  </si>
  <si>
    <t>%</t>
  </si>
  <si>
    <t>Hombres</t>
  </si>
  <si>
    <t>N°</t>
  </si>
  <si>
    <t xml:space="preserve">CASOS ATENDIDOS A PERSONAS AFECTADAS POR HECHOS DE VIOLENCIA CONTRA LAS MUJERES, LOS INTEGRANTES DEL GRUPO FAMILIAR Y PERSONAS AFECTADAS POR VIOLENCIA SEXUAL, ATENDIDAS POR EL PNCVFS,  SEGÚN DEPARTAMENTO, SEXO DE LA VÍCTIMA Y TIPO DE VIOLENCIA </t>
  </si>
  <si>
    <t>Casos atendidos por los CEMs, según sexo</t>
  </si>
  <si>
    <t>Casos atendidos por los CEMs, según tipo de violencia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</si>
  <si>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</si>
  <si>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</si>
  <si>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</si>
  <si>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</si>
  <si>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</si>
  <si>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</si>
  <si>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</si>
  <si>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</si>
  <si>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</si>
  <si>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</si>
  <si>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</si>
  <si>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</si>
  <si>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</si>
  <si>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</si>
  <si>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</si>
  <si>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</si>
  <si>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</si>
  <si>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</si>
  <si>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</si>
  <si>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</si>
  <si>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</si>
  <si>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</si>
  <si>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</si>
  <si>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</si>
  <si>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(/1) Mujeres alguna vez unidas de 15 a 49 años que han sufrido alguna vez violencia por parte de su esposo o compañero.</t>
  </si>
  <si>
    <t>Fuente : Registro de casos del CEM</t>
  </si>
  <si>
    <t>Elaboración : UGIGC - PNCVFS</t>
  </si>
  <si>
    <t>Departamento</t>
  </si>
  <si>
    <t>Cuadro N° 2.8</t>
  </si>
  <si>
    <t>(/2) Comprende los 43 distritos que conforman la provincia de Lima</t>
  </si>
  <si>
    <r>
      <t xml:space="preserve">Económica </t>
    </r>
    <r>
      <rPr>
        <b/>
        <sz val="8"/>
        <color indexed="9"/>
        <rFont val="Arial Narrow"/>
        <family val="2"/>
      </rPr>
      <t>o Patrimonial</t>
    </r>
  </si>
  <si>
    <t>Psicológica</t>
  </si>
  <si>
    <t>Física</t>
  </si>
  <si>
    <t>Sexual</t>
  </si>
  <si>
    <t>Violencia piscológica, física y/o sexual (/1) ENDES 2018</t>
  </si>
  <si>
    <r>
      <t>Lima</t>
    </r>
    <r>
      <rPr>
        <vertAlign val="superscript"/>
        <sz val="10"/>
        <color indexed="8"/>
        <rFont val="Arial Narrow"/>
        <family val="2"/>
      </rPr>
      <t>/2</t>
    </r>
  </si>
  <si>
    <t>Periodo : Enero - Noviembre 2019 (Preliminar)</t>
  </si>
  <si>
    <t>(/2 ENDES 2018) Lima Provincia es 65,7%, Lima Metropolitana es 60,2%. ENDES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</si>
</sst>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%"/>
    <numFmt numFmtId="165" formatCode="_(* #,##0.00_);_(* \(#,##0.00\);_(* &quot;-&quot;??_);_(@_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_);_(* \(#,##0\);_(* &quot;-&quot;_);_(@_)"/>
  </numFmts>
  <fonts count="15" x14ac:knownFonts="1">
    <font>
      <sz val="10"/>
      <name val="Arial"/>
    </font>
    <font>
      <sz val="10"/>
      <name val="Arial"/>
      <family val="2"/>
    </font>
    <font>
      <b/>
      <sz val="8"/>
      <color indexed="9"/>
      <name val="Arial Narrow"/>
      <family val="2"/>
    </font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vertAlign val="superscript"/>
      <sz val="10"/>
      <color indexed="8"/>
      <name val="Arial Narrow"/>
      <family val="2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rgb="FF3054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6">
    <xf numFmtId="0" fontId="0" fillId="0" borderId="0" xfId="0"/>
    <xf numFmtId="49" fontId="4" fillId="6" borderId="7" xfId="5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/>
    </xf>
    <xf numFmtId="0" fontId="6" fillId="3" borderId="0" xfId="5" applyFont="1" applyFill="1"/>
    <xf numFmtId="0" fontId="6" fillId="3" borderId="0" xfId="5" applyFont="1" applyFill="1" applyAlignment="1">
      <alignment horizontal="centerContinuous"/>
    </xf>
    <xf numFmtId="0" fontId="6" fillId="3" borderId="0" xfId="5" applyFont="1" applyFill="1" applyAlignment="1">
      <alignment horizontal="centerContinuous" vertical="center" wrapText="1"/>
    </xf>
    <xf numFmtId="0" fontId="6" fillId="3" borderId="0" xfId="5" applyFont="1" applyFill="1" applyAlignment="1">
      <alignment horizontal="center"/>
    </xf>
    <xf numFmtId="0" fontId="8" fillId="3" borderId="0" xfId="5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49" fontId="4" fillId="6" borderId="0" xfId="5" applyNumberFormat="1" applyFont="1" applyFill="1" applyBorder="1" applyAlignment="1">
      <alignment horizontal="center" vertical="center" wrapText="1"/>
    </xf>
    <xf numFmtId="0" fontId="6" fillId="7" borderId="2" xfId="5" applyFont="1" applyFill="1" applyBorder="1" applyAlignment="1">
      <alignment horizontal="center" vertical="center"/>
    </xf>
    <xf numFmtId="0" fontId="10" fillId="7" borderId="3" xfId="6" applyFont="1" applyFill="1" applyBorder="1" applyAlignment="1">
      <alignment horizontal="left" vertical="center" wrapText="1"/>
    </xf>
    <xf numFmtId="3" fontId="8" fillId="7" borderId="2" xfId="5" applyNumberFormat="1" applyFont="1" applyFill="1" applyBorder="1" applyAlignment="1">
      <alignment horizontal="right" vertical="center" wrapText="1"/>
    </xf>
    <xf numFmtId="3" fontId="6" fillId="7" borderId="2" xfId="0" applyNumberFormat="1" applyFont="1" applyFill="1" applyBorder="1" applyAlignment="1">
      <alignment horizontal="right" vertical="center"/>
    </xf>
    <xf numFmtId="9" fontId="6" fillId="7" borderId="2" xfId="12" applyFont="1" applyFill="1" applyBorder="1" applyAlignment="1">
      <alignment horizontal="right" vertical="center" wrapText="1"/>
    </xf>
    <xf numFmtId="3" fontId="6" fillId="7" borderId="2" xfId="5" applyNumberFormat="1" applyFont="1" applyFill="1" applyBorder="1" applyAlignment="1">
      <alignment horizontal="right" vertical="center" wrapText="1"/>
    </xf>
    <xf numFmtId="164" fontId="6" fillId="7" borderId="2" xfId="12" applyNumberFormat="1" applyFont="1" applyFill="1" applyBorder="1" applyAlignment="1">
      <alignment horizontal="right" vertical="center" wrapText="1"/>
    </xf>
    <xf numFmtId="0" fontId="6" fillId="7" borderId="4" xfId="5" applyFont="1" applyFill="1" applyBorder="1" applyAlignment="1">
      <alignment horizontal="center" vertical="center"/>
    </xf>
    <xf numFmtId="0" fontId="10" fillId="7" borderId="5" xfId="6" applyFont="1" applyFill="1" applyBorder="1" applyAlignment="1">
      <alignment horizontal="left" vertical="center" wrapText="1"/>
    </xf>
    <xf numFmtId="3" fontId="8" fillId="7" borderId="4" xfId="5" applyNumberFormat="1" applyFont="1" applyFill="1" applyBorder="1" applyAlignment="1">
      <alignment horizontal="right" vertical="center" wrapText="1"/>
    </xf>
    <xf numFmtId="3" fontId="6" fillId="7" borderId="4" xfId="5" applyNumberFormat="1" applyFont="1" applyFill="1" applyBorder="1" applyAlignment="1">
      <alignment horizontal="right" vertical="center" wrapText="1"/>
    </xf>
    <xf numFmtId="9" fontId="6" fillId="7" borderId="4" xfId="12" applyFont="1" applyFill="1" applyBorder="1" applyAlignment="1">
      <alignment horizontal="right" vertical="center" wrapText="1"/>
    </xf>
    <xf numFmtId="0" fontId="6" fillId="5" borderId="0" xfId="5" applyFont="1" applyFill="1"/>
    <xf numFmtId="3" fontId="6" fillId="7" borderId="4" xfId="0" applyNumberFormat="1" applyFont="1" applyFill="1" applyBorder="1" applyAlignment="1">
      <alignment horizontal="right" vertical="center"/>
    </xf>
    <xf numFmtId="3" fontId="6" fillId="7" borderId="6" xfId="5" applyNumberFormat="1" applyFont="1" applyFill="1" applyBorder="1" applyAlignment="1">
      <alignment horizontal="right" vertical="center" wrapText="1"/>
    </xf>
    <xf numFmtId="9" fontId="6" fillId="7" borderId="6" xfId="12" applyFont="1" applyFill="1" applyBorder="1" applyAlignment="1">
      <alignment horizontal="right" vertical="center" wrapText="1"/>
    </xf>
    <xf numFmtId="0" fontId="6" fillId="7" borderId="0" xfId="5" applyFont="1" applyFill="1" applyBorder="1" applyAlignment="1">
      <alignment horizontal="center" vertical="center"/>
    </xf>
    <xf numFmtId="0" fontId="10" fillId="7" borderId="9" xfId="6" applyFont="1" applyFill="1" applyBorder="1" applyAlignment="1">
      <alignment horizontal="left" vertical="center" wrapText="1"/>
    </xf>
    <xf numFmtId="3" fontId="8" fillId="7" borderId="0" xfId="5" applyNumberFormat="1" applyFont="1" applyFill="1" applyBorder="1" applyAlignment="1">
      <alignment horizontal="right" vertical="center" wrapText="1"/>
    </xf>
    <xf numFmtId="3" fontId="6" fillId="7" borderId="0" xfId="0" applyNumberFormat="1" applyFont="1" applyFill="1" applyBorder="1" applyAlignment="1">
      <alignment horizontal="right" vertical="center"/>
    </xf>
    <xf numFmtId="9" fontId="6" fillId="7" borderId="0" xfId="12" applyFont="1" applyFill="1" applyBorder="1" applyAlignment="1">
      <alignment horizontal="right" vertical="center" wrapText="1"/>
    </xf>
    <xf numFmtId="3" fontId="6" fillId="7" borderId="0" xfId="5" applyNumberFormat="1" applyFont="1" applyFill="1" applyBorder="1" applyAlignment="1">
      <alignment horizontal="right" vertical="center" wrapText="1"/>
    </xf>
    <xf numFmtId="3" fontId="4" fillId="6" borderId="1" xfId="5" applyNumberFormat="1" applyFont="1" applyFill="1" applyBorder="1" applyAlignment="1">
      <alignment horizontal="right" vertical="center" wrapText="1"/>
    </xf>
    <xf numFmtId="9" fontId="4" fillId="6" borderId="1" xfId="12" applyNumberFormat="1" applyFont="1" applyFill="1" applyBorder="1" applyAlignment="1">
      <alignment horizontal="right" vertical="center" wrapText="1"/>
    </xf>
    <xf numFmtId="164" fontId="4" fillId="6" borderId="1" xfId="12" applyNumberFormat="1" applyFont="1" applyFill="1" applyBorder="1" applyAlignment="1">
      <alignment horizontal="right" vertical="center" wrapText="1"/>
    </xf>
    <xf numFmtId="9" fontId="4" fillId="6" borderId="1" xfId="12" applyFont="1" applyFill="1" applyBorder="1" applyAlignment="1">
      <alignment horizontal="right" vertical="center" wrapText="1"/>
    </xf>
    <xf numFmtId="0" fontId="11" fillId="3" borderId="0" xfId="0" applyFont="1" applyFill="1" applyBorder="1" applyAlignment="1">
      <alignment vertical="center"/>
    </xf>
    <xf numFmtId="3" fontId="8" fillId="4" borderId="0" xfId="5" applyNumberFormat="1" applyFont="1" applyFill="1" applyBorder="1" applyAlignment="1">
      <alignment horizontal="center" vertical="center" wrapText="1"/>
    </xf>
    <xf numFmtId="9" fontId="8" fillId="4" borderId="0" xfId="12" applyFont="1" applyFill="1" applyBorder="1" applyAlignment="1">
      <alignment horizontal="center" vertical="center" wrapText="1"/>
    </xf>
    <xf numFmtId="9" fontId="8" fillId="3" borderId="0" xfId="12" applyFont="1" applyFill="1" applyBorder="1" applyAlignment="1">
      <alignment horizontal="center" vertical="center" wrapText="1"/>
    </xf>
    <xf numFmtId="164" fontId="8" fillId="3" borderId="0" xfId="12" applyNumberFormat="1" applyFont="1" applyFill="1" applyBorder="1" applyAlignment="1">
      <alignment horizontal="center" vertical="center" wrapText="1"/>
    </xf>
    <xf numFmtId="0" fontId="6" fillId="3" borderId="0" xfId="2" applyFont="1" applyFill="1"/>
    <xf numFmtId="0" fontId="12" fillId="2" borderId="0" xfId="5" applyFont="1" applyFill="1" applyAlignment="1">
      <alignment vertical="center"/>
    </xf>
    <xf numFmtId="0" fontId="12" fillId="3" borderId="0" xfId="5" applyFont="1" applyFill="1"/>
    <xf numFmtId="0" fontId="6" fillId="3" borderId="0" xfId="5" applyFont="1" applyFill="1" applyAlignment="1">
      <alignment vertical="center" wrapText="1"/>
    </xf>
    <xf numFmtId="0" fontId="8" fillId="4" borderId="0" xfId="0" applyFont="1" applyFill="1" applyAlignment="1">
      <alignment horizontal="left" vertical="center" indent="1"/>
    </xf>
    <xf numFmtId="0" fontId="8" fillId="4" borderId="0" xfId="2" applyFont="1" applyFill="1" applyAlignment="1">
      <alignment vertical="center"/>
    </xf>
    <xf numFmtId="0" fontId="6" fillId="3" borderId="0" xfId="5" applyFont="1" applyFill="1" applyBorder="1" applyAlignment="1">
      <alignment horizontal="centerContinuous" vertical="center" wrapText="1"/>
    </xf>
    <xf numFmtId="0" fontId="6" fillId="3" borderId="0" xfId="5" applyFont="1" applyFill="1" applyProtection="1">
      <protection locked="0"/>
    </xf>
    <xf numFmtId="0" fontId="8" fillId="4" borderId="0" xfId="5" applyFont="1" applyFill="1" applyBorder="1" applyAlignment="1" applyProtection="1">
      <alignment vertical="center" wrapText="1"/>
      <protection locked="0"/>
    </xf>
    <xf numFmtId="0" fontId="8" fillId="4" borderId="0" xfId="5" applyNumberFormat="1" applyFont="1" applyFill="1" applyBorder="1" applyAlignment="1" applyProtection="1">
      <alignment horizontal="center" vertical="center" wrapText="1"/>
      <protection locked="0"/>
    </xf>
    <xf numFmtId="0" fontId="6" fillId="3" borderId="0" xfId="5" applyFont="1" applyFill="1" applyAlignment="1" applyProtection="1">
      <alignment vertical="center" wrapText="1"/>
      <protection locked="0"/>
    </xf>
    <xf numFmtId="0" fontId="8" fillId="3" borderId="0" xfId="5" applyNumberFormat="1" applyFont="1" applyFill="1" applyBorder="1" applyAlignment="1" applyProtection="1">
      <alignment horizontal="center" vertical="center" wrapText="1"/>
      <protection locked="0"/>
    </xf>
    <xf numFmtId="49" fontId="4" fillId="6" borderId="0" xfId="5" applyNumberFormat="1" applyFont="1" applyFill="1" applyBorder="1" applyAlignment="1">
      <alignment horizontal="center" vertical="center" wrapText="1"/>
    </xf>
    <xf numFmtId="49" fontId="4" fillId="6" borderId="7" xfId="5" applyNumberFormat="1" applyFont="1" applyFill="1" applyBorder="1" applyAlignment="1">
      <alignment horizontal="right" vertical="top" wrapText="1"/>
    </xf>
    <xf numFmtId="49" fontId="4" fillId="6" borderId="0" xfId="5" applyNumberFormat="1" applyFont="1" applyFill="1" applyBorder="1" applyAlignment="1">
      <alignment horizontal="center" vertical="top" wrapText="1"/>
    </xf>
    <xf numFmtId="0" fontId="6" fillId="3" borderId="0" xfId="5" applyFont="1" applyFill="1" applyAlignment="1">
      <alignment vertical="top"/>
    </xf>
    <xf numFmtId="49" fontId="4" fillId="6" borderId="7" xfId="5" applyNumberFormat="1" applyFont="1" applyFill="1" applyBorder="1" applyAlignment="1">
      <alignment horizontal="center" vertical="top" wrapText="1"/>
    </xf>
    <xf numFmtId="49" fontId="4" fillId="6" borderId="7" xfId="5" applyNumberFormat="1" applyFont="1" applyFill="1" applyBorder="1" applyAlignment="1">
      <alignment horizontal="center" vertical="center" wrapText="1"/>
    </xf>
    <xf numFmtId="0" fontId="4" fillId="6" borderId="1" xfId="5" applyFont="1" applyFill="1" applyBorder="1" applyAlignment="1">
      <alignment horizontal="center" vertical="center" wrapText="1"/>
    </xf>
    <xf numFmtId="0" fontId="4" fillId="6" borderId="8" xfId="5" applyFont="1" applyFill="1" applyBorder="1" applyAlignment="1">
      <alignment horizontal="center" vertical="center" wrapText="1"/>
    </xf>
    <xf numFmtId="0" fontId="7" fillId="3" borderId="0" xfId="5" applyFont="1" applyFill="1" applyAlignment="1">
      <alignment horizontal="justify" vertical="center" wrapText="1"/>
    </xf>
    <xf numFmtId="0" fontId="4" fillId="6" borderId="0" xfId="5" applyFont="1" applyFill="1" applyBorder="1" applyAlignment="1">
      <alignment horizontal="center" vertical="center" wrapText="1"/>
    </xf>
    <xf numFmtId="0" fontId="9" fillId="6" borderId="0" xfId="2" applyFont="1" applyFill="1" applyBorder="1"/>
    <xf numFmtId="49" fontId="4" fillId="6" borderId="0" xfId="5" applyNumberFormat="1" applyFont="1" applyFill="1" applyBorder="1" applyAlignment="1">
      <alignment horizontal="center" vertical="center" wrapText="1"/>
    </xf>
    <xf numFmtId="0" fontId="4" fillId="6" borderId="0" xfId="5" applyFont="1" applyFill="1" applyBorder="1" applyAlignment="1">
      <alignment horizontal="right" vertical="center" wrapText="1"/>
    </xf>
  </cellXfs>
  <cellStyles count="14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4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showGridLines="0" tabSelected="1" view="pageBreakPreview" zoomScaleSheetLayoutView="100" workbookViewId="0">
      <pane xSplit="2" ySplit="7" topLeftCell="C8" activePane="bottomRight" state="frozen"/>
      <selection pane="topRight" activeCell="C1" sqref="C1"/>
      <selection pane="bottomLeft" activeCell="A9" sqref="A9"/>
      <selection pane="bottomRight" activeCell="A3" sqref="A3:S3"/>
    </sheetView>
  </sheetViews>
  <sheetFormatPr baseColWidth="10" defaultColWidth="11.42578125" defaultRowHeight="12.75" x14ac:dyDescent="0.2"/>
  <cols>
    <col min="1" max="1" width="4.7109375" style="3" customWidth="1"/>
    <col min="2" max="2" width="13.85546875" style="3" customWidth="1"/>
    <col min="3" max="3" width="7" style="3" customWidth="1"/>
    <col min="4" max="4" width="8.28515625" style="3" customWidth="1"/>
    <col min="5" max="5" width="5.140625" style="3" customWidth="1"/>
    <col min="6" max="6" width="8.28515625" style="3" customWidth="1"/>
    <col min="7" max="7" width="5.140625" style="3" customWidth="1"/>
    <col min="8" max="8" width="1.140625" style="3" customWidth="1"/>
    <col min="9" max="9" width="7" style="3" customWidth="1"/>
    <col min="10" max="10" width="11.140625" style="3" customWidth="1"/>
    <col min="11" max="11" width="5.7109375" style="3" customWidth="1"/>
    <col min="12" max="12" width="9.5703125" style="3" customWidth="1"/>
    <col min="13" max="13" width="6.42578125" style="3" customWidth="1"/>
    <col min="14" max="14" width="8.7109375" style="3" customWidth="1"/>
    <col min="15" max="15" width="6.5703125" style="3" customWidth="1"/>
    <col min="16" max="16" width="8.7109375" style="3" customWidth="1"/>
    <col min="17" max="17" width="5.7109375" style="3" customWidth="1"/>
    <col min="18" max="18" width="1.140625" style="3" customWidth="1"/>
    <col min="19" max="19" width="15.140625" style="3" customWidth="1"/>
    <col min="20" max="16384" width="11.42578125" style="3"/>
  </cols>
  <sheetData>
    <row r="1" spans="1:19" ht="18" x14ac:dyDescent="0.2">
      <c r="A1" s="2" t="s">
        <v>36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6" customHeight="1" x14ac:dyDescent="0.2"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57" customHeight="1" x14ac:dyDescent="0.2">
      <c r="A3" s="61" t="s">
        <v>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</row>
    <row r="4" spans="1:19" ht="13.5" customHeight="1" x14ac:dyDescent="0.2">
      <c r="A4" s="7" t="s">
        <v>44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6"/>
      <c r="R4" s="6"/>
      <c r="S4" s="4"/>
    </row>
    <row r="5" spans="1:19" ht="5.25" customHeight="1" x14ac:dyDescent="0.2"/>
    <row r="6" spans="1:19" ht="21" customHeight="1" x14ac:dyDescent="0.2">
      <c r="A6" s="62" t="s">
        <v>4</v>
      </c>
      <c r="B6" s="62" t="s">
        <v>35</v>
      </c>
      <c r="C6" s="64" t="s">
        <v>6</v>
      </c>
      <c r="D6" s="64"/>
      <c r="E6" s="64"/>
      <c r="F6" s="64"/>
      <c r="G6" s="64"/>
      <c r="H6" s="9"/>
      <c r="I6" s="64" t="s">
        <v>7</v>
      </c>
      <c r="J6" s="64"/>
      <c r="K6" s="64"/>
      <c r="L6" s="64"/>
      <c r="M6" s="64"/>
      <c r="N6" s="64"/>
      <c r="O6" s="64"/>
      <c r="P6" s="64"/>
      <c r="Q6" s="64"/>
      <c r="R6" s="9"/>
      <c r="S6" s="65" t="s">
        <v>42</v>
      </c>
    </row>
    <row r="7" spans="1:19" s="56" customFormat="1" ht="25.5" customHeight="1" x14ac:dyDescent="0.2">
      <c r="A7" s="63"/>
      <c r="B7" s="63"/>
      <c r="C7" s="58" t="s">
        <v>0</v>
      </c>
      <c r="D7" s="58" t="s">
        <v>1</v>
      </c>
      <c r="E7" s="58" t="s">
        <v>2</v>
      </c>
      <c r="F7" s="58" t="s">
        <v>3</v>
      </c>
      <c r="G7" s="54" t="s">
        <v>2</v>
      </c>
      <c r="H7" s="53"/>
      <c r="I7" s="58" t="s">
        <v>0</v>
      </c>
      <c r="J7" s="57" t="s">
        <v>38</v>
      </c>
      <c r="K7" s="58" t="s">
        <v>2</v>
      </c>
      <c r="L7" s="1" t="s">
        <v>39</v>
      </c>
      <c r="M7" s="58" t="s">
        <v>2</v>
      </c>
      <c r="N7" s="1" t="s">
        <v>40</v>
      </c>
      <c r="O7" s="58" t="s">
        <v>2</v>
      </c>
      <c r="P7" s="58" t="s">
        <v>41</v>
      </c>
      <c r="Q7" s="58" t="s">
        <v>2</v>
      </c>
      <c r="R7" s="55"/>
      <c r="S7" s="65"/>
    </row>
    <row r="8" spans="1:19" ht="18.75" customHeight="1" x14ac:dyDescent="0.2">
      <c r="A8" s="10">
        <v>1</v>
      </c>
      <c r="B8" s="11" t="s">
        <v>43</v>
      </c>
      <c r="C8" s="12">
        <f t="shared" ref="C8:C32" si="0">D8+F8</f>
        <v>52043</v>
      </c>
      <c r="D8" s="13">
        <v>43270</v>
      </c>
      <c r="E8" s="14">
        <f t="shared" ref="E8:E32" si="1">D8/C8</f>
        <v>0.83142785773302841</v>
      </c>
      <c r="F8" s="13">
        <v>8773</v>
      </c>
      <c r="G8" s="14">
        <f t="shared" ref="G8:G32" si="2">F8/C8</f>
        <v>0.16857214226697154</v>
      </c>
      <c r="H8" s="15"/>
      <c r="I8" s="12">
        <f t="shared" ref="I8:I32" si="3">J8+L8+N8+P8</f>
        <v>52043</v>
      </c>
      <c r="J8" s="13">
        <v>262</v>
      </c>
      <c r="K8" s="14">
        <f t="shared" ref="K8:K32" si="4">J8/I8</f>
        <v>5.0342985608054875E-3</v>
      </c>
      <c r="L8" s="13">
        <v>25510</v>
      </c>
      <c r="M8" s="14">
        <f t="shared" ref="M8:M32" si="5">L8/I8</f>
        <v>0.49017158887842743</v>
      </c>
      <c r="N8" s="13">
        <v>20857</v>
      </c>
      <c r="O8" s="14">
        <f t="shared" ref="O8:O32" si="6">N8/I8</f>
        <v>0.40076475222412233</v>
      </c>
      <c r="P8" s="13">
        <v>5414</v>
      </c>
      <c r="Q8" s="14">
        <f t="shared" ref="Q8:Q32" si="7">P8/I8</f>
        <v>0.1040293603366447</v>
      </c>
      <c r="R8" s="14"/>
      <c r="S8" s="16">
        <v>0.65100000000000002</v>
      </c>
    </row>
    <row r="9" spans="1:19" ht="18.75" customHeight="1" x14ac:dyDescent="0.2">
      <c r="A9" s="17">
        <v>2</v>
      </c>
      <c r="B9" s="18" t="s">
        <v>11</v>
      </c>
      <c r="C9" s="19">
        <f t="shared" si="0"/>
        <v>14738</v>
      </c>
      <c r="D9" s="13">
        <v>12112</v>
      </c>
      <c r="E9" s="14">
        <f t="shared" si="1"/>
        <v>0.82182114262450812</v>
      </c>
      <c r="F9" s="13">
        <v>2626</v>
      </c>
      <c r="G9" s="14">
        <f t="shared" si="2"/>
        <v>0.17817885737549194</v>
      </c>
      <c r="H9" s="20"/>
      <c r="I9" s="12">
        <f t="shared" si="3"/>
        <v>14738</v>
      </c>
      <c r="J9" s="13">
        <v>134</v>
      </c>
      <c r="K9" s="14">
        <f t="shared" si="4"/>
        <v>9.0921427602116984E-3</v>
      </c>
      <c r="L9" s="13">
        <v>8889</v>
      </c>
      <c r="M9" s="14">
        <f t="shared" si="5"/>
        <v>0.60313475369792369</v>
      </c>
      <c r="N9" s="13">
        <v>4505</v>
      </c>
      <c r="O9" s="14">
        <f t="shared" si="6"/>
        <v>0.30567241145338581</v>
      </c>
      <c r="P9" s="13">
        <v>1210</v>
      </c>
      <c r="Q9" s="14">
        <f t="shared" si="7"/>
        <v>8.2100692088478769E-2</v>
      </c>
      <c r="R9" s="21"/>
      <c r="S9" s="16">
        <v>0.66300000000000003</v>
      </c>
    </row>
    <row r="10" spans="1:19" ht="18.75" customHeight="1" x14ac:dyDescent="0.2">
      <c r="A10" s="10">
        <v>3</v>
      </c>
      <c r="B10" s="18" t="s">
        <v>15</v>
      </c>
      <c r="C10" s="19">
        <f t="shared" si="0"/>
        <v>11725</v>
      </c>
      <c r="D10" s="13">
        <v>10194</v>
      </c>
      <c r="E10" s="14">
        <f t="shared" si="1"/>
        <v>0.86942430703624729</v>
      </c>
      <c r="F10" s="13">
        <v>1531</v>
      </c>
      <c r="G10" s="14">
        <f t="shared" si="2"/>
        <v>0.13057569296375265</v>
      </c>
      <c r="H10" s="20"/>
      <c r="I10" s="12">
        <f t="shared" si="3"/>
        <v>11725</v>
      </c>
      <c r="J10" s="13">
        <v>59</v>
      </c>
      <c r="K10" s="14">
        <f t="shared" si="4"/>
        <v>5.0319829424307037E-3</v>
      </c>
      <c r="L10" s="13">
        <v>6022</v>
      </c>
      <c r="M10" s="14">
        <f t="shared" si="5"/>
        <v>0.51360341151385924</v>
      </c>
      <c r="N10" s="13">
        <v>4943</v>
      </c>
      <c r="O10" s="14">
        <f t="shared" si="6"/>
        <v>0.42157782515991471</v>
      </c>
      <c r="P10" s="13">
        <v>701</v>
      </c>
      <c r="Q10" s="14">
        <f t="shared" si="7"/>
        <v>5.9786780383795306E-2</v>
      </c>
      <c r="R10" s="21"/>
      <c r="S10" s="16">
        <v>0.57999999999999996</v>
      </c>
    </row>
    <row r="11" spans="1:19" ht="18.75" customHeight="1" x14ac:dyDescent="0.2">
      <c r="A11" s="17">
        <v>4</v>
      </c>
      <c r="B11" s="18" t="s">
        <v>19</v>
      </c>
      <c r="C11" s="19">
        <f t="shared" si="0"/>
        <v>8331</v>
      </c>
      <c r="D11" s="13">
        <v>7138</v>
      </c>
      <c r="E11" s="14">
        <f t="shared" si="1"/>
        <v>0.85679990397311245</v>
      </c>
      <c r="F11" s="13">
        <v>1193</v>
      </c>
      <c r="G11" s="14">
        <f t="shared" si="2"/>
        <v>0.14320009602688752</v>
      </c>
      <c r="H11" s="20"/>
      <c r="I11" s="12">
        <f t="shared" si="3"/>
        <v>8331</v>
      </c>
      <c r="J11" s="13">
        <v>22</v>
      </c>
      <c r="K11" s="14">
        <f t="shared" si="4"/>
        <v>2.6407394070339695E-3</v>
      </c>
      <c r="L11" s="13">
        <v>4007</v>
      </c>
      <c r="M11" s="14">
        <f t="shared" si="5"/>
        <v>0.48097467290841434</v>
      </c>
      <c r="N11" s="13">
        <v>3450</v>
      </c>
      <c r="O11" s="14">
        <f t="shared" si="6"/>
        <v>0.4141159524666907</v>
      </c>
      <c r="P11" s="13">
        <v>852</v>
      </c>
      <c r="Q11" s="14">
        <f t="shared" si="7"/>
        <v>0.102268635217861</v>
      </c>
      <c r="R11" s="21"/>
      <c r="S11" s="16">
        <v>0.67200000000000004</v>
      </c>
    </row>
    <row r="12" spans="1:19" ht="18.75" customHeight="1" x14ac:dyDescent="0.2">
      <c r="A12" s="10">
        <v>5</v>
      </c>
      <c r="B12" s="18" t="s">
        <v>9</v>
      </c>
      <c r="C12" s="19">
        <f t="shared" si="0"/>
        <v>8243</v>
      </c>
      <c r="D12" s="13">
        <v>6957</v>
      </c>
      <c r="E12" s="14">
        <f t="shared" si="1"/>
        <v>0.84398883901492172</v>
      </c>
      <c r="F12" s="13">
        <v>1286</v>
      </c>
      <c r="G12" s="14">
        <f t="shared" si="2"/>
        <v>0.15601116098507825</v>
      </c>
      <c r="H12" s="20"/>
      <c r="I12" s="12">
        <f t="shared" si="3"/>
        <v>8243</v>
      </c>
      <c r="J12" s="13">
        <v>33</v>
      </c>
      <c r="K12" s="14">
        <f t="shared" si="4"/>
        <v>4.003396821545554E-3</v>
      </c>
      <c r="L12" s="13">
        <v>4228</v>
      </c>
      <c r="M12" s="14">
        <f t="shared" si="5"/>
        <v>0.51292005337862434</v>
      </c>
      <c r="N12" s="13">
        <v>3325</v>
      </c>
      <c r="O12" s="14">
        <f t="shared" si="6"/>
        <v>0.40337255853451415</v>
      </c>
      <c r="P12" s="13">
        <v>657</v>
      </c>
      <c r="Q12" s="14">
        <f t="shared" si="7"/>
        <v>7.9703991265316021E-2</v>
      </c>
      <c r="R12" s="21"/>
      <c r="S12" s="16">
        <v>0.65600000000000003</v>
      </c>
    </row>
    <row r="13" spans="1:19" ht="18.75" customHeight="1" x14ac:dyDescent="0.2">
      <c r="A13" s="17">
        <v>6</v>
      </c>
      <c r="B13" s="18" t="s">
        <v>20</v>
      </c>
      <c r="C13" s="19">
        <f t="shared" si="0"/>
        <v>6935</v>
      </c>
      <c r="D13" s="13">
        <v>5892</v>
      </c>
      <c r="E13" s="14">
        <f t="shared" si="1"/>
        <v>0.8496034607065609</v>
      </c>
      <c r="F13" s="13">
        <v>1043</v>
      </c>
      <c r="G13" s="14">
        <f t="shared" si="2"/>
        <v>0.15039653929343907</v>
      </c>
      <c r="H13" s="20"/>
      <c r="I13" s="12">
        <f t="shared" si="3"/>
        <v>6935</v>
      </c>
      <c r="J13" s="13">
        <v>22</v>
      </c>
      <c r="K13" s="14">
        <f t="shared" si="4"/>
        <v>3.1723143475126171E-3</v>
      </c>
      <c r="L13" s="13">
        <v>3195</v>
      </c>
      <c r="M13" s="14">
        <f t="shared" si="5"/>
        <v>0.46070656092285506</v>
      </c>
      <c r="N13" s="13">
        <v>2737</v>
      </c>
      <c r="O13" s="14">
        <f t="shared" si="6"/>
        <v>0.3946647440519106</v>
      </c>
      <c r="P13" s="13">
        <v>981</v>
      </c>
      <c r="Q13" s="14">
        <f t="shared" si="7"/>
        <v>0.1414563806777217</v>
      </c>
      <c r="R13" s="21"/>
      <c r="S13" s="16">
        <v>0.53200000000000003</v>
      </c>
    </row>
    <row r="14" spans="1:19" ht="18.75" customHeight="1" x14ac:dyDescent="0.2">
      <c r="A14" s="10">
        <v>7</v>
      </c>
      <c r="B14" s="18" t="s">
        <v>26</v>
      </c>
      <c r="C14" s="19">
        <f t="shared" si="0"/>
        <v>6339</v>
      </c>
      <c r="D14" s="13">
        <v>5674</v>
      </c>
      <c r="E14" s="14">
        <f t="shared" si="1"/>
        <v>0.89509386338539199</v>
      </c>
      <c r="F14" s="13">
        <v>665</v>
      </c>
      <c r="G14" s="14">
        <f t="shared" si="2"/>
        <v>0.10490613661460799</v>
      </c>
      <c r="H14" s="20"/>
      <c r="I14" s="12">
        <f t="shared" si="3"/>
        <v>6339</v>
      </c>
      <c r="J14" s="13">
        <v>7</v>
      </c>
      <c r="K14" s="14">
        <f t="shared" si="4"/>
        <v>1.1042751222590313E-3</v>
      </c>
      <c r="L14" s="13">
        <v>3275</v>
      </c>
      <c r="M14" s="14">
        <f t="shared" si="5"/>
        <v>0.5166430036283326</v>
      </c>
      <c r="N14" s="13">
        <v>2519</v>
      </c>
      <c r="O14" s="14">
        <f t="shared" si="6"/>
        <v>0.39738129042435716</v>
      </c>
      <c r="P14" s="13">
        <v>538</v>
      </c>
      <c r="Q14" s="14">
        <f t="shared" si="7"/>
        <v>8.4871430825051275E-2</v>
      </c>
      <c r="R14" s="21"/>
      <c r="S14" s="16">
        <v>0.76900000000000002</v>
      </c>
    </row>
    <row r="15" spans="1:19" ht="18.75" customHeight="1" x14ac:dyDescent="0.2">
      <c r="A15" s="17">
        <v>8</v>
      </c>
      <c r="B15" s="18" t="s">
        <v>18</v>
      </c>
      <c r="C15" s="19">
        <f t="shared" si="0"/>
        <v>5501</v>
      </c>
      <c r="D15" s="13">
        <v>4852</v>
      </c>
      <c r="E15" s="14">
        <f t="shared" si="1"/>
        <v>0.88202145064533721</v>
      </c>
      <c r="F15" s="13">
        <v>649</v>
      </c>
      <c r="G15" s="14">
        <f t="shared" si="2"/>
        <v>0.11797854935466279</v>
      </c>
      <c r="H15" s="20"/>
      <c r="I15" s="12">
        <f t="shared" si="3"/>
        <v>5501</v>
      </c>
      <c r="J15" s="13">
        <v>26</v>
      </c>
      <c r="K15" s="14">
        <f t="shared" si="4"/>
        <v>4.726413379385566E-3</v>
      </c>
      <c r="L15" s="13">
        <v>2692</v>
      </c>
      <c r="M15" s="14">
        <f t="shared" si="5"/>
        <v>0.48936556989638247</v>
      </c>
      <c r="N15" s="13">
        <v>2195</v>
      </c>
      <c r="O15" s="14">
        <f t="shared" si="6"/>
        <v>0.39901836029812759</v>
      </c>
      <c r="P15" s="13">
        <v>588</v>
      </c>
      <c r="Q15" s="14">
        <f t="shared" si="7"/>
        <v>0.10688965642610435</v>
      </c>
      <c r="R15" s="21"/>
      <c r="S15" s="16">
        <v>0.66800000000000004</v>
      </c>
    </row>
    <row r="16" spans="1:19" ht="18.75" customHeight="1" x14ac:dyDescent="0.2">
      <c r="A16" s="10">
        <v>9</v>
      </c>
      <c r="B16" s="18" t="s">
        <v>27</v>
      </c>
      <c r="C16" s="19">
        <f t="shared" si="0"/>
        <v>5416</v>
      </c>
      <c r="D16" s="13">
        <v>4911</v>
      </c>
      <c r="E16" s="14">
        <f t="shared" si="1"/>
        <v>0.90675775480059084</v>
      </c>
      <c r="F16" s="13">
        <v>505</v>
      </c>
      <c r="G16" s="14">
        <f t="shared" si="2"/>
        <v>9.3242245199409157E-2</v>
      </c>
      <c r="H16" s="20"/>
      <c r="I16" s="12">
        <f t="shared" si="3"/>
        <v>5416</v>
      </c>
      <c r="J16" s="13">
        <v>44</v>
      </c>
      <c r="K16" s="14">
        <f t="shared" si="4"/>
        <v>8.1240768094534704E-3</v>
      </c>
      <c r="L16" s="13">
        <v>2387</v>
      </c>
      <c r="M16" s="14">
        <f t="shared" si="5"/>
        <v>0.4407311669128508</v>
      </c>
      <c r="N16" s="13">
        <v>2577</v>
      </c>
      <c r="O16" s="14">
        <f t="shared" si="6"/>
        <v>0.47581240768094535</v>
      </c>
      <c r="P16" s="13">
        <v>408</v>
      </c>
      <c r="Q16" s="14">
        <f t="shared" si="7"/>
        <v>7.5332348596750365E-2</v>
      </c>
      <c r="R16" s="21"/>
      <c r="S16" s="16">
        <v>0.57599999999999996</v>
      </c>
    </row>
    <row r="17" spans="1:19" ht="18.75" customHeight="1" x14ac:dyDescent="0.2">
      <c r="A17" s="17">
        <v>10</v>
      </c>
      <c r="B17" s="18" t="s">
        <v>28</v>
      </c>
      <c r="C17" s="19">
        <f t="shared" si="0"/>
        <v>5011</v>
      </c>
      <c r="D17" s="13">
        <v>4232</v>
      </c>
      <c r="E17" s="14">
        <f t="shared" si="1"/>
        <v>0.84454200758331666</v>
      </c>
      <c r="F17" s="13">
        <v>779</v>
      </c>
      <c r="G17" s="14">
        <f t="shared" si="2"/>
        <v>0.15545799241668329</v>
      </c>
      <c r="H17" s="20"/>
      <c r="I17" s="12">
        <f t="shared" si="3"/>
        <v>5011</v>
      </c>
      <c r="J17" s="13">
        <v>12</v>
      </c>
      <c r="K17" s="14">
        <f t="shared" si="4"/>
        <v>2.3947315905008979E-3</v>
      </c>
      <c r="L17" s="13">
        <v>2542</v>
      </c>
      <c r="M17" s="14">
        <f t="shared" si="5"/>
        <v>0.50728397525444024</v>
      </c>
      <c r="N17" s="13">
        <v>1843</v>
      </c>
      <c r="O17" s="14">
        <f t="shared" si="6"/>
        <v>0.36779086010776291</v>
      </c>
      <c r="P17" s="13">
        <v>614</v>
      </c>
      <c r="Q17" s="14">
        <f t="shared" si="7"/>
        <v>0.12253043304729595</v>
      </c>
      <c r="R17" s="21"/>
      <c r="S17" s="16">
        <v>0.70899999999999996</v>
      </c>
    </row>
    <row r="18" spans="1:19" ht="18.75" customHeight="1" x14ac:dyDescent="0.2">
      <c r="A18" s="10">
        <v>11</v>
      </c>
      <c r="B18" s="18" t="s">
        <v>12</v>
      </c>
      <c r="C18" s="19">
        <f t="shared" si="0"/>
        <v>4908</v>
      </c>
      <c r="D18" s="13">
        <v>4315</v>
      </c>
      <c r="E18" s="14">
        <f t="shared" si="1"/>
        <v>0.87917685411572943</v>
      </c>
      <c r="F18" s="13">
        <v>593</v>
      </c>
      <c r="G18" s="14">
        <f t="shared" si="2"/>
        <v>0.12082314588427058</v>
      </c>
      <c r="H18" s="20"/>
      <c r="I18" s="12">
        <f t="shared" si="3"/>
        <v>4908</v>
      </c>
      <c r="J18" s="13">
        <v>31</v>
      </c>
      <c r="K18" s="14">
        <f t="shared" si="4"/>
        <v>6.3162184189079051E-3</v>
      </c>
      <c r="L18" s="13">
        <v>2332</v>
      </c>
      <c r="M18" s="14">
        <f t="shared" si="5"/>
        <v>0.47514262428687859</v>
      </c>
      <c r="N18" s="13">
        <v>2166</v>
      </c>
      <c r="O18" s="14">
        <f t="shared" si="6"/>
        <v>0.44132029339853301</v>
      </c>
      <c r="P18" s="13">
        <v>379</v>
      </c>
      <c r="Q18" s="14">
        <f t="shared" si="7"/>
        <v>7.7220863895680517E-2</v>
      </c>
      <c r="R18" s="21"/>
      <c r="S18" s="16">
        <v>0.69799999999999995</v>
      </c>
    </row>
    <row r="19" spans="1:19" s="22" customFormat="1" ht="18.75" customHeight="1" x14ac:dyDescent="0.2">
      <c r="A19" s="17">
        <v>12</v>
      </c>
      <c r="B19" s="18" t="s">
        <v>17</v>
      </c>
      <c r="C19" s="19">
        <f t="shared" si="0"/>
        <v>4397</v>
      </c>
      <c r="D19" s="13">
        <v>3928</v>
      </c>
      <c r="E19" s="14">
        <f t="shared" si="1"/>
        <v>0.89333636570388897</v>
      </c>
      <c r="F19" s="13">
        <v>469</v>
      </c>
      <c r="G19" s="14">
        <f t="shared" si="2"/>
        <v>0.10666363429611099</v>
      </c>
      <c r="H19" s="20"/>
      <c r="I19" s="12">
        <f t="shared" si="3"/>
        <v>4397</v>
      </c>
      <c r="J19" s="13">
        <v>10</v>
      </c>
      <c r="K19" s="14">
        <f t="shared" si="4"/>
        <v>2.2742779167614284E-3</v>
      </c>
      <c r="L19" s="13">
        <v>1992</v>
      </c>
      <c r="M19" s="14">
        <f t="shared" si="5"/>
        <v>0.4530361610188765</v>
      </c>
      <c r="N19" s="13">
        <v>1786</v>
      </c>
      <c r="O19" s="14">
        <f t="shared" si="6"/>
        <v>0.40618603593359109</v>
      </c>
      <c r="P19" s="13">
        <v>609</v>
      </c>
      <c r="Q19" s="14">
        <f t="shared" si="7"/>
        <v>0.13850352513077099</v>
      </c>
      <c r="R19" s="21"/>
      <c r="S19" s="16">
        <v>0.57099999999999995</v>
      </c>
    </row>
    <row r="20" spans="1:19" s="22" customFormat="1" ht="18.75" customHeight="1" x14ac:dyDescent="0.2">
      <c r="A20" s="10">
        <v>13</v>
      </c>
      <c r="B20" s="18" t="s">
        <v>14</v>
      </c>
      <c r="C20" s="19">
        <f t="shared" si="0"/>
        <v>4041</v>
      </c>
      <c r="D20" s="13">
        <v>3220</v>
      </c>
      <c r="E20" s="14">
        <f t="shared" si="1"/>
        <v>0.79683246721108636</v>
      </c>
      <c r="F20" s="13">
        <v>821</v>
      </c>
      <c r="G20" s="14">
        <f t="shared" si="2"/>
        <v>0.20316753278891364</v>
      </c>
      <c r="H20" s="20"/>
      <c r="I20" s="12">
        <f t="shared" si="3"/>
        <v>4041</v>
      </c>
      <c r="J20" s="13">
        <v>23</v>
      </c>
      <c r="K20" s="14">
        <f t="shared" si="4"/>
        <v>5.6916604800791885E-3</v>
      </c>
      <c r="L20" s="13">
        <v>2120</v>
      </c>
      <c r="M20" s="14">
        <f t="shared" si="5"/>
        <v>0.52462261816382083</v>
      </c>
      <c r="N20" s="13">
        <v>1456</v>
      </c>
      <c r="O20" s="14">
        <f t="shared" si="6"/>
        <v>0.36030685473892599</v>
      </c>
      <c r="P20" s="13">
        <v>442</v>
      </c>
      <c r="Q20" s="14">
        <f t="shared" si="7"/>
        <v>0.10937886661717397</v>
      </c>
      <c r="R20" s="21"/>
      <c r="S20" s="16">
        <v>0.56899999999999995</v>
      </c>
    </row>
    <row r="21" spans="1:19" ht="18.75" customHeight="1" x14ac:dyDescent="0.2">
      <c r="A21" s="17">
        <v>14</v>
      </c>
      <c r="B21" s="18" t="s">
        <v>21</v>
      </c>
      <c r="C21" s="19">
        <f t="shared" si="0"/>
        <v>3820</v>
      </c>
      <c r="D21" s="13">
        <v>3396</v>
      </c>
      <c r="E21" s="14">
        <f t="shared" si="1"/>
        <v>0.88900523560209421</v>
      </c>
      <c r="F21" s="13">
        <v>424</v>
      </c>
      <c r="G21" s="14">
        <f t="shared" si="2"/>
        <v>0.11099476439790576</v>
      </c>
      <c r="H21" s="20"/>
      <c r="I21" s="12">
        <f t="shared" si="3"/>
        <v>3820</v>
      </c>
      <c r="J21" s="13">
        <v>13</v>
      </c>
      <c r="K21" s="14">
        <f t="shared" si="4"/>
        <v>3.4031413612565444E-3</v>
      </c>
      <c r="L21" s="13">
        <v>2000</v>
      </c>
      <c r="M21" s="14">
        <f t="shared" si="5"/>
        <v>0.52356020942408377</v>
      </c>
      <c r="N21" s="13">
        <v>1500</v>
      </c>
      <c r="O21" s="14">
        <f t="shared" si="6"/>
        <v>0.39267015706806285</v>
      </c>
      <c r="P21" s="13">
        <v>307</v>
      </c>
      <c r="Q21" s="14">
        <f t="shared" si="7"/>
        <v>8.0366492146596857E-2</v>
      </c>
      <c r="R21" s="21"/>
      <c r="S21" s="16">
        <v>0.67800000000000005</v>
      </c>
    </row>
    <row r="22" spans="1:19" ht="18.75" customHeight="1" x14ac:dyDescent="0.2">
      <c r="A22" s="10">
        <v>15</v>
      </c>
      <c r="B22" s="18" t="s">
        <v>10</v>
      </c>
      <c r="C22" s="19">
        <f t="shared" si="0"/>
        <v>3663</v>
      </c>
      <c r="D22" s="13">
        <v>3180</v>
      </c>
      <c r="E22" s="14">
        <f t="shared" si="1"/>
        <v>0.8681408681408681</v>
      </c>
      <c r="F22" s="13">
        <v>483</v>
      </c>
      <c r="G22" s="14">
        <f t="shared" si="2"/>
        <v>0.13185913185913187</v>
      </c>
      <c r="H22" s="20"/>
      <c r="I22" s="12">
        <f t="shared" si="3"/>
        <v>3663</v>
      </c>
      <c r="J22" s="13">
        <v>34</v>
      </c>
      <c r="K22" s="14">
        <f t="shared" si="4"/>
        <v>9.2820092820092813E-3</v>
      </c>
      <c r="L22" s="13">
        <v>1789</v>
      </c>
      <c r="M22" s="14">
        <f t="shared" si="5"/>
        <v>0.48839748839748842</v>
      </c>
      <c r="N22" s="13">
        <v>1664</v>
      </c>
      <c r="O22" s="14">
        <f t="shared" si="6"/>
        <v>0.45427245427245427</v>
      </c>
      <c r="P22" s="13">
        <v>176</v>
      </c>
      <c r="Q22" s="14">
        <f t="shared" si="7"/>
        <v>4.8048048048048048E-2</v>
      </c>
      <c r="R22" s="21"/>
      <c r="S22" s="16">
        <v>0.80600000000000005</v>
      </c>
    </row>
    <row r="23" spans="1:19" ht="18.75" customHeight="1" x14ac:dyDescent="0.2">
      <c r="A23" s="17">
        <v>16</v>
      </c>
      <c r="B23" s="18" t="s">
        <v>13</v>
      </c>
      <c r="C23" s="19">
        <f t="shared" si="0"/>
        <v>3575</v>
      </c>
      <c r="D23" s="13">
        <v>3081</v>
      </c>
      <c r="E23" s="14">
        <f t="shared" si="1"/>
        <v>0.86181818181818182</v>
      </c>
      <c r="F23" s="13">
        <v>494</v>
      </c>
      <c r="G23" s="14">
        <f t="shared" si="2"/>
        <v>0.13818181818181818</v>
      </c>
      <c r="H23" s="20"/>
      <c r="I23" s="12">
        <f t="shared" si="3"/>
        <v>3575</v>
      </c>
      <c r="J23" s="13">
        <v>11</v>
      </c>
      <c r="K23" s="14">
        <f t="shared" si="4"/>
        <v>3.0769230769230769E-3</v>
      </c>
      <c r="L23" s="13">
        <v>1712</v>
      </c>
      <c r="M23" s="14">
        <f t="shared" si="5"/>
        <v>0.47888111888111889</v>
      </c>
      <c r="N23" s="13">
        <v>1504</v>
      </c>
      <c r="O23" s="14">
        <f t="shared" si="6"/>
        <v>0.42069930069930073</v>
      </c>
      <c r="P23" s="13">
        <v>348</v>
      </c>
      <c r="Q23" s="14">
        <f t="shared" si="7"/>
        <v>9.7342657342657346E-2</v>
      </c>
      <c r="R23" s="21"/>
      <c r="S23" s="16">
        <v>0.67400000000000004</v>
      </c>
    </row>
    <row r="24" spans="1:19" s="22" customFormat="1" ht="18.75" customHeight="1" x14ac:dyDescent="0.2">
      <c r="A24" s="10">
        <v>17</v>
      </c>
      <c r="B24" s="18" t="s">
        <v>22</v>
      </c>
      <c r="C24" s="19">
        <f t="shared" si="0"/>
        <v>3349</v>
      </c>
      <c r="D24" s="13">
        <v>2981</v>
      </c>
      <c r="E24" s="14">
        <f t="shared" si="1"/>
        <v>0.89011645267243955</v>
      </c>
      <c r="F24" s="13">
        <v>368</v>
      </c>
      <c r="G24" s="14">
        <f t="shared" si="2"/>
        <v>0.10988354732756046</v>
      </c>
      <c r="H24" s="20"/>
      <c r="I24" s="12">
        <f t="shared" si="3"/>
        <v>3349</v>
      </c>
      <c r="J24" s="13">
        <v>121</v>
      </c>
      <c r="K24" s="14">
        <f t="shared" si="4"/>
        <v>3.6130188115855479E-2</v>
      </c>
      <c r="L24" s="13">
        <v>1435</v>
      </c>
      <c r="M24" s="14">
        <f t="shared" si="5"/>
        <v>0.42848611525828606</v>
      </c>
      <c r="N24" s="13">
        <v>1248</v>
      </c>
      <c r="O24" s="14">
        <f t="shared" si="6"/>
        <v>0.37264855180650941</v>
      </c>
      <c r="P24" s="13">
        <v>545</v>
      </c>
      <c r="Q24" s="14">
        <f t="shared" si="7"/>
        <v>0.16273514481934906</v>
      </c>
      <c r="R24" s="21"/>
      <c r="S24" s="16">
        <v>0.52200000000000002</v>
      </c>
    </row>
    <row r="25" spans="1:19" ht="18.75" customHeight="1" x14ac:dyDescent="0.2">
      <c r="A25" s="17">
        <v>18</v>
      </c>
      <c r="B25" s="18" t="s">
        <v>29</v>
      </c>
      <c r="C25" s="19">
        <f t="shared" si="0"/>
        <v>2935</v>
      </c>
      <c r="D25" s="13">
        <v>2606</v>
      </c>
      <c r="E25" s="14">
        <f t="shared" si="1"/>
        <v>0.88790459965928448</v>
      </c>
      <c r="F25" s="13">
        <v>329</v>
      </c>
      <c r="G25" s="14">
        <f t="shared" si="2"/>
        <v>0.11209540034071551</v>
      </c>
      <c r="H25" s="20"/>
      <c r="I25" s="12">
        <f t="shared" si="3"/>
        <v>2935</v>
      </c>
      <c r="J25" s="13">
        <v>6</v>
      </c>
      <c r="K25" s="14">
        <f t="shared" si="4"/>
        <v>2.0442930153321977E-3</v>
      </c>
      <c r="L25" s="13">
        <v>1212</v>
      </c>
      <c r="M25" s="14">
        <f t="shared" si="5"/>
        <v>0.41294718909710393</v>
      </c>
      <c r="N25" s="13">
        <v>1334</v>
      </c>
      <c r="O25" s="14">
        <f t="shared" si="6"/>
        <v>0.45451448040885861</v>
      </c>
      <c r="P25" s="13">
        <v>383</v>
      </c>
      <c r="Q25" s="14">
        <f t="shared" si="7"/>
        <v>0.13049403747870528</v>
      </c>
      <c r="R25" s="21"/>
      <c r="S25" s="16">
        <v>0.63100000000000001</v>
      </c>
    </row>
    <row r="26" spans="1:19" s="22" customFormat="1" ht="18.75" customHeight="1" x14ac:dyDescent="0.2">
      <c r="A26" s="10">
        <v>19</v>
      </c>
      <c r="B26" s="18" t="s">
        <v>30</v>
      </c>
      <c r="C26" s="19">
        <f t="shared" si="0"/>
        <v>2076</v>
      </c>
      <c r="D26" s="13">
        <v>1782</v>
      </c>
      <c r="E26" s="14">
        <f t="shared" si="1"/>
        <v>0.85838150289017345</v>
      </c>
      <c r="F26" s="13">
        <v>294</v>
      </c>
      <c r="G26" s="14">
        <f t="shared" si="2"/>
        <v>0.1416184971098266</v>
      </c>
      <c r="H26" s="20"/>
      <c r="I26" s="12">
        <f t="shared" si="3"/>
        <v>2076</v>
      </c>
      <c r="J26" s="13">
        <v>5</v>
      </c>
      <c r="K26" s="14">
        <f t="shared" si="4"/>
        <v>2.4084778420038534E-3</v>
      </c>
      <c r="L26" s="13">
        <v>1115</v>
      </c>
      <c r="M26" s="14">
        <f t="shared" si="5"/>
        <v>0.53709055876685929</v>
      </c>
      <c r="N26" s="13">
        <v>890</v>
      </c>
      <c r="O26" s="14">
        <f t="shared" si="6"/>
        <v>0.42870905587668595</v>
      </c>
      <c r="P26" s="13">
        <v>66</v>
      </c>
      <c r="Q26" s="14">
        <f t="shared" si="7"/>
        <v>3.1791907514450865E-2</v>
      </c>
      <c r="R26" s="21"/>
      <c r="S26" s="16">
        <v>0.58499999999999996</v>
      </c>
    </row>
    <row r="27" spans="1:19" ht="18.75" customHeight="1" x14ac:dyDescent="0.2">
      <c r="A27" s="17">
        <v>20</v>
      </c>
      <c r="B27" s="18" t="s">
        <v>16</v>
      </c>
      <c r="C27" s="19">
        <f t="shared" si="0"/>
        <v>1940</v>
      </c>
      <c r="D27" s="13">
        <v>1667</v>
      </c>
      <c r="E27" s="14">
        <f t="shared" si="1"/>
        <v>0.85927835051546386</v>
      </c>
      <c r="F27" s="13">
        <v>273</v>
      </c>
      <c r="G27" s="14">
        <f t="shared" si="2"/>
        <v>0.14072164948453608</v>
      </c>
      <c r="H27" s="20"/>
      <c r="I27" s="12">
        <f t="shared" si="3"/>
        <v>1940</v>
      </c>
      <c r="J27" s="13">
        <v>16</v>
      </c>
      <c r="K27" s="14">
        <f t="shared" si="4"/>
        <v>8.2474226804123713E-3</v>
      </c>
      <c r="L27" s="13">
        <v>1021</v>
      </c>
      <c r="M27" s="14">
        <f t="shared" si="5"/>
        <v>0.52628865979381445</v>
      </c>
      <c r="N27" s="13">
        <v>719</v>
      </c>
      <c r="O27" s="14">
        <f t="shared" si="6"/>
        <v>0.37061855670103094</v>
      </c>
      <c r="P27" s="13">
        <v>184</v>
      </c>
      <c r="Q27" s="14">
        <f t="shared" si="7"/>
        <v>9.4845360824742264E-2</v>
      </c>
      <c r="R27" s="21"/>
      <c r="S27" s="16">
        <v>0.79100000000000004</v>
      </c>
    </row>
    <row r="28" spans="1:19" s="22" customFormat="1" ht="18.75" customHeight="1" x14ac:dyDescent="0.2">
      <c r="A28" s="10">
        <v>21</v>
      </c>
      <c r="B28" s="18" t="s">
        <v>25</v>
      </c>
      <c r="C28" s="19">
        <f t="shared" si="0"/>
        <v>1767</v>
      </c>
      <c r="D28" s="13">
        <v>1556</v>
      </c>
      <c r="E28" s="14">
        <f t="shared" si="1"/>
        <v>0.88058856819468023</v>
      </c>
      <c r="F28" s="13">
        <v>211</v>
      </c>
      <c r="G28" s="14">
        <f t="shared" si="2"/>
        <v>0.11941143180531975</v>
      </c>
      <c r="H28" s="20"/>
      <c r="I28" s="12">
        <f t="shared" si="3"/>
        <v>1767</v>
      </c>
      <c r="J28" s="13">
        <v>9</v>
      </c>
      <c r="K28" s="14">
        <f t="shared" si="4"/>
        <v>5.0933786078098476E-3</v>
      </c>
      <c r="L28" s="13">
        <v>812</v>
      </c>
      <c r="M28" s="14">
        <f t="shared" si="5"/>
        <v>0.45953593661573289</v>
      </c>
      <c r="N28" s="13">
        <v>763</v>
      </c>
      <c r="O28" s="14">
        <f t="shared" si="6"/>
        <v>0.4318053197509904</v>
      </c>
      <c r="P28" s="13">
        <v>183</v>
      </c>
      <c r="Q28" s="14">
        <f t="shared" si="7"/>
        <v>0.1035653650254669</v>
      </c>
      <c r="R28" s="21"/>
      <c r="S28" s="16">
        <v>0.68600000000000005</v>
      </c>
    </row>
    <row r="29" spans="1:19" ht="18.75" customHeight="1" x14ac:dyDescent="0.2">
      <c r="A29" s="17">
        <v>22</v>
      </c>
      <c r="B29" s="18" t="s">
        <v>8</v>
      </c>
      <c r="C29" s="19">
        <f t="shared" si="0"/>
        <v>1682</v>
      </c>
      <c r="D29" s="13">
        <v>1501</v>
      </c>
      <c r="E29" s="14">
        <f t="shared" si="1"/>
        <v>0.8923900118906064</v>
      </c>
      <c r="F29" s="13">
        <v>181</v>
      </c>
      <c r="G29" s="14">
        <f t="shared" si="2"/>
        <v>0.10760998810939358</v>
      </c>
      <c r="H29" s="20"/>
      <c r="I29" s="12">
        <f t="shared" si="3"/>
        <v>1682</v>
      </c>
      <c r="J29" s="13">
        <v>7</v>
      </c>
      <c r="K29" s="14">
        <f t="shared" si="4"/>
        <v>4.1617122473246136E-3</v>
      </c>
      <c r="L29" s="13">
        <v>664</v>
      </c>
      <c r="M29" s="14">
        <f t="shared" si="5"/>
        <v>0.39476813317479192</v>
      </c>
      <c r="N29" s="13">
        <v>714</v>
      </c>
      <c r="O29" s="14">
        <f t="shared" si="6"/>
        <v>0.42449464922711061</v>
      </c>
      <c r="P29" s="13">
        <v>297</v>
      </c>
      <c r="Q29" s="14">
        <f t="shared" si="7"/>
        <v>0.17657550535077288</v>
      </c>
      <c r="R29" s="21"/>
      <c r="S29" s="16">
        <v>0.60199999999999998</v>
      </c>
    </row>
    <row r="30" spans="1:19" s="22" customFormat="1" ht="18.75" customHeight="1" x14ac:dyDescent="0.2">
      <c r="A30" s="10">
        <v>23</v>
      </c>
      <c r="B30" s="18" t="s">
        <v>24</v>
      </c>
      <c r="C30" s="19">
        <f t="shared" si="0"/>
        <v>1162</v>
      </c>
      <c r="D30" s="13">
        <v>1048</v>
      </c>
      <c r="E30" s="14">
        <f t="shared" si="1"/>
        <v>0.90189328743545616</v>
      </c>
      <c r="F30" s="13">
        <v>114</v>
      </c>
      <c r="G30" s="14">
        <f t="shared" si="2"/>
        <v>9.8106712564543896E-2</v>
      </c>
      <c r="H30" s="20"/>
      <c r="I30" s="12">
        <f t="shared" si="3"/>
        <v>1162</v>
      </c>
      <c r="J30" s="13">
        <v>6</v>
      </c>
      <c r="K30" s="14">
        <f t="shared" si="4"/>
        <v>5.1635111876075735E-3</v>
      </c>
      <c r="L30" s="13">
        <v>616</v>
      </c>
      <c r="M30" s="14">
        <f t="shared" si="5"/>
        <v>0.53012048192771088</v>
      </c>
      <c r="N30" s="13">
        <v>449</v>
      </c>
      <c r="O30" s="14">
        <f t="shared" si="6"/>
        <v>0.3864027538726334</v>
      </c>
      <c r="P30" s="13">
        <v>91</v>
      </c>
      <c r="Q30" s="14">
        <f t="shared" si="7"/>
        <v>7.8313253012048195E-2</v>
      </c>
      <c r="R30" s="21"/>
      <c r="S30" s="16">
        <v>0.50900000000000001</v>
      </c>
    </row>
    <row r="31" spans="1:19" ht="18.75" customHeight="1" x14ac:dyDescent="0.2">
      <c r="A31" s="17">
        <v>24</v>
      </c>
      <c r="B31" s="18" t="s">
        <v>23</v>
      </c>
      <c r="C31" s="19">
        <f t="shared" si="0"/>
        <v>1088</v>
      </c>
      <c r="D31" s="13">
        <v>914</v>
      </c>
      <c r="E31" s="14">
        <f t="shared" si="1"/>
        <v>0.84007352941176472</v>
      </c>
      <c r="F31" s="13">
        <v>174</v>
      </c>
      <c r="G31" s="14">
        <f t="shared" si="2"/>
        <v>0.15992647058823528</v>
      </c>
      <c r="H31" s="20"/>
      <c r="I31" s="12">
        <f t="shared" si="3"/>
        <v>1088</v>
      </c>
      <c r="J31" s="13">
        <v>25</v>
      </c>
      <c r="K31" s="14">
        <f t="shared" si="4"/>
        <v>2.297794117647059E-2</v>
      </c>
      <c r="L31" s="13">
        <v>519</v>
      </c>
      <c r="M31" s="14">
        <f t="shared" si="5"/>
        <v>0.47702205882352944</v>
      </c>
      <c r="N31" s="13">
        <v>393</v>
      </c>
      <c r="O31" s="14">
        <f t="shared" si="6"/>
        <v>0.36121323529411764</v>
      </c>
      <c r="P31" s="13">
        <v>151</v>
      </c>
      <c r="Q31" s="14">
        <f t="shared" si="7"/>
        <v>0.13878676470588236</v>
      </c>
      <c r="R31" s="21"/>
      <c r="S31" s="16">
        <v>0.82699999999999996</v>
      </c>
    </row>
    <row r="32" spans="1:19" s="22" customFormat="1" ht="18.75" customHeight="1" thickBot="1" x14ac:dyDescent="0.25">
      <c r="A32" s="10">
        <v>25</v>
      </c>
      <c r="B32" s="18" t="s">
        <v>31</v>
      </c>
      <c r="C32" s="19">
        <f t="shared" si="0"/>
        <v>967</v>
      </c>
      <c r="D32" s="23">
        <v>862</v>
      </c>
      <c r="E32" s="21">
        <f t="shared" si="1"/>
        <v>0.89141675284384692</v>
      </c>
      <c r="F32" s="23">
        <v>105</v>
      </c>
      <c r="G32" s="14">
        <f t="shared" si="2"/>
        <v>0.10858324715615306</v>
      </c>
      <c r="H32" s="24"/>
      <c r="I32" s="12">
        <f t="shared" si="3"/>
        <v>967</v>
      </c>
      <c r="J32" s="13">
        <v>8</v>
      </c>
      <c r="K32" s="14">
        <f t="shared" si="4"/>
        <v>8.2730093071354711E-3</v>
      </c>
      <c r="L32" s="13">
        <v>407</v>
      </c>
      <c r="M32" s="14">
        <f t="shared" si="5"/>
        <v>0.42088934850051707</v>
      </c>
      <c r="N32" s="13">
        <v>314</v>
      </c>
      <c r="O32" s="14">
        <f t="shared" si="6"/>
        <v>0.32471561530506721</v>
      </c>
      <c r="P32" s="13">
        <v>238</v>
      </c>
      <c r="Q32" s="14">
        <f t="shared" si="7"/>
        <v>0.24612202688728024</v>
      </c>
      <c r="R32" s="25"/>
      <c r="S32" s="16">
        <v>0.502</v>
      </c>
    </row>
    <row r="33" spans="1:19" s="22" customFormat="1" ht="18.75" hidden="1" customHeight="1" x14ac:dyDescent="0.25">
      <c r="A33" s="26"/>
      <c r="B33" s="27"/>
      <c r="C33" s="28"/>
      <c r="D33" s="29"/>
      <c r="E33" s="30"/>
      <c r="F33" s="29"/>
      <c r="G33" s="30"/>
      <c r="H33" s="31"/>
      <c r="I33" s="28"/>
      <c r="J33" s="29"/>
      <c r="K33" s="30"/>
      <c r="L33" s="29"/>
      <c r="M33" s="30"/>
      <c r="N33" s="29"/>
      <c r="O33" s="30"/>
      <c r="P33" s="29"/>
      <c r="Q33" s="30"/>
      <c r="R33" s="30"/>
      <c r="S33" s="14"/>
    </row>
    <row r="34" spans="1:19" s="22" customFormat="1" ht="18.75" hidden="1" customHeight="1" x14ac:dyDescent="0.25">
      <c r="A34" s="26"/>
      <c r="B34" s="27"/>
      <c r="C34" s="28"/>
      <c r="D34" s="29"/>
      <c r="E34" s="30"/>
      <c r="F34" s="29"/>
      <c r="G34" s="30"/>
      <c r="H34" s="31"/>
      <c r="I34" s="28"/>
      <c r="J34" s="29"/>
      <c r="K34" s="30"/>
      <c r="L34" s="29"/>
      <c r="M34" s="30"/>
      <c r="N34" s="29"/>
      <c r="O34" s="30"/>
      <c r="P34" s="29"/>
      <c r="Q34" s="30"/>
      <c r="R34" s="30"/>
      <c r="S34" s="14"/>
    </row>
    <row r="35" spans="1:19" s="22" customFormat="1" ht="18.75" hidden="1" customHeight="1" thickBot="1" x14ac:dyDescent="0.25">
      <c r="A35" s="26"/>
      <c r="B35" s="27"/>
      <c r="C35" s="28"/>
      <c r="D35" s="29"/>
      <c r="E35" s="30"/>
      <c r="F35" s="29"/>
      <c r="G35" s="30"/>
      <c r="H35" s="31"/>
      <c r="I35" s="28"/>
      <c r="J35" s="29"/>
      <c r="K35" s="30"/>
      <c r="L35" s="29"/>
      <c r="M35" s="30"/>
      <c r="N35" s="29"/>
      <c r="O35" s="30"/>
      <c r="P35" s="29"/>
      <c r="Q35" s="30"/>
      <c r="R35" s="30"/>
      <c r="S35" s="14"/>
    </row>
    <row r="36" spans="1:19" ht="20.100000000000001" customHeight="1" thickBot="1" x14ac:dyDescent="0.25">
      <c r="A36" s="59" t="s">
        <v>0</v>
      </c>
      <c r="B36" s="60"/>
      <c r="C36" s="32">
        <f>SUM(C8:C32)</f>
        <v>165652</v>
      </c>
      <c r="D36" s="32">
        <f>SUM(D8:D32)</f>
        <v>141269</v>
      </c>
      <c r="E36" s="33">
        <f>D36/C36</f>
        <v>0.85280588221089992</v>
      </c>
      <c r="F36" s="32">
        <f>SUM(F8:F32)</f>
        <v>24383</v>
      </c>
      <c r="G36" s="33">
        <f>F36/C36</f>
        <v>0.14719411778910005</v>
      </c>
      <c r="H36" s="32"/>
      <c r="I36" s="32">
        <f>SUM(I8:I32)</f>
        <v>165652</v>
      </c>
      <c r="J36" s="32">
        <f>SUM(J8:J32)</f>
        <v>946</v>
      </c>
      <c r="K36" s="34">
        <f t="shared" ref="K36" si="8">J36/I36</f>
        <v>5.7107671504117068E-3</v>
      </c>
      <c r="L36" s="32">
        <f>SUM(L8:L32)</f>
        <v>82493</v>
      </c>
      <c r="M36" s="34">
        <f t="shared" ref="M36" si="9">L36/I36</f>
        <v>0.49798976166904113</v>
      </c>
      <c r="N36" s="32">
        <f>SUM(N8:N32)</f>
        <v>65851</v>
      </c>
      <c r="O36" s="34">
        <f>N36/I36</f>
        <v>0.39752613913505419</v>
      </c>
      <c r="P36" s="32">
        <f>SUM(P8:P32)</f>
        <v>16362</v>
      </c>
      <c r="Q36" s="34">
        <f>P36/I36</f>
        <v>9.8773332045492962E-2</v>
      </c>
      <c r="R36" s="35"/>
      <c r="S36" s="34">
        <v>0.63200000000000001</v>
      </c>
    </row>
    <row r="37" spans="1:19" x14ac:dyDescent="0.2">
      <c r="A37" s="36" t="s">
        <v>32</v>
      </c>
      <c r="C37" s="37"/>
      <c r="D37" s="37"/>
      <c r="E37" s="38"/>
      <c r="F37" s="37"/>
      <c r="G37" s="39"/>
      <c r="H37" s="37"/>
      <c r="I37" s="37"/>
      <c r="J37" s="37"/>
      <c r="K37" s="39"/>
      <c r="L37" s="39"/>
      <c r="M37" s="39"/>
      <c r="N37" s="39"/>
      <c r="O37" s="39"/>
      <c r="P37" s="37"/>
      <c r="Q37" s="39"/>
      <c r="R37" s="39"/>
      <c r="S37" s="39"/>
    </row>
    <row r="38" spans="1:19" x14ac:dyDescent="0.2">
      <c r="A38" s="36" t="s">
        <v>37</v>
      </c>
      <c r="C38" s="37"/>
      <c r="D38" s="37"/>
      <c r="E38" s="38"/>
      <c r="F38" s="37"/>
      <c r="G38" s="39"/>
      <c r="H38" s="37"/>
      <c r="I38" s="37"/>
      <c r="J38" s="37"/>
      <c r="K38" s="39"/>
      <c r="L38" s="39"/>
      <c r="M38" s="39"/>
      <c r="N38" s="39"/>
      <c r="O38" s="39"/>
      <c r="P38" s="37"/>
      <c r="Q38" s="39"/>
      <c r="R38" s="39"/>
      <c r="S38" s="40"/>
    </row>
    <row r="39" spans="1:19" x14ac:dyDescent="0.2">
      <c r="A39" s="36" t="s">
        <v>45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41"/>
      <c r="R39" s="41"/>
    </row>
    <row r="40" spans="1:19" ht="13.5" x14ac:dyDescent="0.25">
      <c r="A40" s="42" t="s">
        <v>33</v>
      </c>
      <c r="B40" s="43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</row>
    <row r="41" spans="1:19" ht="13.5" x14ac:dyDescent="0.25">
      <c r="A41" s="42" t="s">
        <v>34</v>
      </c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</row>
    <row r="42" spans="1:19" x14ac:dyDescent="0.2">
      <c r="B42" s="45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</row>
    <row r="43" spans="1:19" x14ac:dyDescent="0.2">
      <c r="B43" s="46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5"/>
      <c r="Q43" s="5"/>
      <c r="R43" s="5"/>
      <c r="S43" s="47"/>
    </row>
    <row r="44" spans="1:19" ht="15.95" customHeight="1" x14ac:dyDescent="0.2">
      <c r="B44" s="48"/>
      <c r="C44" s="49"/>
      <c r="D44" s="50"/>
      <c r="E44" s="50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2"/>
    </row>
    <row r="45" spans="1:19" x14ac:dyDescent="0.2">
      <c r="B45" s="44"/>
      <c r="C45" s="44"/>
      <c r="D45" s="44"/>
      <c r="E45" s="44"/>
      <c r="F45" s="44"/>
      <c r="G45" s="44"/>
      <c r="H45" s="44"/>
      <c r="Q45" s="44"/>
      <c r="R45" s="44"/>
      <c r="S45" s="44"/>
    </row>
  </sheetData>
  <mergeCells count="7">
    <mergeCell ref="A36:B36"/>
    <mergeCell ref="A3:S3"/>
    <mergeCell ref="B6:B7"/>
    <mergeCell ref="C6:G6"/>
    <mergeCell ref="I6:Q6"/>
    <mergeCell ref="S6:S7"/>
    <mergeCell ref="A6:A7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2.8</vt:lpstr>
      <vt:lpstr>'2.8'!Área_de_impresión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LuisAl</cp:lastModifiedBy>
  <cp:lastPrinted>2019-02-18T17:22:51Z</cp:lastPrinted>
  <dcterms:created xsi:type="dcterms:W3CDTF">2012-05-16T15:21:51Z</dcterms:created>
  <dcterms:modified xsi:type="dcterms:W3CDTF">2019-12-22T18:49:30Z</dcterms:modified>
</cp:coreProperties>
</file>