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91029"/>
</workbook>
</file>

<file path=xl/calcChain.xml><?xml version="1.0" encoding="utf-8"?>
<calcChain xmlns="http://schemas.openxmlformats.org/spreadsheetml/2006/main">
  <c r="B67" i="1" l="1"/>
  <c r="D28" i="1" l="1"/>
  <c r="C28" i="1"/>
  <c r="O28" i="1" l="1"/>
  <c r="N28" i="1"/>
  <c r="M28" i="1"/>
  <c r="L28" i="1"/>
  <c r="K28" i="1"/>
  <c r="E28" i="1"/>
  <c r="F129" i="1"/>
  <c r="E129" i="1"/>
  <c r="D129" i="1"/>
  <c r="C129" i="1"/>
  <c r="N96" i="1"/>
  <c r="M96" i="1"/>
  <c r="L96" i="1"/>
  <c r="K96" i="1"/>
  <c r="J96" i="1"/>
  <c r="I96" i="1"/>
  <c r="H96" i="1"/>
  <c r="G96" i="1"/>
  <c r="F96" i="1"/>
  <c r="E96" i="1"/>
  <c r="D96" i="1"/>
  <c r="C96" i="1"/>
  <c r="N67" i="1"/>
  <c r="M67" i="1"/>
  <c r="L67" i="1"/>
  <c r="K67" i="1"/>
  <c r="I67" i="1"/>
  <c r="H67" i="1"/>
  <c r="G67" i="1"/>
  <c r="E67" i="1"/>
  <c r="D67" i="1"/>
  <c r="C67" i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B39" i="1" l="1"/>
  <c r="B40" i="1"/>
  <c r="B41" i="1"/>
  <c r="B42" i="1"/>
  <c r="B43" i="1" l="1"/>
  <c r="C99" i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B129" i="1" s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C44" i="1" s="1"/>
  <c r="D43" i="1"/>
  <c r="D44" i="1" s="1"/>
  <c r="E43" i="1"/>
  <c r="E44" i="1" s="1"/>
  <c r="F43" i="1"/>
  <c r="F44" i="1" s="1"/>
  <c r="G43" i="1"/>
  <c r="G44" i="1" s="1"/>
  <c r="H43" i="1"/>
  <c r="H44" i="1" s="1"/>
  <c r="I43" i="1"/>
  <c r="I44" i="1" s="1"/>
  <c r="J43" i="1"/>
  <c r="J44" i="1" s="1"/>
  <c r="J16" i="1"/>
  <c r="B16" i="1"/>
  <c r="B28" i="1" s="1"/>
  <c r="F67" i="1" l="1"/>
  <c r="J67" i="1"/>
  <c r="C29" i="1"/>
  <c r="D29" i="1"/>
  <c r="E29" i="1"/>
  <c r="F99" i="1"/>
  <c r="N99" i="1"/>
  <c r="I99" i="1"/>
  <c r="B96" i="1"/>
  <c r="F130" i="1"/>
  <c r="J28" i="1"/>
  <c r="O29" i="1" s="1"/>
  <c r="B68" i="1" l="1"/>
  <c r="D68" i="1"/>
  <c r="E68" i="1"/>
  <c r="C68" i="1"/>
  <c r="K68" i="1"/>
  <c r="L68" i="1"/>
  <c r="H68" i="1"/>
  <c r="G68" i="1"/>
  <c r="I68" i="1"/>
  <c r="G97" i="1"/>
  <c r="C97" i="1"/>
  <c r="F97" i="1"/>
  <c r="D97" i="1"/>
  <c r="E97" i="1"/>
  <c r="K97" i="1"/>
  <c r="L97" i="1"/>
  <c r="M97" i="1"/>
  <c r="N97" i="1"/>
  <c r="J97" i="1"/>
  <c r="H97" i="1"/>
  <c r="I97" i="1"/>
  <c r="N29" i="1"/>
  <c r="K29" i="1"/>
  <c r="L29" i="1"/>
  <c r="M29" i="1"/>
  <c r="B97" i="1"/>
  <c r="C130" i="1"/>
  <c r="D130" i="1"/>
  <c r="E130" i="1"/>
  <c r="B130" i="1"/>
  <c r="J68" i="1"/>
  <c r="B44" i="1"/>
  <c r="F68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<sst xmlns="http://schemas.openxmlformats.org/spreadsheetml/2006/main" count="171" uniqueCount="90">
  <si>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</si>
  <si>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</si>
  <si>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</si>
  <si>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</si>
  <si>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</si>
  <si>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</si>
  <si>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</si>
  <si>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</si>
  <si>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</si>
  <si>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</si>
  <si>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</si>
  <si>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</si>
  <si>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</si>
  <si>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</si>
  <si>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</si>
  <si>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</si>
  <si>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</si>
  <si>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</si>
  <si>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</si>
  <si>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</si>
  <si>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</si>
  <si>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</si>
  <si>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</si>
  <si>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</si>
  <si>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</si>
  <si>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</si>
  <si>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</si>
  <si>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</si>
  <si>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</si>
  <si>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</si>
  <si>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</si>
  <si>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</si>
  <si>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</si>
  <si>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</si>
  <si>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</si>
  <si>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</si>
  <si>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</si>
  <si>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</si>
  <si>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</si>
  <si>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</si>
  <si>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</si>
  <si>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</si>
  <si>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</si>
  <si>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</si>
  <si>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</si>
  <si>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</si>
  <si>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</si>
  <si>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</si>
  <si>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</si>
  <si>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</si>
  <si>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</si>
  <si>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</si>
  <si>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</si>
  <si>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</si>
  <si>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</si>
  <si>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</si>
  <si>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</si>
  <si>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</si>
  <si>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</si>
  <si>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</si>
  <si>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</si>
  <si>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</si>
  <si>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</si>
  <si>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</si>
  <si>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</si>
  <si>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</si>
  <si>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</si>
  <si>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</si>
  <si>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</si>
  <si>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</si>
  <si>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</si>
  <si>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</si>
  <si>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</si>
  <si>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</si>
  <si>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</si>
  <si>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</si>
  <si>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</si>
  <si>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</si>
  <si>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</si>
  <si>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</si>
  <si>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</si>
  <si>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</si>
  <si>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</si>
  <si>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</si>
  <si>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</si>
  <si>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</si>
  <si>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</si>
  <si>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</si>
  <si>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</si>
  <si>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Noviembre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</si>
</sst>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340</c:v>
                </c:pt>
                <c:pt idx="1">
                  <c:v>40138</c:v>
                </c:pt>
                <c:pt idx="2">
                  <c:v>32401</c:v>
                </c:pt>
                <c:pt idx="3">
                  <c:v>11018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35136</xdr:rowOff>
    </xdr:from>
    <xdr:to>
      <xdr:col>14</xdr:col>
      <xdr:colOff>655742</xdr:colOff>
      <xdr:row>50</xdr:row>
      <xdr:rowOff>84666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65404</xdr:colOff>
      <xdr:row>13</xdr:row>
      <xdr:rowOff>100412</xdr:rowOff>
    </xdr:from>
    <xdr:to>
      <xdr:col>7</xdr:col>
      <xdr:colOff>663784</xdr:colOff>
      <xdr:row>15</xdr:row>
      <xdr:rowOff>73659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189729" y="2214962"/>
          <a:ext cx="2217630" cy="48759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latin typeface="+mn-lt"/>
                <a:ea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77045</xdr:colOff>
      <xdr:row>16</xdr:row>
      <xdr:rowOff>72181</xdr:rowOff>
    </xdr:from>
    <xdr:to>
      <xdr:col>7</xdr:col>
      <xdr:colOff>681088</xdr:colOff>
      <xdr:row>19</xdr:row>
      <xdr:rowOff>95249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01370" y="2891581"/>
          <a:ext cx="2223293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103081</xdr:colOff>
      <xdr:row>20</xdr:row>
      <xdr:rowOff>104296</xdr:rowOff>
    </xdr:from>
    <xdr:to>
      <xdr:col>7</xdr:col>
      <xdr:colOff>722471</xdr:colOff>
      <xdr:row>23</xdr:row>
      <xdr:rowOff>158749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27406" y="3685696"/>
          <a:ext cx="2238640" cy="62595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Normal="100" zoomScaleSheetLayoutView="100" workbookViewId="0">
      <selection activeCell="C84" sqref="C84:N94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89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7982</v>
      </c>
      <c r="C18" s="43">
        <v>1764</v>
      </c>
      <c r="D18" s="43">
        <v>5799</v>
      </c>
      <c r="E18" s="43">
        <v>419</v>
      </c>
      <c r="I18" s="41" t="s">
        <v>18</v>
      </c>
      <c r="J18" s="42">
        <f t="shared" si="1"/>
        <v>7982</v>
      </c>
      <c r="K18" s="43">
        <v>6093</v>
      </c>
      <c r="L18" s="43">
        <v>753</v>
      </c>
      <c r="M18" s="43">
        <v>896</v>
      </c>
      <c r="N18" s="43">
        <v>230</v>
      </c>
      <c r="O18" s="43">
        <v>10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4823</v>
      </c>
      <c r="C22" s="43">
        <v>1175</v>
      </c>
      <c r="D22" s="43">
        <v>3403</v>
      </c>
      <c r="E22" s="43">
        <v>245</v>
      </c>
      <c r="I22" s="41" t="s">
        <v>22</v>
      </c>
      <c r="J22" s="42">
        <f t="shared" si="1"/>
        <v>4823</v>
      </c>
      <c r="K22" s="43">
        <v>3695</v>
      </c>
      <c r="L22" s="43">
        <v>453</v>
      </c>
      <c r="M22" s="43">
        <v>578</v>
      </c>
      <c r="N22" s="43">
        <v>90</v>
      </c>
      <c r="O22" s="43">
        <v>7</v>
      </c>
    </row>
    <row r="23" spans="1:15" s="40" customFormat="1" ht="15" customHeight="1" x14ac:dyDescent="0.3">
      <c r="A23" s="41" t="s">
        <v>23</v>
      </c>
      <c r="B23" s="42">
        <f t="shared" si="0"/>
        <v>4101</v>
      </c>
      <c r="C23" s="43">
        <v>1116</v>
      </c>
      <c r="D23" s="43">
        <v>2726</v>
      </c>
      <c r="E23" s="43">
        <v>259</v>
      </c>
      <c r="I23" s="41" t="s">
        <v>23</v>
      </c>
      <c r="J23" s="42">
        <f t="shared" si="1"/>
        <v>4101</v>
      </c>
      <c r="K23" s="43">
        <v>3028</v>
      </c>
      <c r="L23" s="43">
        <v>449</v>
      </c>
      <c r="M23" s="43">
        <v>392</v>
      </c>
      <c r="N23" s="43">
        <v>208</v>
      </c>
      <c r="O23" s="43">
        <v>24</v>
      </c>
    </row>
    <row r="24" spans="1:15" s="40" customFormat="1" ht="15" customHeight="1" x14ac:dyDescent="0.3">
      <c r="A24" s="41" t="s">
        <v>24</v>
      </c>
      <c r="B24" s="42">
        <f t="shared" si="0"/>
        <v>6360</v>
      </c>
      <c r="C24" s="43">
        <v>1809</v>
      </c>
      <c r="D24" s="43">
        <v>4160</v>
      </c>
      <c r="E24" s="43">
        <v>391</v>
      </c>
      <c r="I24" s="41" t="s">
        <v>24</v>
      </c>
      <c r="J24" s="42">
        <f t="shared" si="1"/>
        <v>6360</v>
      </c>
      <c r="K24" s="43">
        <v>4643</v>
      </c>
      <c r="L24" s="43">
        <v>791</v>
      </c>
      <c r="M24" s="43">
        <v>650</v>
      </c>
      <c r="N24" s="43">
        <v>256</v>
      </c>
      <c r="O24" s="43">
        <v>20</v>
      </c>
    </row>
    <row r="25" spans="1:15" s="40" customFormat="1" ht="15" customHeight="1" x14ac:dyDescent="0.3">
      <c r="A25" s="41" t="s">
        <v>25</v>
      </c>
      <c r="B25" s="42">
        <f t="shared" si="0"/>
        <v>14930</v>
      </c>
      <c r="C25" s="43">
        <v>3913</v>
      </c>
      <c r="D25" s="43">
        <v>10021</v>
      </c>
      <c r="E25" s="43">
        <v>996</v>
      </c>
      <c r="I25" s="41" t="s">
        <v>25</v>
      </c>
      <c r="J25" s="42">
        <f t="shared" si="1"/>
        <v>14930</v>
      </c>
      <c r="K25" s="43">
        <v>11117</v>
      </c>
      <c r="L25" s="43">
        <v>1655</v>
      </c>
      <c r="M25" s="43">
        <v>1664</v>
      </c>
      <c r="N25" s="43">
        <v>457</v>
      </c>
      <c r="O25" s="43">
        <v>37</v>
      </c>
    </row>
    <row r="26" spans="1:15" s="40" customFormat="1" ht="15" customHeight="1" x14ac:dyDescent="0.3">
      <c r="A26" s="41" t="s">
        <v>26</v>
      </c>
      <c r="B26" s="42">
        <f t="shared" si="0"/>
        <v>15152</v>
      </c>
      <c r="C26" s="43">
        <v>3931</v>
      </c>
      <c r="D26" s="43">
        <v>10218</v>
      </c>
      <c r="E26" s="43">
        <v>1003</v>
      </c>
      <c r="I26" s="41" t="s">
        <v>26</v>
      </c>
      <c r="J26" s="42">
        <f t="shared" si="1"/>
        <v>15152</v>
      </c>
      <c r="K26" s="43">
        <v>11217</v>
      </c>
      <c r="L26" s="43">
        <v>1630</v>
      </c>
      <c r="M26" s="43">
        <v>1708</v>
      </c>
      <c r="N26" s="43">
        <v>537</v>
      </c>
      <c r="O26" s="43">
        <v>60</v>
      </c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83897</v>
      </c>
      <c r="C28" s="47">
        <f>SUM(C16:C27)</f>
        <v>20307</v>
      </c>
      <c r="D28" s="47">
        <f>SUM(D16:D27)</f>
        <v>58595</v>
      </c>
      <c r="E28" s="47">
        <f t="shared" ref="E28" si="2">SUM(E16:E27)</f>
        <v>4995</v>
      </c>
      <c r="I28" s="33" t="s">
        <v>0</v>
      </c>
      <c r="J28" s="47">
        <f>SUM(J16:J27)</f>
        <v>83897</v>
      </c>
      <c r="K28" s="47">
        <f t="shared" ref="K28:O28" si="3">SUM(K16:K27)</f>
        <v>63104</v>
      </c>
      <c r="L28" s="47">
        <f t="shared" si="3"/>
        <v>8431</v>
      </c>
      <c r="M28" s="47">
        <f t="shared" si="3"/>
        <v>9365</v>
      </c>
      <c r="N28" s="47">
        <f t="shared" si="3"/>
        <v>2774</v>
      </c>
      <c r="O28" s="47">
        <f t="shared" si="3"/>
        <v>223</v>
      </c>
    </row>
    <row r="29" spans="1:15" s="40" customFormat="1" ht="15" customHeight="1" thickBot="1" x14ac:dyDescent="0.35">
      <c r="A29" s="48" t="s">
        <v>1</v>
      </c>
      <c r="B29" s="49">
        <v>1</v>
      </c>
      <c r="C29" s="49">
        <f>C28/B28</f>
        <v>0.24204679547540436</v>
      </c>
      <c r="D29" s="49">
        <f>D28/B28</f>
        <v>0.69841591475261333</v>
      </c>
      <c r="E29" s="49">
        <f>E28/B28</f>
        <v>5.9537289771982312E-2</v>
      </c>
      <c r="I29" s="48" t="s">
        <v>1</v>
      </c>
      <c r="J29" s="49">
        <v>1</v>
      </c>
      <c r="K29" s="49">
        <f>K28/$J$28</f>
        <v>0.75216038714137579</v>
      </c>
      <c r="L29" s="49">
        <f t="shared" ref="L29:O29" si="4">L28/$J$28</f>
        <v>0.10049227028380038</v>
      </c>
      <c r="M29" s="49">
        <f t="shared" si="4"/>
        <v>0.11162496871163451</v>
      </c>
      <c r="N29" s="49">
        <f t="shared" si="4"/>
        <v>3.3064352718214E-2</v>
      </c>
      <c r="O29" s="49">
        <f t="shared" si="4"/>
        <v>2.6580211449753863E-3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340</v>
      </c>
      <c r="C39" s="61">
        <v>25</v>
      </c>
      <c r="D39" s="61">
        <v>20</v>
      </c>
      <c r="E39" s="61">
        <v>27</v>
      </c>
      <c r="F39" s="61">
        <v>28</v>
      </c>
      <c r="G39" s="61">
        <v>71</v>
      </c>
      <c r="H39" s="61">
        <v>52</v>
      </c>
      <c r="I39" s="61">
        <v>32</v>
      </c>
      <c r="J39" s="61">
        <v>85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40138</v>
      </c>
      <c r="C40" s="61">
        <v>1510</v>
      </c>
      <c r="D40" s="61">
        <v>2902</v>
      </c>
      <c r="E40" s="61">
        <v>3141</v>
      </c>
      <c r="F40" s="61">
        <v>5055</v>
      </c>
      <c r="G40" s="61">
        <v>9502</v>
      </c>
      <c r="H40" s="61">
        <v>8557</v>
      </c>
      <c r="I40" s="61">
        <v>6071</v>
      </c>
      <c r="J40" s="61">
        <v>3400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32401</v>
      </c>
      <c r="C41" s="61">
        <v>880</v>
      </c>
      <c r="D41" s="61">
        <v>1556</v>
      </c>
      <c r="E41" s="61">
        <v>2867</v>
      </c>
      <c r="F41" s="61">
        <v>7260</v>
      </c>
      <c r="G41" s="61">
        <v>9304</v>
      </c>
      <c r="H41" s="61">
        <v>6073</v>
      </c>
      <c r="I41" s="61">
        <v>3051</v>
      </c>
      <c r="J41" s="61">
        <v>1410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11018</v>
      </c>
      <c r="C42" s="68">
        <v>473</v>
      </c>
      <c r="D42" s="68">
        <v>2088</v>
      </c>
      <c r="E42" s="68">
        <v>4818</v>
      </c>
      <c r="F42" s="68">
        <v>1791</v>
      </c>
      <c r="G42" s="68">
        <v>1007</v>
      </c>
      <c r="H42" s="68">
        <v>525</v>
      </c>
      <c r="I42" s="68">
        <v>216</v>
      </c>
      <c r="J42" s="68">
        <v>100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83897</v>
      </c>
      <c r="C43" s="71">
        <f t="shared" ref="C43:J43" si="5">SUM(C39:C42)</f>
        <v>2888</v>
      </c>
      <c r="D43" s="71">
        <f t="shared" si="5"/>
        <v>6566</v>
      </c>
      <c r="E43" s="71">
        <f t="shared" si="5"/>
        <v>10853</v>
      </c>
      <c r="F43" s="71">
        <f t="shared" si="5"/>
        <v>14134</v>
      </c>
      <c r="G43" s="71">
        <f t="shared" si="5"/>
        <v>19884</v>
      </c>
      <c r="H43" s="71">
        <f t="shared" si="5"/>
        <v>15207</v>
      </c>
      <c r="I43" s="71">
        <f t="shared" si="5"/>
        <v>9370</v>
      </c>
      <c r="J43" s="71">
        <f t="shared" si="5"/>
        <v>4995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" si="6">B43/$B43</f>
        <v>1</v>
      </c>
      <c r="C44" s="73">
        <f>C43/$B43</f>
        <v>3.4423161734031017E-2</v>
      </c>
      <c r="D44" s="73">
        <f t="shared" ref="D44:J44" si="7">D43/$B43</f>
        <v>7.8262631560127305E-2</v>
      </c>
      <c r="E44" s="73">
        <f t="shared" si="7"/>
        <v>0.12936100218124605</v>
      </c>
      <c r="F44" s="73">
        <f t="shared" si="7"/>
        <v>0.16846847920664623</v>
      </c>
      <c r="G44" s="73">
        <f t="shared" si="7"/>
        <v>0.23700489886408335</v>
      </c>
      <c r="H44" s="73">
        <f t="shared" si="7"/>
        <v>0.1812579710835906</v>
      </c>
      <c r="I44" s="73">
        <f t="shared" si="7"/>
        <v>0.11168456559829315</v>
      </c>
      <c r="J44" s="73">
        <f t="shared" si="7"/>
        <v>5.9537289771982312E-2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hidden="1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hidden="1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10" t="s">
        <v>45</v>
      </c>
      <c r="B53" s="109" t="s">
        <v>0</v>
      </c>
      <c r="C53" s="109" t="s">
        <v>76</v>
      </c>
      <c r="D53" s="109"/>
      <c r="E53" s="109"/>
      <c r="F53" s="109" t="s">
        <v>0</v>
      </c>
      <c r="G53" s="109" t="s">
        <v>77</v>
      </c>
      <c r="H53" s="109"/>
      <c r="I53" s="109"/>
      <c r="J53" s="109" t="s">
        <v>0</v>
      </c>
      <c r="K53" s="108" t="s">
        <v>78</v>
      </c>
      <c r="L53" s="108"/>
      <c r="M53" s="109" t="s">
        <v>79</v>
      </c>
      <c r="N53" s="109" t="s">
        <v>80</v>
      </c>
      <c r="O53" s="107"/>
    </row>
    <row r="54" spans="1:15" ht="15" customHeight="1" x14ac:dyDescent="0.2">
      <c r="A54" s="110"/>
      <c r="B54" s="109"/>
      <c r="C54" s="1" t="s">
        <v>2</v>
      </c>
      <c r="D54" s="1" t="s">
        <v>3</v>
      </c>
      <c r="E54" s="1" t="s">
        <v>44</v>
      </c>
      <c r="F54" s="109"/>
      <c r="G54" s="2" t="s">
        <v>2</v>
      </c>
      <c r="H54" s="2" t="s">
        <v>3</v>
      </c>
      <c r="I54" s="2" t="s">
        <v>44</v>
      </c>
      <c r="J54" s="109"/>
      <c r="K54" s="2" t="s">
        <v>2</v>
      </c>
      <c r="L54" s="2" t="s">
        <v>3</v>
      </c>
      <c r="M54" s="109"/>
      <c r="N54" s="109"/>
      <c r="O54" s="107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8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95</v>
      </c>
      <c r="C57" s="61">
        <v>10</v>
      </c>
      <c r="D57" s="61">
        <v>85</v>
      </c>
      <c r="E57" s="79">
        <v>0</v>
      </c>
      <c r="F57" s="63">
        <f>G57+H57+I57</f>
        <v>97</v>
      </c>
      <c r="G57" s="61">
        <v>25</v>
      </c>
      <c r="H57" s="61">
        <v>55</v>
      </c>
      <c r="I57" s="79">
        <v>17</v>
      </c>
      <c r="J57" s="78">
        <f t="shared" si="8"/>
        <v>245</v>
      </c>
      <c r="K57" s="61">
        <v>42</v>
      </c>
      <c r="L57" s="61">
        <v>203</v>
      </c>
      <c r="M57" s="63">
        <v>5</v>
      </c>
      <c r="N57" s="63">
        <v>5</v>
      </c>
      <c r="O57" s="80"/>
    </row>
    <row r="58" spans="1:15" ht="15" customHeight="1" x14ac:dyDescent="0.2">
      <c r="A58" s="65" t="s">
        <v>19</v>
      </c>
      <c r="B58" s="63">
        <f t="shared" ref="B58:B66" si="9">C58+D58+E58</f>
        <v>0</v>
      </c>
      <c r="C58" s="61">
        <v>0</v>
      </c>
      <c r="D58" s="61">
        <v>0</v>
      </c>
      <c r="E58" s="79">
        <v>0</v>
      </c>
      <c r="F58" s="63">
        <f t="shared" ref="F58:F66" si="10">G58+H58+I58</f>
        <v>0</v>
      </c>
      <c r="G58" s="61">
        <v>0</v>
      </c>
      <c r="H58" s="61">
        <v>0</v>
      </c>
      <c r="I58" s="79">
        <v>0</v>
      </c>
      <c r="J58" s="78">
        <f t="shared" si="8"/>
        <v>0</v>
      </c>
      <c r="K58" s="61">
        <v>0</v>
      </c>
      <c r="L58" s="61">
        <v>0</v>
      </c>
      <c r="M58" s="63">
        <v>0</v>
      </c>
      <c r="N58" s="63">
        <v>0</v>
      </c>
      <c r="O58" s="80"/>
    </row>
    <row r="59" spans="1:15" ht="15" customHeight="1" x14ac:dyDescent="0.2">
      <c r="A59" s="81" t="s">
        <v>20</v>
      </c>
      <c r="B59" s="63">
        <f t="shared" si="9"/>
        <v>0</v>
      </c>
      <c r="C59" s="61">
        <v>0</v>
      </c>
      <c r="D59" s="61">
        <v>0</v>
      </c>
      <c r="E59" s="79">
        <v>0</v>
      </c>
      <c r="F59" s="82">
        <f t="shared" si="10"/>
        <v>0</v>
      </c>
      <c r="G59" s="61">
        <v>0</v>
      </c>
      <c r="H59" s="61">
        <v>0</v>
      </c>
      <c r="I59" s="79">
        <v>0</v>
      </c>
      <c r="J59" s="78">
        <f t="shared" si="8"/>
        <v>0</v>
      </c>
      <c r="K59" s="61">
        <v>0</v>
      </c>
      <c r="L59" s="61">
        <v>0</v>
      </c>
      <c r="M59" s="82">
        <v>0</v>
      </c>
      <c r="N59" s="82">
        <v>0</v>
      </c>
      <c r="O59" s="83"/>
    </row>
    <row r="60" spans="1:15" ht="15" customHeight="1" x14ac:dyDescent="0.2">
      <c r="A60" s="65" t="s">
        <v>21</v>
      </c>
      <c r="B60" s="63">
        <f t="shared" si="9"/>
        <v>0</v>
      </c>
      <c r="C60" s="61">
        <v>0</v>
      </c>
      <c r="D60" s="61">
        <v>0</v>
      </c>
      <c r="E60" s="79">
        <v>0</v>
      </c>
      <c r="F60" s="63">
        <f t="shared" si="10"/>
        <v>0</v>
      </c>
      <c r="G60" s="61">
        <v>0</v>
      </c>
      <c r="H60" s="61">
        <v>0</v>
      </c>
      <c r="I60" s="79">
        <v>0</v>
      </c>
      <c r="J60" s="78">
        <f t="shared" si="8"/>
        <v>0</v>
      </c>
      <c r="K60" s="61">
        <v>0</v>
      </c>
      <c r="L60" s="61">
        <v>0</v>
      </c>
      <c r="M60" s="63">
        <v>0</v>
      </c>
      <c r="N60" s="63">
        <v>0</v>
      </c>
      <c r="O60" s="80"/>
    </row>
    <row r="61" spans="1:15" ht="15" customHeight="1" x14ac:dyDescent="0.2">
      <c r="A61" s="65" t="s">
        <v>22</v>
      </c>
      <c r="B61" s="63">
        <f t="shared" si="9"/>
        <v>59</v>
      </c>
      <c r="C61" s="61">
        <v>6</v>
      </c>
      <c r="D61" s="61">
        <v>51</v>
      </c>
      <c r="E61" s="79">
        <v>2</v>
      </c>
      <c r="F61" s="63">
        <f t="shared" si="10"/>
        <v>72</v>
      </c>
      <c r="G61" s="61">
        <v>14</v>
      </c>
      <c r="H61" s="61">
        <v>47</v>
      </c>
      <c r="I61" s="79">
        <v>11</v>
      </c>
      <c r="J61" s="78">
        <f t="shared" si="8"/>
        <v>160</v>
      </c>
      <c r="K61" s="61">
        <v>38</v>
      </c>
      <c r="L61" s="61">
        <v>122</v>
      </c>
      <c r="M61" s="63">
        <v>3</v>
      </c>
      <c r="N61" s="63">
        <v>2</v>
      </c>
      <c r="O61" s="80"/>
    </row>
    <row r="62" spans="1:15" ht="15" customHeight="1" x14ac:dyDescent="0.2">
      <c r="A62" s="65" t="s">
        <v>23</v>
      </c>
      <c r="B62" s="63">
        <f t="shared" si="9"/>
        <v>71</v>
      </c>
      <c r="C62" s="61">
        <v>18</v>
      </c>
      <c r="D62" s="61">
        <v>53</v>
      </c>
      <c r="E62" s="79">
        <v>0</v>
      </c>
      <c r="F62" s="63">
        <f t="shared" si="10"/>
        <v>69</v>
      </c>
      <c r="G62" s="61">
        <v>19</v>
      </c>
      <c r="H62" s="61">
        <v>40</v>
      </c>
      <c r="I62" s="79">
        <v>10</v>
      </c>
      <c r="J62" s="78">
        <f t="shared" si="8"/>
        <v>109</v>
      </c>
      <c r="K62" s="61">
        <v>33</v>
      </c>
      <c r="L62" s="61">
        <v>76</v>
      </c>
      <c r="M62" s="63">
        <v>1</v>
      </c>
      <c r="N62" s="63">
        <v>4</v>
      </c>
      <c r="O62" s="80"/>
    </row>
    <row r="63" spans="1:15" ht="15" customHeight="1" x14ac:dyDescent="0.2">
      <c r="A63" s="81" t="s">
        <v>24</v>
      </c>
      <c r="B63" s="63">
        <f t="shared" si="9"/>
        <v>110</v>
      </c>
      <c r="C63" s="61">
        <v>29</v>
      </c>
      <c r="D63" s="61">
        <v>81</v>
      </c>
      <c r="E63" s="79">
        <v>0</v>
      </c>
      <c r="F63" s="63">
        <f t="shared" si="10"/>
        <v>81</v>
      </c>
      <c r="G63" s="61">
        <v>17</v>
      </c>
      <c r="H63" s="61">
        <v>44</v>
      </c>
      <c r="I63" s="79">
        <v>20</v>
      </c>
      <c r="J63" s="78">
        <f t="shared" si="8"/>
        <v>160</v>
      </c>
      <c r="K63" s="61">
        <v>35</v>
      </c>
      <c r="L63" s="61">
        <v>125</v>
      </c>
      <c r="M63" s="63">
        <v>2</v>
      </c>
      <c r="N63" s="63">
        <v>3</v>
      </c>
      <c r="O63" s="80"/>
    </row>
    <row r="64" spans="1:15" ht="15" customHeight="1" x14ac:dyDescent="0.2">
      <c r="A64" s="65" t="s">
        <v>25</v>
      </c>
      <c r="B64" s="63">
        <f t="shared" si="9"/>
        <v>171</v>
      </c>
      <c r="C64" s="61">
        <v>33</v>
      </c>
      <c r="D64" s="61">
        <v>138</v>
      </c>
      <c r="E64" s="79">
        <v>0</v>
      </c>
      <c r="F64" s="63">
        <f t="shared" si="10"/>
        <v>208</v>
      </c>
      <c r="G64" s="61">
        <v>35</v>
      </c>
      <c r="H64" s="61">
        <v>122</v>
      </c>
      <c r="I64" s="79">
        <v>51</v>
      </c>
      <c r="J64" s="78">
        <f t="shared" ref="J64:J66" si="11">K64+L64</f>
        <v>372</v>
      </c>
      <c r="K64" s="61">
        <v>92</v>
      </c>
      <c r="L64" s="61">
        <v>280</v>
      </c>
      <c r="M64" s="63">
        <v>3</v>
      </c>
      <c r="N64" s="63">
        <v>7</v>
      </c>
      <c r="O64" s="80"/>
    </row>
    <row r="65" spans="1:15" ht="15" customHeight="1" x14ac:dyDescent="0.2">
      <c r="A65" s="81" t="s">
        <v>26</v>
      </c>
      <c r="B65" s="63">
        <f t="shared" si="9"/>
        <v>215</v>
      </c>
      <c r="C65" s="61">
        <v>32</v>
      </c>
      <c r="D65" s="61">
        <v>183</v>
      </c>
      <c r="E65" s="79">
        <v>0</v>
      </c>
      <c r="F65" s="63">
        <f t="shared" si="10"/>
        <v>176</v>
      </c>
      <c r="G65" s="61">
        <v>23</v>
      </c>
      <c r="H65" s="61">
        <v>111</v>
      </c>
      <c r="I65" s="79">
        <v>42</v>
      </c>
      <c r="J65" s="78">
        <f t="shared" si="11"/>
        <v>425</v>
      </c>
      <c r="K65" s="61">
        <v>104</v>
      </c>
      <c r="L65" s="61">
        <v>321</v>
      </c>
      <c r="M65" s="63">
        <v>4</v>
      </c>
      <c r="N65" s="63">
        <v>16</v>
      </c>
      <c r="O65" s="80"/>
    </row>
    <row r="66" spans="1:15" ht="15" hidden="1" customHeight="1" x14ac:dyDescent="0.2">
      <c r="A66" s="66" t="s">
        <v>27</v>
      </c>
      <c r="B66" s="67">
        <f t="shared" si="9"/>
        <v>0</v>
      </c>
      <c r="C66" s="84"/>
      <c r="D66" s="84"/>
      <c r="E66" s="85"/>
      <c r="F66" s="67">
        <f t="shared" si="10"/>
        <v>0</v>
      </c>
      <c r="G66" s="84"/>
      <c r="H66" s="84"/>
      <c r="I66" s="85"/>
      <c r="J66" s="86">
        <f t="shared" si="11"/>
        <v>0</v>
      </c>
      <c r="K66" s="84"/>
      <c r="L66" s="84"/>
      <c r="M66" s="67"/>
      <c r="N66" s="67"/>
      <c r="O66" s="80"/>
    </row>
    <row r="67" spans="1:15" ht="15" customHeight="1" x14ac:dyDescent="0.2">
      <c r="A67" s="87" t="s">
        <v>0</v>
      </c>
      <c r="B67" s="71">
        <f>SUM(B55:B66)</f>
        <v>1155</v>
      </c>
      <c r="C67" s="71">
        <f>SUM(C55:C66)</f>
        <v>190</v>
      </c>
      <c r="D67" s="71">
        <f t="shared" ref="D67:N67" si="12">SUM(D55:D66)</f>
        <v>962</v>
      </c>
      <c r="E67" s="71">
        <f t="shared" si="12"/>
        <v>3</v>
      </c>
      <c r="F67" s="71">
        <f t="shared" si="12"/>
        <v>1080</v>
      </c>
      <c r="G67" s="71">
        <f t="shared" si="12"/>
        <v>191</v>
      </c>
      <c r="H67" s="71">
        <f t="shared" si="12"/>
        <v>657</v>
      </c>
      <c r="I67" s="71">
        <f t="shared" si="12"/>
        <v>232</v>
      </c>
      <c r="J67" s="71">
        <f t="shared" si="12"/>
        <v>2365</v>
      </c>
      <c r="K67" s="71">
        <f t="shared" si="12"/>
        <v>518</v>
      </c>
      <c r="L67" s="71">
        <f t="shared" si="12"/>
        <v>1847</v>
      </c>
      <c r="M67" s="71">
        <f t="shared" si="12"/>
        <v>31</v>
      </c>
      <c r="N67" s="71">
        <f t="shared" si="12"/>
        <v>56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0.16450216450216451</v>
      </c>
      <c r="D68" s="73">
        <f t="shared" ref="D68:E68" si="13">D67/$B$67</f>
        <v>0.83290043290043292</v>
      </c>
      <c r="E68" s="73">
        <f t="shared" si="13"/>
        <v>2.5974025974025974E-3</v>
      </c>
      <c r="F68" s="73">
        <f>F67/$F$67</f>
        <v>1</v>
      </c>
      <c r="G68" s="73">
        <f>G67/$F$67</f>
        <v>0.17685185185185184</v>
      </c>
      <c r="H68" s="73">
        <f t="shared" ref="H68:I68" si="14">H67/$F$67</f>
        <v>0.60833333333333328</v>
      </c>
      <c r="I68" s="73">
        <f t="shared" si="14"/>
        <v>0.21481481481481482</v>
      </c>
      <c r="J68" s="73">
        <f>J67/$J$67</f>
        <v>1</v>
      </c>
      <c r="K68" s="73">
        <f>K67/$J$67</f>
        <v>0.21902748414376322</v>
      </c>
      <c r="L68" s="73">
        <f t="shared" ref="L68" si="15">L67/$J$67</f>
        <v>0.78097251585623684</v>
      </c>
      <c r="M68" s="73">
        <v>1</v>
      </c>
      <c r="N68" s="73"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4" t="s">
        <v>88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10" t="s">
        <v>45</v>
      </c>
      <c r="B81" s="109" t="s">
        <v>0</v>
      </c>
      <c r="C81" s="109" t="s">
        <v>48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90"/>
    </row>
    <row r="82" spans="1:15" ht="15.75" customHeight="1" x14ac:dyDescent="0.2">
      <c r="A82" s="110"/>
      <c r="B82" s="109"/>
      <c r="C82" s="111" t="s">
        <v>47</v>
      </c>
      <c r="D82" s="111"/>
      <c r="E82" s="112"/>
      <c r="F82" s="113" t="s">
        <v>5</v>
      </c>
      <c r="G82" s="111"/>
      <c r="H82" s="112"/>
      <c r="I82" s="113" t="s">
        <v>6</v>
      </c>
      <c r="J82" s="111"/>
      <c r="K82" s="112"/>
      <c r="L82" s="111" t="s">
        <v>7</v>
      </c>
      <c r="M82" s="111"/>
      <c r="N82" s="111"/>
      <c r="O82" s="90"/>
    </row>
    <row r="83" spans="1:15" ht="33.75" customHeight="1" x14ac:dyDescent="0.2">
      <c r="A83" s="110"/>
      <c r="B83" s="109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1558</v>
      </c>
      <c r="K84" s="79">
        <v>165</v>
      </c>
      <c r="L84" s="61">
        <v>245</v>
      </c>
      <c r="M84" s="61">
        <v>489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6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1555</v>
      </c>
      <c r="K85" s="79">
        <v>123</v>
      </c>
      <c r="L85" s="61">
        <v>208</v>
      </c>
      <c r="M85" s="61">
        <v>531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6"/>
        <v>7982</v>
      </c>
      <c r="C86" s="61">
        <v>14</v>
      </c>
      <c r="D86" s="61">
        <v>17</v>
      </c>
      <c r="E86" s="79">
        <v>1</v>
      </c>
      <c r="F86" s="61">
        <v>2414</v>
      </c>
      <c r="G86" s="61">
        <v>1372</v>
      </c>
      <c r="H86" s="79">
        <v>145</v>
      </c>
      <c r="I86" s="61">
        <v>2235</v>
      </c>
      <c r="J86" s="61">
        <v>807</v>
      </c>
      <c r="K86" s="79">
        <v>75</v>
      </c>
      <c r="L86" s="61">
        <v>130</v>
      </c>
      <c r="M86" s="61">
        <v>305</v>
      </c>
      <c r="N86" s="61">
        <v>467</v>
      </c>
      <c r="O86" s="83"/>
    </row>
    <row r="87" spans="1:15" ht="15" customHeight="1" x14ac:dyDescent="0.2">
      <c r="A87" s="65" t="s">
        <v>19</v>
      </c>
      <c r="B87" s="78">
        <f t="shared" si="16"/>
        <v>0</v>
      </c>
      <c r="C87" s="61">
        <v>0</v>
      </c>
      <c r="D87" s="61">
        <v>0</v>
      </c>
      <c r="E87" s="79">
        <v>0</v>
      </c>
      <c r="F87" s="61">
        <v>0</v>
      </c>
      <c r="G87" s="61">
        <v>0</v>
      </c>
      <c r="H87" s="79">
        <v>0</v>
      </c>
      <c r="I87" s="61">
        <v>0</v>
      </c>
      <c r="J87" s="61">
        <v>0</v>
      </c>
      <c r="K87" s="79">
        <v>0</v>
      </c>
      <c r="L87" s="61">
        <v>0</v>
      </c>
      <c r="M87" s="61">
        <v>0</v>
      </c>
      <c r="N87" s="61">
        <v>0</v>
      </c>
      <c r="O87" s="83"/>
    </row>
    <row r="88" spans="1:15" ht="15" customHeight="1" x14ac:dyDescent="0.2">
      <c r="A88" s="81" t="s">
        <v>20</v>
      </c>
      <c r="B88" s="78">
        <f t="shared" si="16"/>
        <v>0</v>
      </c>
      <c r="C88" s="61">
        <v>0</v>
      </c>
      <c r="D88" s="61">
        <v>0</v>
      </c>
      <c r="E88" s="79">
        <v>0</v>
      </c>
      <c r="F88" s="61">
        <v>0</v>
      </c>
      <c r="G88" s="61">
        <v>0</v>
      </c>
      <c r="H88" s="79">
        <v>0</v>
      </c>
      <c r="I88" s="61">
        <v>0</v>
      </c>
      <c r="J88" s="61">
        <v>0</v>
      </c>
      <c r="K88" s="79">
        <v>0</v>
      </c>
      <c r="L88" s="61">
        <v>0</v>
      </c>
      <c r="M88" s="61">
        <v>0</v>
      </c>
      <c r="N88" s="61">
        <v>0</v>
      </c>
      <c r="O88" s="83"/>
    </row>
    <row r="89" spans="1:15" ht="15" customHeight="1" x14ac:dyDescent="0.2">
      <c r="A89" s="65" t="s">
        <v>21</v>
      </c>
      <c r="B89" s="78">
        <f t="shared" si="16"/>
        <v>0</v>
      </c>
      <c r="C89" s="61">
        <v>0</v>
      </c>
      <c r="D89" s="61">
        <v>0</v>
      </c>
      <c r="E89" s="79">
        <v>0</v>
      </c>
      <c r="F89" s="61">
        <v>0</v>
      </c>
      <c r="G89" s="61">
        <v>0</v>
      </c>
      <c r="H89" s="79">
        <v>0</v>
      </c>
      <c r="I89" s="61">
        <v>0</v>
      </c>
      <c r="J89" s="61">
        <v>0</v>
      </c>
      <c r="K89" s="79">
        <v>0</v>
      </c>
      <c r="L89" s="61">
        <v>0</v>
      </c>
      <c r="M89" s="61">
        <v>0</v>
      </c>
      <c r="N89" s="61">
        <v>0</v>
      </c>
      <c r="O89" s="83"/>
    </row>
    <row r="90" spans="1:15" ht="15" customHeight="1" x14ac:dyDescent="0.2">
      <c r="A90" s="65" t="s">
        <v>22</v>
      </c>
      <c r="B90" s="78">
        <f t="shared" si="16"/>
        <v>4823</v>
      </c>
      <c r="C90" s="61">
        <v>8</v>
      </c>
      <c r="D90" s="61">
        <v>4</v>
      </c>
      <c r="E90" s="79">
        <v>0</v>
      </c>
      <c r="F90" s="61">
        <v>1313</v>
      </c>
      <c r="G90" s="61">
        <v>745</v>
      </c>
      <c r="H90" s="79">
        <v>56</v>
      </c>
      <c r="I90" s="61">
        <v>1433</v>
      </c>
      <c r="J90" s="61">
        <v>534</v>
      </c>
      <c r="K90" s="79">
        <v>43</v>
      </c>
      <c r="L90" s="61">
        <v>52</v>
      </c>
      <c r="M90" s="61">
        <v>318</v>
      </c>
      <c r="N90" s="61">
        <v>317</v>
      </c>
      <c r="O90" s="83"/>
    </row>
    <row r="91" spans="1:15" ht="15" customHeight="1" x14ac:dyDescent="0.2">
      <c r="A91" s="65" t="s">
        <v>23</v>
      </c>
      <c r="B91" s="78">
        <f t="shared" si="16"/>
        <v>4101</v>
      </c>
      <c r="C91" s="61">
        <v>5</v>
      </c>
      <c r="D91" s="61">
        <v>13</v>
      </c>
      <c r="E91" s="79">
        <v>0</v>
      </c>
      <c r="F91" s="61">
        <v>1006</v>
      </c>
      <c r="G91" s="61">
        <v>713</v>
      </c>
      <c r="H91" s="79">
        <v>65</v>
      </c>
      <c r="I91" s="61">
        <v>1033</v>
      </c>
      <c r="J91" s="61">
        <v>543</v>
      </c>
      <c r="K91" s="79">
        <v>41</v>
      </c>
      <c r="L91" s="61">
        <v>59</v>
      </c>
      <c r="M91" s="61">
        <v>307</v>
      </c>
      <c r="N91" s="61">
        <v>316</v>
      </c>
      <c r="O91" s="83"/>
    </row>
    <row r="92" spans="1:15" ht="15" customHeight="1" x14ac:dyDescent="0.2">
      <c r="A92" s="81" t="s">
        <v>24</v>
      </c>
      <c r="B92" s="78">
        <f t="shared" si="16"/>
        <v>6360</v>
      </c>
      <c r="C92" s="61">
        <v>6</v>
      </c>
      <c r="D92" s="61">
        <v>12</v>
      </c>
      <c r="E92" s="79">
        <v>1</v>
      </c>
      <c r="F92" s="61">
        <v>1660</v>
      </c>
      <c r="G92" s="61">
        <v>1251</v>
      </c>
      <c r="H92" s="79">
        <v>120</v>
      </c>
      <c r="I92" s="61">
        <v>1470</v>
      </c>
      <c r="J92" s="61">
        <v>734</v>
      </c>
      <c r="K92" s="79">
        <v>61</v>
      </c>
      <c r="L92" s="61">
        <v>122</v>
      </c>
      <c r="M92" s="61">
        <v>459</v>
      </c>
      <c r="N92" s="61">
        <v>464</v>
      </c>
      <c r="O92" s="83"/>
    </row>
    <row r="93" spans="1:15" ht="16.5" x14ac:dyDescent="0.2">
      <c r="A93" s="65" t="s">
        <v>25</v>
      </c>
      <c r="B93" s="78">
        <f t="shared" si="16"/>
        <v>14930</v>
      </c>
      <c r="C93" s="61">
        <v>30</v>
      </c>
      <c r="D93" s="61">
        <v>25</v>
      </c>
      <c r="E93" s="79">
        <v>1</v>
      </c>
      <c r="F93" s="61">
        <v>4060</v>
      </c>
      <c r="G93" s="61">
        <v>2847</v>
      </c>
      <c r="H93" s="79">
        <v>222</v>
      </c>
      <c r="I93" s="61">
        <v>3633</v>
      </c>
      <c r="J93" s="61">
        <v>1673</v>
      </c>
      <c r="K93" s="79">
        <v>148</v>
      </c>
      <c r="L93" s="61">
        <v>239</v>
      </c>
      <c r="M93" s="61">
        <v>923</v>
      </c>
      <c r="N93" s="61">
        <v>1129</v>
      </c>
      <c r="O93" s="83"/>
    </row>
    <row r="94" spans="1:15" ht="15" customHeight="1" x14ac:dyDescent="0.2">
      <c r="A94" s="81" t="s">
        <v>26</v>
      </c>
      <c r="B94" s="78">
        <f t="shared" si="16"/>
        <v>15152</v>
      </c>
      <c r="C94" s="61">
        <v>27</v>
      </c>
      <c r="D94" s="61">
        <v>30</v>
      </c>
      <c r="E94" s="79">
        <v>1</v>
      </c>
      <c r="F94" s="61">
        <v>4144</v>
      </c>
      <c r="G94" s="61">
        <v>2849</v>
      </c>
      <c r="H94" s="79">
        <v>196</v>
      </c>
      <c r="I94" s="61">
        <v>3795</v>
      </c>
      <c r="J94" s="61">
        <v>1801</v>
      </c>
      <c r="K94" s="79">
        <v>132</v>
      </c>
      <c r="L94" s="61">
        <v>249</v>
      </c>
      <c r="M94" s="61">
        <v>838</v>
      </c>
      <c r="N94" s="61">
        <v>1090</v>
      </c>
      <c r="O94" s="83"/>
    </row>
    <row r="95" spans="1:15" ht="15" hidden="1" customHeight="1" x14ac:dyDescent="0.2">
      <c r="A95" s="66" t="s">
        <v>27</v>
      </c>
      <c r="B95" s="86">
        <f t="shared" si="16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N96" si="17">SUM(B84:B95)</f>
        <v>83897</v>
      </c>
      <c r="C96" s="71">
        <f t="shared" si="17"/>
        <v>170</v>
      </c>
      <c r="D96" s="71">
        <f t="shared" si="17"/>
        <v>165</v>
      </c>
      <c r="E96" s="71">
        <f t="shared" si="17"/>
        <v>5</v>
      </c>
      <c r="F96" s="71">
        <f t="shared" si="17"/>
        <v>24036</v>
      </c>
      <c r="G96" s="71">
        <f t="shared" si="17"/>
        <v>14851</v>
      </c>
      <c r="H96" s="71">
        <f t="shared" si="17"/>
        <v>1251</v>
      </c>
      <c r="I96" s="71">
        <f t="shared" si="17"/>
        <v>22408</v>
      </c>
      <c r="J96" s="71">
        <f t="shared" si="17"/>
        <v>9205</v>
      </c>
      <c r="K96" s="71">
        <f t="shared" si="17"/>
        <v>788</v>
      </c>
      <c r="L96" s="71">
        <f t="shared" si="17"/>
        <v>1304</v>
      </c>
      <c r="M96" s="71">
        <f t="shared" si="17"/>
        <v>4170</v>
      </c>
      <c r="N96" s="71">
        <f t="shared" si="17"/>
        <v>5544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2.0262941463937926E-3</v>
      </c>
      <c r="D97" s="73">
        <f t="shared" ref="D97:N97" si="18">D96/$B$96</f>
        <v>1.9666972597351512E-3</v>
      </c>
      <c r="E97" s="73">
        <f t="shared" si="18"/>
        <v>5.9596886658640955E-5</v>
      </c>
      <c r="F97" s="73">
        <f t="shared" si="18"/>
        <v>0.28649415354541879</v>
      </c>
      <c r="G97" s="73">
        <f t="shared" si="18"/>
        <v>0.17701467275349536</v>
      </c>
      <c r="H97" s="73">
        <f t="shared" si="18"/>
        <v>1.4911141041991966E-2</v>
      </c>
      <c r="I97" s="73">
        <f t="shared" si="18"/>
        <v>0.26708940724936531</v>
      </c>
      <c r="J97" s="73">
        <f t="shared" si="18"/>
        <v>0.109717868338558</v>
      </c>
      <c r="K97" s="73">
        <f t="shared" si="18"/>
        <v>9.3924693374018136E-3</v>
      </c>
      <c r="L97" s="73">
        <f t="shared" si="18"/>
        <v>1.554286804057356E-2</v>
      </c>
      <c r="M97" s="73">
        <f t="shared" si="18"/>
        <v>4.9703803473306551E-2</v>
      </c>
      <c r="N97" s="73">
        <f t="shared" si="18"/>
        <v>6.6081027927101091E-2</v>
      </c>
      <c r="O97" s="83"/>
    </row>
    <row r="98" spans="1:15" ht="15" customHeight="1" x14ac:dyDescent="0.2">
      <c r="A98" s="51" t="s">
        <v>86</v>
      </c>
      <c r="B98" s="52"/>
    </row>
    <row r="99" spans="1:15" s="106" customFormat="1" ht="15" customHeight="1" x14ac:dyDescent="0.2">
      <c r="A99" s="104"/>
      <c r="B99" s="105"/>
      <c r="C99" s="106">
        <f>C96/(SUM(C96:E96))</f>
        <v>0.5</v>
      </c>
      <c r="F99" s="106">
        <f>F96/(SUM(F96:H96))</f>
        <v>0.59883402262195429</v>
      </c>
      <c r="I99" s="106">
        <f>I96/(SUM(I96:K96))</f>
        <v>0.69158359309897843</v>
      </c>
      <c r="N99" s="106">
        <f>N96/SUM(L96:N96)</f>
        <v>0.50317662007623887</v>
      </c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10" t="s">
        <v>8</v>
      </c>
      <c r="B102" s="116" t="s">
        <v>0</v>
      </c>
      <c r="C102" s="115" t="s">
        <v>48</v>
      </c>
      <c r="D102" s="115"/>
      <c r="E102" s="115"/>
      <c r="F102" s="115"/>
      <c r="G102" s="90"/>
      <c r="H102" s="90"/>
      <c r="I102" s="90"/>
      <c r="J102" s="90"/>
      <c r="K102" s="90"/>
      <c r="L102" s="90"/>
      <c r="M102" s="90"/>
      <c r="N102" s="90"/>
      <c r="O102" s="107"/>
    </row>
    <row r="103" spans="1:15" ht="33.75" customHeight="1" x14ac:dyDescent="0.2">
      <c r="A103" s="110"/>
      <c r="B103" s="116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7"/>
    </row>
    <row r="104" spans="1:15" ht="15" customHeight="1" x14ac:dyDescent="0.2">
      <c r="A104" s="77" t="s">
        <v>50</v>
      </c>
      <c r="B104" s="91">
        <f>C104+D104+E104+F104</f>
        <v>1131</v>
      </c>
      <c r="C104" s="92">
        <v>3</v>
      </c>
      <c r="D104" s="92">
        <v>474</v>
      </c>
      <c r="E104" s="92">
        <v>423</v>
      </c>
      <c r="F104" s="92">
        <v>231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9">C105+D105+E105+F105</f>
        <v>3640</v>
      </c>
      <c r="C105" s="92">
        <v>21</v>
      </c>
      <c r="D105" s="92">
        <v>1743</v>
      </c>
      <c r="E105" s="92">
        <v>1467</v>
      </c>
      <c r="F105" s="92">
        <v>409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9"/>
        <v>2202</v>
      </c>
      <c r="C106" s="92">
        <v>5</v>
      </c>
      <c r="D106" s="92">
        <v>1029</v>
      </c>
      <c r="E106" s="92">
        <v>1017</v>
      </c>
      <c r="F106" s="92">
        <v>151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9"/>
        <v>7725</v>
      </c>
      <c r="C107" s="92">
        <v>50</v>
      </c>
      <c r="D107" s="92">
        <v>4600</v>
      </c>
      <c r="E107" s="92">
        <v>2248</v>
      </c>
      <c r="F107" s="92">
        <v>827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9"/>
        <v>3047</v>
      </c>
      <c r="C108" s="92">
        <v>16</v>
      </c>
      <c r="D108" s="92">
        <v>1485</v>
      </c>
      <c r="E108" s="92">
        <v>1269</v>
      </c>
      <c r="F108" s="92">
        <v>277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9"/>
        <v>2168</v>
      </c>
      <c r="C109" s="92">
        <v>12</v>
      </c>
      <c r="D109" s="92">
        <v>888</v>
      </c>
      <c r="E109" s="92">
        <v>955</v>
      </c>
      <c r="F109" s="92">
        <v>313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9"/>
        <v>2004</v>
      </c>
      <c r="C110" s="92">
        <v>13</v>
      </c>
      <c r="D110" s="92">
        <v>950</v>
      </c>
      <c r="E110" s="92">
        <v>673</v>
      </c>
      <c r="F110" s="92">
        <v>368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9"/>
        <v>5881</v>
      </c>
      <c r="C111" s="92">
        <v>21</v>
      </c>
      <c r="D111" s="92">
        <v>3002</v>
      </c>
      <c r="E111" s="92">
        <v>2302</v>
      </c>
      <c r="F111" s="92">
        <v>556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9"/>
        <v>958</v>
      </c>
      <c r="C112" s="92">
        <v>3</v>
      </c>
      <c r="D112" s="92">
        <v>463</v>
      </c>
      <c r="E112" s="92">
        <v>368</v>
      </c>
      <c r="F112" s="92">
        <v>124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9"/>
        <v>2085</v>
      </c>
      <c r="C113" s="92">
        <v>10</v>
      </c>
      <c r="D113" s="92">
        <v>872</v>
      </c>
      <c r="E113" s="92">
        <v>809</v>
      </c>
      <c r="F113" s="92">
        <v>394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9"/>
        <v>2599</v>
      </c>
      <c r="C114" s="92">
        <v>4</v>
      </c>
      <c r="D114" s="92">
        <v>1308</v>
      </c>
      <c r="E114" s="92">
        <v>945</v>
      </c>
      <c r="F114" s="92">
        <v>342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9"/>
        <v>3227</v>
      </c>
      <c r="C115" s="92">
        <v>10</v>
      </c>
      <c r="D115" s="92">
        <v>1497</v>
      </c>
      <c r="E115" s="92">
        <v>1260</v>
      </c>
      <c r="F115" s="92">
        <v>460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9"/>
        <v>4358</v>
      </c>
      <c r="C116" s="92">
        <v>9</v>
      </c>
      <c r="D116" s="92">
        <v>1902</v>
      </c>
      <c r="E116" s="92">
        <v>1747</v>
      </c>
      <c r="F116" s="92">
        <v>700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9"/>
        <v>2431</v>
      </c>
      <c r="C117" s="92">
        <v>8</v>
      </c>
      <c r="D117" s="92">
        <v>1132</v>
      </c>
      <c r="E117" s="92">
        <v>1032</v>
      </c>
      <c r="F117" s="92">
        <v>259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9"/>
        <v>23392</v>
      </c>
      <c r="C118" s="92">
        <v>90</v>
      </c>
      <c r="D118" s="92">
        <v>11193</v>
      </c>
      <c r="E118" s="92">
        <v>8663</v>
      </c>
      <c r="F118" s="92">
        <v>3446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9"/>
        <v>1616</v>
      </c>
      <c r="C119" s="92">
        <v>19</v>
      </c>
      <c r="D119" s="92">
        <v>665</v>
      </c>
      <c r="E119" s="92">
        <v>710</v>
      </c>
      <c r="F119" s="92">
        <v>222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9"/>
        <v>597</v>
      </c>
      <c r="C120" s="92">
        <v>1</v>
      </c>
      <c r="D120" s="92">
        <v>268</v>
      </c>
      <c r="E120" s="92">
        <v>246</v>
      </c>
      <c r="F120" s="92">
        <v>82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9"/>
        <v>668</v>
      </c>
      <c r="C121" s="92">
        <v>1</v>
      </c>
      <c r="D121" s="92">
        <v>315</v>
      </c>
      <c r="E121" s="92">
        <v>275</v>
      </c>
      <c r="F121" s="92">
        <v>77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9"/>
        <v>851</v>
      </c>
      <c r="C122" s="92">
        <v>1</v>
      </c>
      <c r="D122" s="92">
        <v>385</v>
      </c>
      <c r="E122" s="92">
        <v>359</v>
      </c>
      <c r="F122" s="92">
        <v>106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9"/>
        <v>3822</v>
      </c>
      <c r="C123" s="92">
        <v>3</v>
      </c>
      <c r="D123" s="92">
        <v>1810</v>
      </c>
      <c r="E123" s="92">
        <v>1576</v>
      </c>
      <c r="F123" s="92">
        <v>433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9"/>
        <v>3046</v>
      </c>
      <c r="C124" s="92">
        <v>16</v>
      </c>
      <c r="D124" s="92">
        <v>1271</v>
      </c>
      <c r="E124" s="92">
        <v>1471</v>
      </c>
      <c r="F124" s="92">
        <v>288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9"/>
        <v>2780</v>
      </c>
      <c r="C125" s="92">
        <v>8</v>
      </c>
      <c r="D125" s="92">
        <v>1262</v>
      </c>
      <c r="E125" s="92">
        <v>1076</v>
      </c>
      <c r="F125" s="92">
        <v>434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9"/>
        <v>1583</v>
      </c>
      <c r="C126" s="92">
        <v>8</v>
      </c>
      <c r="D126" s="92">
        <v>657</v>
      </c>
      <c r="E126" s="92">
        <v>630</v>
      </c>
      <c r="F126" s="92">
        <v>288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9"/>
        <v>1439</v>
      </c>
      <c r="C127" s="92">
        <v>0</v>
      </c>
      <c r="D127" s="92">
        <v>725</v>
      </c>
      <c r="E127" s="92">
        <v>635</v>
      </c>
      <c r="F127" s="92">
        <v>79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9"/>
        <v>647</v>
      </c>
      <c r="C128" s="95">
        <v>8</v>
      </c>
      <c r="D128" s="95">
        <v>242</v>
      </c>
      <c r="E128" s="95">
        <v>245</v>
      </c>
      <c r="F128" s="95">
        <v>152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83897</v>
      </c>
      <c r="C129" s="97">
        <f>SUM(C104:C128)</f>
        <v>340</v>
      </c>
      <c r="D129" s="97">
        <f t="shared" ref="D129:F129" si="20">SUM(D104:D128)</f>
        <v>40138</v>
      </c>
      <c r="E129" s="97">
        <f t="shared" si="20"/>
        <v>32401</v>
      </c>
      <c r="F129" s="97">
        <f t="shared" si="20"/>
        <v>11018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4.0525882927875852E-3</v>
      </c>
      <c r="D130" s="98">
        <f>D129/$B$129</f>
        <v>0.47841996734090614</v>
      </c>
      <c r="E130" s="98">
        <f>E129/$B$129</f>
        <v>0.38619974492532511</v>
      </c>
      <c r="F130" s="98">
        <f>F129/$B$129</f>
        <v>0.13132769944098122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</mergeCells>
  <printOptions horizontalCentered="1"/>
  <pageMargins left="0.15748031496062992" right="0.19685039370078741" top="0.55118110236220474" bottom="0.55118110236220474" header="0.31496062992125984" footer="0.31496062992125984"/>
  <pageSetup scale="55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2020-12-14T15:13:57Z</dcterms:modified>
</cp:coreProperties>
</file>