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3250" windowHeight="12570" tabRatio="274"/>
  </bookViews>
  <sheets>
    <sheet name="Mujer" sheetId="1" r:id="rId1"/>
  </sheets>
  <definedNames>
    <definedName name="_xlnm._FilterDatabase" localSheetId="0" hidden="1">Mujer!#REF!</definedName>
    <definedName name="_xlnm.Print_Area" localSheetId="0">Mujer!$A$1:$O$131</definedName>
  </definedNames>
  <calcPr calcId="191029"/>
</workbook>
</file>

<file path=xl/calcChain.xml><?xml version="1.0" encoding="utf-8"?>
<calcChain xmlns="http://schemas.openxmlformats.org/spreadsheetml/2006/main">
  <c r="B67" i="1" l="1"/>
  <c r="D28" i="1" l="1"/>
  <c r="C28" i="1"/>
  <c r="O28" i="1" l="1"/>
  <c r="N28" i="1"/>
  <c r="M28" i="1"/>
  <c r="L28" i="1"/>
  <c r="K28" i="1"/>
  <c r="E28" i="1"/>
  <c r="F129" i="1"/>
  <c r="E129" i="1"/>
  <c r="D129" i="1"/>
  <c r="C129" i="1"/>
  <c r="N96" i="1"/>
  <c r="M96" i="1"/>
  <c r="L96" i="1"/>
  <c r="K96" i="1"/>
  <c r="J96" i="1"/>
  <c r="I96" i="1"/>
  <c r="H96" i="1"/>
  <c r="G96" i="1"/>
  <c r="F96" i="1"/>
  <c r="E96" i="1"/>
  <c r="D96" i="1"/>
  <c r="C96" i="1"/>
  <c r="N67" i="1"/>
  <c r="M67" i="1"/>
  <c r="L67" i="1"/>
  <c r="K67" i="1"/>
  <c r="I67" i="1"/>
  <c r="H67" i="1"/>
  <c r="G67" i="1"/>
  <c r="E67" i="1"/>
  <c r="D67" i="1"/>
  <c r="C67" i="1"/>
  <c r="J56" i="1" l="1"/>
  <c r="J57" i="1"/>
  <c r="J58" i="1"/>
  <c r="J59" i="1"/>
  <c r="J60" i="1"/>
  <c r="J61" i="1"/>
  <c r="J62" i="1"/>
  <c r="J63" i="1"/>
  <c r="J55" i="1"/>
  <c r="B25" i="1" l="1"/>
  <c r="B26" i="1"/>
  <c r="B27" i="1"/>
  <c r="B21" i="1" l="1"/>
  <c r="B22" i="1"/>
  <c r="B23" i="1"/>
  <c r="B24" i="1"/>
  <c r="B39" i="1" l="1"/>
  <c r="B40" i="1"/>
  <c r="B41" i="1"/>
  <c r="B42" i="1"/>
  <c r="B43" i="1" l="1"/>
  <c r="C99" i="1"/>
  <c r="B84" i="1"/>
  <c r="B17" i="1" l="1"/>
  <c r="J17" i="1"/>
  <c r="B18" i="1"/>
  <c r="J18" i="1"/>
  <c r="B19" i="1"/>
  <c r="J19" i="1"/>
  <c r="B20" i="1"/>
  <c r="J20" i="1"/>
  <c r="J21" i="1"/>
  <c r="J22" i="1"/>
  <c r="J23" i="1"/>
  <c r="J24" i="1"/>
  <c r="J25" i="1"/>
  <c r="J26" i="1"/>
  <c r="J27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04" i="1"/>
  <c r="B129" i="1" s="1"/>
  <c r="B85" i="1"/>
  <c r="B86" i="1"/>
  <c r="B87" i="1"/>
  <c r="B88" i="1"/>
  <c r="B89" i="1"/>
  <c r="B90" i="1"/>
  <c r="B91" i="1"/>
  <c r="B92" i="1"/>
  <c r="B93" i="1"/>
  <c r="B94" i="1"/>
  <c r="B95" i="1"/>
  <c r="J64" i="1"/>
  <c r="J65" i="1"/>
  <c r="J66" i="1"/>
  <c r="F66" i="1"/>
  <c r="B66" i="1"/>
  <c r="F65" i="1"/>
  <c r="B65" i="1"/>
  <c r="F64" i="1"/>
  <c r="B64" i="1"/>
  <c r="F63" i="1"/>
  <c r="B63" i="1"/>
  <c r="F62" i="1"/>
  <c r="B62" i="1"/>
  <c r="F61" i="1"/>
  <c r="B61" i="1"/>
  <c r="F60" i="1"/>
  <c r="B60" i="1"/>
  <c r="F59" i="1"/>
  <c r="B59" i="1"/>
  <c r="F58" i="1"/>
  <c r="B58" i="1"/>
  <c r="F57" i="1"/>
  <c r="B57" i="1"/>
  <c r="F56" i="1"/>
  <c r="B56" i="1"/>
  <c r="F55" i="1"/>
  <c r="B55" i="1"/>
  <c r="C43" i="1"/>
  <c r="C44" i="1" s="1"/>
  <c r="D43" i="1"/>
  <c r="D44" i="1" s="1"/>
  <c r="E43" i="1"/>
  <c r="E44" i="1" s="1"/>
  <c r="F43" i="1"/>
  <c r="F44" i="1" s="1"/>
  <c r="G43" i="1"/>
  <c r="G44" i="1" s="1"/>
  <c r="H43" i="1"/>
  <c r="H44" i="1" s="1"/>
  <c r="I43" i="1"/>
  <c r="I44" i="1" s="1"/>
  <c r="J43" i="1"/>
  <c r="J44" i="1" s="1"/>
  <c r="J16" i="1"/>
  <c r="B16" i="1"/>
  <c r="B28" i="1" s="1"/>
  <c r="F67" i="1" l="1"/>
  <c r="J67" i="1"/>
  <c r="C29" i="1"/>
  <c r="D29" i="1"/>
  <c r="E29" i="1"/>
  <c r="F99" i="1"/>
  <c r="N99" i="1"/>
  <c r="I99" i="1"/>
  <c r="B96" i="1"/>
  <c r="F130" i="1"/>
  <c r="J28" i="1"/>
  <c r="O29" i="1" s="1"/>
  <c r="B68" i="1" l="1"/>
  <c r="D68" i="1"/>
  <c r="E68" i="1"/>
  <c r="C68" i="1"/>
  <c r="K68" i="1"/>
  <c r="L68" i="1"/>
  <c r="H68" i="1"/>
  <c r="G68" i="1"/>
  <c r="I68" i="1"/>
  <c r="G97" i="1"/>
  <c r="C97" i="1"/>
  <c r="F97" i="1"/>
  <c r="D97" i="1"/>
  <c r="E97" i="1"/>
  <c r="K97" i="1"/>
  <c r="L97" i="1"/>
  <c r="M97" i="1"/>
  <c r="N97" i="1"/>
  <c r="J97" i="1"/>
  <c r="H97" i="1"/>
  <c r="I97" i="1"/>
  <c r="N29" i="1"/>
  <c r="K29" i="1"/>
  <c r="L29" i="1"/>
  <c r="M29" i="1"/>
  <c r="B97" i="1"/>
  <c r="C130" i="1"/>
  <c r="D130" i="1"/>
  <c r="E130" i="1"/>
  <c r="B130" i="1"/>
  <c r="J68" i="1"/>
  <c r="B44" i="1"/>
  <c r="F68" i="1"/>
</calcChain>
</file>

<file path=xl/sharedStrings.xml><?xml version="1.0" encoding="utf-8"?>
<sst xmlns="http://schemas.openxmlformats.org/spreadsheetml/2006/main" count="171" uniqueCount="90">
  <si>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</si>
  <si>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</si>
  <si>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</si>
  <si>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</si>
  <si>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</si>
  <si>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</si>
  <si>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</si>
  <si>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</si>
  <si>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</si>
  <si>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</si>
  <si>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</si>
  <si>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</si>
  <si>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</si>
  <si>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</si>
  <si>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</si>
  <si>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</si>
  <si>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</si>
  <si>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</si>
  <si>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</si>
  <si>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</si>
  <si>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</si>
  <si>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</si>
  <si>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</si>
  <si>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</si>
  <si>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</si>
  <si>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</si>
  <si>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</si>
  <si>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</si>
  <si>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</si>
  <si>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</si>
  <si>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</si>
  <si>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</si>
  <si>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</si>
  <si>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</si>
  <si>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</si>
  <si>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</si>
  <si>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</si>
  <si>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</si>
  <si>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</si>
  <si>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</si>
  <si>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</si>
  <si>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</si>
  <si>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</si>
  <si>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</si>
  <si>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</si>
  <si>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</si>
  <si>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</si>
  <si>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</si>
  <si>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</si>
  <si>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</si>
  <si>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</si>
  <si>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</si>
  <si>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</si>
  <si>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</si>
  <si>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</si>
  <si>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</si>
  <si>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</si>
  <si>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</si>
  <si>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</si>
  <si>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</si>
  <si>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</si>
  <si>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</si>
  <si>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</si>
  <si>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</si>
  <si>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</si>
  <si>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</si>
  <si>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</si>
  <si>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</si>
  <si>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</si>
  <si>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</si>
  <si>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</si>
  <si>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MUJER</t>
  </si>
  <si>
    <t>DEL GRUPO FAMILIAR Y PERSONAS AFECTADAS POR VIOLENCIA SEXUAL EN LOS CEM A NIVEL NACIONAL</t>
  </si>
  <si>
    <t>Vínculo de pareja</t>
  </si>
  <si>
    <t>Vínculo Familiar</t>
  </si>
  <si>
    <t>Casos atendidos por tipo de violencia y vínculo relacional de la presunta persona agresora con la víctima, según mes</t>
  </si>
  <si>
    <t>Nacionalidad extranjera /1</t>
  </si>
  <si>
    <t>Discapacidad /2</t>
  </si>
  <si>
    <t>Gestantes /3</t>
  </si>
  <si>
    <t>LGTBI /4</t>
  </si>
  <si>
    <t>VIH /5</t>
  </si>
  <si>
    <t>/1 Casos de personas que no tienen nacionalidad peruana</t>
  </si>
  <si>
    <t>/2 Casos de personas que presentan alguna definciencia física, mental, intelectual o sensorial</t>
  </si>
  <si>
    <t>/3 Casos de personas en situación de embarazo al monento de acudir al CEM</t>
  </si>
  <si>
    <t>/4 Casos de personas lesbianas, gays, trans, bisexuales e intersexuales atendidas por el CEM</t>
  </si>
  <si>
    <t>/5 Casos de personas con VIH atendidas en los CEM</t>
  </si>
  <si>
    <t>/6 Casos atendidos donde el vínculo relacional entre la presunta persona agresora la víctima no es de pareja ni familiar (vcecino/a, docente, compañero/a de trabajo, compañero de estudios, desconocido, otro).</t>
  </si>
  <si>
    <t>Sin vinculo /6</t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</si>
  <si>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</si>
  <si>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r>
      <t>Período : Enero - Noviembre</t>
    </r>
    <r>
      <rPr>
        <b/>
        <vertAlign val="superscript"/>
        <sz val="12"/>
        <color theme="0"/>
        <rFont val="Arial Narrow"/>
        <family val="2"/>
      </rPr>
      <t>/a</t>
    </r>
    <r>
      <rPr>
        <b/>
        <sz val="12"/>
        <color theme="0"/>
        <rFont val="Arial Narrow"/>
        <family val="2"/>
      </rPr>
      <t>, 2020 (Preliminar)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</si>
</sst>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8"/>
      <color rgb="FFFF000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sz val="12"/>
      <color theme="1"/>
      <name val="Arial Narrow"/>
      <family val="2"/>
    </font>
    <font>
      <sz val="10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0"/>
      <color rgb="FFFF0000"/>
      <name val="Arial Narrow"/>
      <family val="2"/>
    </font>
    <font>
      <b/>
      <vertAlign val="superscript"/>
      <sz val="12"/>
      <color theme="0"/>
      <name val="Arial Narrow"/>
      <family val="2"/>
    </font>
    <font>
      <b/>
      <sz val="8"/>
      <name val="Arial Narrow"/>
      <family val="2"/>
    </font>
    <font>
      <sz val="8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4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DDEBF7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  <border>
      <left style="medium">
        <color rgb="FF969696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3" fillId="5" borderId="13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5" borderId="13" xfId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3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9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3" fillId="5" borderId="0" xfId="1" applyFont="1" applyFill="1" applyBorder="1" applyAlignment="1">
      <alignment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20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20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20" fillId="2" borderId="0" xfId="1" applyFont="1" applyFill="1" applyBorder="1"/>
    <xf numFmtId="0" fontId="3" fillId="5" borderId="0" xfId="1" applyFont="1" applyFill="1" applyBorder="1" applyAlignment="1">
      <alignment horizontal="left" vertical="center"/>
    </xf>
    <xf numFmtId="3" fontId="3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20" fillId="3" borderId="0" xfId="1" applyFont="1" applyFill="1"/>
    <xf numFmtId="164" fontId="17" fillId="3" borderId="0" xfId="4" applyNumberFormat="1" applyFont="1" applyFill="1" applyBorder="1" applyAlignment="1">
      <alignment horizontal="center" vertical="center"/>
    </xf>
    <xf numFmtId="0" fontId="20" fillId="2" borderId="0" xfId="0" applyFont="1" applyFill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0" fontId="17" fillId="6" borderId="10" xfId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justify" vertical="center"/>
    </xf>
    <xf numFmtId="3" fontId="3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3" fillId="3" borderId="0" xfId="1" applyFont="1" applyFill="1" applyBorder="1" applyAlignment="1">
      <alignment vertical="center" wrapText="1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right" vertical="center"/>
    </xf>
    <xf numFmtId="3" fontId="16" fillId="6" borderId="0" xfId="1" applyNumberFormat="1" applyFont="1" applyFill="1" applyBorder="1" applyAlignment="1">
      <alignment horizontal="right" vertical="center"/>
    </xf>
    <xf numFmtId="0" fontId="5" fillId="2" borderId="0" xfId="0" applyFont="1" applyFill="1" applyBorder="1"/>
    <xf numFmtId="3" fontId="3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0" fontId="21" fillId="3" borderId="0" xfId="1" applyFont="1" applyFill="1" applyBorder="1" applyAlignment="1">
      <alignment vertical="center"/>
    </xf>
    <xf numFmtId="164" fontId="21" fillId="3" borderId="0" xfId="4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/>
    </xf>
    <xf numFmtId="0" fontId="12" fillId="4" borderId="23" xfId="0" applyFont="1" applyFill="1" applyBorder="1" applyAlignment="1">
      <alignment horizontal="centerContinuous"/>
    </xf>
    <xf numFmtId="0" fontId="25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/>
    </xf>
    <xf numFmtId="0" fontId="9" fillId="3" borderId="0" xfId="0" applyFont="1" applyFill="1"/>
    <xf numFmtId="0" fontId="3" fillId="3" borderId="0" xfId="1" applyFont="1" applyFill="1" applyBorder="1" applyAlignment="1">
      <alignment horizontal="center" vertical="center" wrapText="1"/>
    </xf>
    <xf numFmtId="0" fontId="3" fillId="5" borderId="19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left" vertical="center"/>
    </xf>
    <xf numFmtId="0" fontId="3" fillId="5" borderId="20" xfId="1" applyFont="1" applyFill="1" applyBorder="1" applyAlignment="1">
      <alignment horizontal="center" vertical="center" wrapText="1"/>
    </xf>
    <xf numFmtId="0" fontId="3" fillId="5" borderId="21" xfId="1" applyFont="1" applyFill="1" applyBorder="1" applyAlignment="1">
      <alignment horizontal="center" vertical="center" wrapText="1"/>
    </xf>
    <xf numFmtId="0" fontId="3" fillId="5" borderId="22" xfId="1" applyFont="1" applyFill="1" applyBorder="1" applyAlignment="1">
      <alignment horizontal="center" vertical="center" wrapText="1"/>
    </xf>
    <xf numFmtId="0" fontId="18" fillId="2" borderId="0" xfId="1" applyFont="1" applyFill="1" applyAlignment="1">
      <alignment horizontal="left" vertical="center" wrapText="1"/>
    </xf>
    <xf numFmtId="0" fontId="3" fillId="5" borderId="18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right" vertical="center" wrapText="1"/>
    </xf>
  </cellXfs>
  <cellStyles count="5">
    <cellStyle name="Normal" xfId="0" builtinId="0"/>
    <cellStyle name="Normal 2 3" xfId="1"/>
    <cellStyle name="Normal_Directorio CEMs - agos - 2009 - UGTAI" xfId="2"/>
    <cellStyle name="Porcentaje" xfId="3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Casos VMFS según tipo de violencia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(Porcentaje)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886053824338335"/>
          <c:y val="0.31683780663234401"/>
          <c:w val="0.38943191132664456"/>
          <c:h val="0.64523063673531189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0E-462D-A8B6-960CE7219F39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0E-462D-A8B6-960CE7219F39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0E-462D-A8B6-960CE7219F39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0E-462D-A8B6-960CE7219F39}"/>
              </c:ext>
            </c:extLst>
          </c:dPt>
          <c:dLbls>
            <c:dLbl>
              <c:idx val="0"/>
              <c:layout>
                <c:manualLayout>
                  <c:x val="0.25332368002421884"/>
                  <c:y val="0.1123925840399757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0E-462D-A8B6-960CE7219F39}"/>
                </c:ext>
              </c:extLst>
            </c:dLbl>
            <c:dLbl>
              <c:idx val="1"/>
              <c:layout>
                <c:manualLayout>
                  <c:x val="-1.3728833406162883E-3"/>
                  <c:y val="0.1813531571774680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0E-462D-A8B6-960CE7219F39}"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0E-462D-A8B6-960CE7219F39}"/>
                </c:ext>
              </c:extLst>
            </c:dLbl>
            <c:dLbl>
              <c:idx val="3"/>
              <c:layout>
                <c:manualLayout>
                  <c:x val="-0.11970217542176111"/>
                  <c:y val="0.1049562764990914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0E-462D-A8B6-960CE7219F3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Mujer!$A$39:$A$42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Mujer!$B$39:$B$42</c:f>
              <c:numCache>
                <c:formatCode>#,##0</c:formatCode>
                <c:ptCount val="4"/>
                <c:pt idx="0">
                  <c:v>340</c:v>
                </c:pt>
                <c:pt idx="1">
                  <c:v>40138</c:v>
                </c:pt>
                <c:pt idx="2">
                  <c:v>32401</c:v>
                </c:pt>
                <c:pt idx="3">
                  <c:v>11018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0E-462D-A8B6-960CE721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107102</xdr:colOff>
      <xdr:row>36</xdr:row>
      <xdr:rowOff>35136</xdr:rowOff>
    </xdr:from>
    <xdr:to>
      <xdr:col>14</xdr:col>
      <xdr:colOff>655742</xdr:colOff>
      <xdr:row>50</xdr:row>
      <xdr:rowOff>84666</xdr:rowOff>
    </xdr:to>
    <xdr:graphicFrame macro="">
      <xdr:nvGraphicFramePr>
        <xdr:cNvPr id="192137" name="Gráfico 1">
          <a:extLst>
            <a:ext uri="{FF2B5EF4-FFF2-40B4-BE49-F238E27FC236}">
              <a16:creationId xmlns:a16="http://schemas.microsoft.com/office/drawing/2014/main" id="{00000000-0008-0000-0000-000089EE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65404</xdr:colOff>
      <xdr:row>13</xdr:row>
      <xdr:rowOff>100412</xdr:rowOff>
    </xdr:from>
    <xdr:to>
      <xdr:col>7</xdr:col>
      <xdr:colOff>663784</xdr:colOff>
      <xdr:row>15</xdr:row>
      <xdr:rowOff>73659</xdr:rowOff>
    </xdr:to>
    <xdr:grpSp>
      <xdr:nvGrpSpPr>
        <xdr:cNvPr id="192138" name="Grupo 27">
          <a:extLst>
            <a:ext uri="{FF2B5EF4-FFF2-40B4-BE49-F238E27FC236}">
              <a16:creationId xmlns:a16="http://schemas.microsoft.com/office/drawing/2014/main" id="{00000000-0008-0000-0000-00008AEE0200}"/>
            </a:ext>
          </a:extLst>
        </xdr:cNvPr>
        <xdr:cNvGrpSpPr>
          <a:grpSpLocks/>
        </xdr:cNvGrpSpPr>
      </xdr:nvGrpSpPr>
      <xdr:grpSpPr bwMode="auto">
        <a:xfrm>
          <a:off x="4189729" y="2214962"/>
          <a:ext cx="2217630" cy="487597"/>
          <a:chOff x="0" y="0"/>
          <a:chExt cx="2237257" cy="668995"/>
        </a:xfrm>
      </xdr:grpSpPr>
      <xdr:sp macro="" textlink="">
        <xdr:nvSpPr>
          <xdr:cNvPr id="29" name="Rectángulo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>
          <a:xfrm>
            <a:off x="534270" y="68498"/>
            <a:ext cx="1702987" cy="60049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latin typeface="+mn-lt"/>
                <a:ea typeface="Times New Roman" panose="02020603050405020304" pitchFamily="18" charset="0"/>
                <a:cs typeface="Times New Roman" panose="02020603050405020304" pitchFamily="18" charset="0"/>
              </a:rPr>
              <a:t>2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4%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>
          <a:xfrm>
            <a:off x="0" y="0"/>
            <a:ext cx="659490" cy="65453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1" name="Imagen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PicPr/>
        </xdr:nvPicPr>
        <xdr:blipFill>
          <a:blip xmlns:r="http://schemas.openxmlformats.org/officeDocument/2006/relationships" r:embed="rId2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463" y="128337"/>
            <a:ext cx="283210" cy="38036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77045</xdr:colOff>
      <xdr:row>16</xdr:row>
      <xdr:rowOff>72181</xdr:rowOff>
    </xdr:from>
    <xdr:to>
      <xdr:col>7</xdr:col>
      <xdr:colOff>681088</xdr:colOff>
      <xdr:row>19</xdr:row>
      <xdr:rowOff>95249</xdr:rowOff>
    </xdr:to>
    <xdr:grpSp>
      <xdr:nvGrpSpPr>
        <xdr:cNvPr id="192139" name="Grupo 17">
          <a:extLst>
            <a:ext uri="{FF2B5EF4-FFF2-40B4-BE49-F238E27FC236}">
              <a16:creationId xmlns:a16="http://schemas.microsoft.com/office/drawing/2014/main" id="{00000000-0008-0000-0000-00008BEE0200}"/>
            </a:ext>
          </a:extLst>
        </xdr:cNvPr>
        <xdr:cNvGrpSpPr>
          <a:grpSpLocks/>
        </xdr:cNvGrpSpPr>
      </xdr:nvGrpSpPr>
      <xdr:grpSpPr bwMode="auto">
        <a:xfrm>
          <a:off x="4201370" y="2891581"/>
          <a:ext cx="2223293" cy="594568"/>
          <a:chOff x="13344770" y="3521862"/>
          <a:chExt cx="2237106" cy="644213"/>
        </a:xfrm>
      </xdr:grpSpPr>
      <xdr:sp macro="" textlink="">
        <xdr:nvSpPr>
          <xdr:cNvPr id="33" name="Rectángulo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13883021" y="3572903"/>
            <a:ext cx="1698855" cy="561630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70%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Adultas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13344770" y="3521862"/>
            <a:ext cx="647583" cy="644213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6" name="Imagen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49922" y="3624384"/>
            <a:ext cx="263771" cy="5101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103081</xdr:colOff>
      <xdr:row>20</xdr:row>
      <xdr:rowOff>104296</xdr:rowOff>
    </xdr:from>
    <xdr:to>
      <xdr:col>7</xdr:col>
      <xdr:colOff>722471</xdr:colOff>
      <xdr:row>23</xdr:row>
      <xdr:rowOff>158749</xdr:rowOff>
    </xdr:to>
    <xdr:grpSp>
      <xdr:nvGrpSpPr>
        <xdr:cNvPr id="192140" name="Grupo 18">
          <a:extLst>
            <a:ext uri="{FF2B5EF4-FFF2-40B4-BE49-F238E27FC236}">
              <a16:creationId xmlns:a16="http://schemas.microsoft.com/office/drawing/2014/main" id="{00000000-0008-0000-0000-00008CEE0200}"/>
            </a:ext>
          </a:extLst>
        </xdr:cNvPr>
        <xdr:cNvGrpSpPr>
          <a:grpSpLocks/>
        </xdr:cNvGrpSpPr>
      </xdr:nvGrpSpPr>
      <xdr:grpSpPr bwMode="auto">
        <a:xfrm>
          <a:off x="4227406" y="3685696"/>
          <a:ext cx="2238640" cy="625953"/>
          <a:chOff x="13436341" y="4366848"/>
          <a:chExt cx="2191322" cy="458969"/>
        </a:xfrm>
      </xdr:grpSpPr>
      <xdr:sp macro="" textlink="">
        <xdr:nvSpPr>
          <xdr:cNvPr id="39" name="Rectángulo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13928808" y="4386405"/>
            <a:ext cx="1698855" cy="35664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6%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13436341" y="4366848"/>
            <a:ext cx="646299" cy="45896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42" name="Imagen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84623" y="4436725"/>
            <a:ext cx="342478" cy="351472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0</xdr:col>
      <xdr:colOff>57150</xdr:colOff>
      <xdr:row>0</xdr:row>
      <xdr:rowOff>104775</xdr:rowOff>
    </xdr:from>
    <xdr:to>
      <xdr:col>5</xdr:col>
      <xdr:colOff>647700</xdr:colOff>
      <xdr:row>3</xdr:row>
      <xdr:rowOff>176212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77" r="647" b="8901"/>
        <a:stretch/>
      </xdr:blipFill>
      <xdr:spPr bwMode="auto">
        <a:xfrm>
          <a:off x="57150" y="104775"/>
          <a:ext cx="4714875" cy="4524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O131"/>
  <sheetViews>
    <sheetView tabSelected="1" view="pageBreakPreview" zoomScaleNormal="100" zoomScaleSheetLayoutView="100" workbookViewId="0">
      <selection activeCell="C84" sqref="C84:N94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2.85546875" style="7" bestFit="1" customWidth="1"/>
    <col min="8" max="8" width="12.140625" style="7" bestFit="1" customWidth="1"/>
    <col min="9" max="9" width="14.42578125" style="7" bestFit="1" customWidth="1"/>
    <col min="10" max="13" width="11.42578125" style="7"/>
    <col min="14" max="14" width="10" style="7" customWidth="1"/>
    <col min="15" max="15" width="12" style="7" customWidth="1"/>
    <col min="16" max="16384" width="11.42578125" style="7"/>
  </cols>
  <sheetData>
    <row r="2" spans="1:15" ht="9.7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70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72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71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8.75" x14ac:dyDescent="0.25">
      <c r="A10" s="103" t="s">
        <v>89</v>
      </c>
      <c r="B10" s="21"/>
      <c r="C10" s="22"/>
      <c r="D10" s="21"/>
      <c r="E10" s="21"/>
      <c r="F10" s="21"/>
      <c r="G10" s="21"/>
      <c r="H10" s="21"/>
      <c r="I10" s="22"/>
      <c r="J10" s="22"/>
      <c r="K10" s="21"/>
      <c r="L10" s="21"/>
      <c r="M10" s="21"/>
      <c r="N10" s="21"/>
      <c r="O10" s="23"/>
    </row>
    <row r="11" spans="1:15" ht="7.5" customHeight="1" thickBot="1" x14ac:dyDescent="0.3">
      <c r="A11" s="24"/>
      <c r="B11" s="25"/>
      <c r="C11" s="26"/>
      <c r="D11" s="25"/>
      <c r="E11" s="25"/>
      <c r="F11" s="25"/>
      <c r="G11" s="25"/>
      <c r="H11" s="25"/>
      <c r="I11" s="26"/>
      <c r="J11" s="26"/>
      <c r="K11" s="25"/>
      <c r="L11" s="25"/>
      <c r="M11" s="25"/>
      <c r="N11" s="25"/>
      <c r="O11" s="27"/>
    </row>
    <row r="12" spans="1:15" ht="13.5" customHeight="1" x14ac:dyDescent="0.2"/>
    <row r="13" spans="1:15" s="30" customFormat="1" ht="16.5" customHeight="1" thickBot="1" x14ac:dyDescent="0.3">
      <c r="A13" s="28" t="s">
        <v>14</v>
      </c>
      <c r="B13" s="28"/>
      <c r="C13" s="28"/>
      <c r="D13" s="28"/>
      <c r="E13" s="28"/>
      <c r="F13" s="29"/>
      <c r="G13" s="29"/>
      <c r="H13" s="29"/>
      <c r="I13" s="28" t="s">
        <v>28</v>
      </c>
      <c r="J13" s="28"/>
      <c r="K13" s="28"/>
      <c r="L13" s="28"/>
      <c r="M13" s="28"/>
      <c r="N13" s="28"/>
      <c r="O13" s="28"/>
    </row>
    <row r="15" spans="1:15" s="34" customFormat="1" ht="28.15" customHeight="1" x14ac:dyDescent="0.3">
      <c r="A15" s="31" t="s">
        <v>15</v>
      </c>
      <c r="B15" s="32" t="s">
        <v>0</v>
      </c>
      <c r="C15" s="33" t="s">
        <v>2</v>
      </c>
      <c r="D15" s="33" t="s">
        <v>3</v>
      </c>
      <c r="E15" s="33" t="s">
        <v>44</v>
      </c>
      <c r="I15" s="31" t="s">
        <v>15</v>
      </c>
      <c r="J15" s="32" t="s">
        <v>0</v>
      </c>
      <c r="K15" s="35" t="s">
        <v>29</v>
      </c>
      <c r="L15" s="36" t="s">
        <v>30</v>
      </c>
      <c r="M15" s="36" t="s">
        <v>31</v>
      </c>
      <c r="N15" s="36" t="s">
        <v>32</v>
      </c>
      <c r="O15" s="36" t="s">
        <v>33</v>
      </c>
    </row>
    <row r="16" spans="1:15" s="40" customFormat="1" ht="15" customHeight="1" x14ac:dyDescent="0.3">
      <c r="A16" s="37" t="s">
        <v>16</v>
      </c>
      <c r="B16" s="38">
        <f>SUM(C16:E16)</f>
        <v>15856</v>
      </c>
      <c r="C16" s="39">
        <v>3304</v>
      </c>
      <c r="D16" s="39">
        <v>11677</v>
      </c>
      <c r="E16" s="39">
        <v>875</v>
      </c>
      <c r="I16" s="37" t="s">
        <v>16</v>
      </c>
      <c r="J16" s="38">
        <f>SUM(K16:O16)</f>
        <v>15856</v>
      </c>
      <c r="K16" s="39">
        <v>12139</v>
      </c>
      <c r="L16" s="39">
        <v>1305</v>
      </c>
      <c r="M16" s="39">
        <v>1862</v>
      </c>
      <c r="N16" s="39">
        <v>525</v>
      </c>
      <c r="O16" s="39">
        <v>25</v>
      </c>
    </row>
    <row r="17" spans="1:15" s="40" customFormat="1" ht="15" customHeight="1" x14ac:dyDescent="0.3">
      <c r="A17" s="41" t="s">
        <v>17</v>
      </c>
      <c r="B17" s="42">
        <f t="shared" ref="B17:B27" si="0">SUM(C17:E17)</f>
        <v>14693</v>
      </c>
      <c r="C17" s="43">
        <v>3295</v>
      </c>
      <c r="D17" s="43">
        <v>10591</v>
      </c>
      <c r="E17" s="43">
        <v>807</v>
      </c>
      <c r="I17" s="41" t="s">
        <v>17</v>
      </c>
      <c r="J17" s="42">
        <f t="shared" ref="J17:J27" si="1">SUM(K17:O17)</f>
        <v>14693</v>
      </c>
      <c r="K17" s="43">
        <v>11172</v>
      </c>
      <c r="L17" s="43">
        <v>1395</v>
      </c>
      <c r="M17" s="43">
        <v>1615</v>
      </c>
      <c r="N17" s="43">
        <v>471</v>
      </c>
      <c r="O17" s="43">
        <v>40</v>
      </c>
    </row>
    <row r="18" spans="1:15" s="40" customFormat="1" ht="15" customHeight="1" x14ac:dyDescent="0.3">
      <c r="A18" s="41" t="s">
        <v>18</v>
      </c>
      <c r="B18" s="42">
        <f t="shared" si="0"/>
        <v>7982</v>
      </c>
      <c r="C18" s="43">
        <v>1764</v>
      </c>
      <c r="D18" s="43">
        <v>5799</v>
      </c>
      <c r="E18" s="43">
        <v>419</v>
      </c>
      <c r="I18" s="41" t="s">
        <v>18</v>
      </c>
      <c r="J18" s="42">
        <f t="shared" si="1"/>
        <v>7982</v>
      </c>
      <c r="K18" s="43">
        <v>6093</v>
      </c>
      <c r="L18" s="43">
        <v>753</v>
      </c>
      <c r="M18" s="43">
        <v>896</v>
      </c>
      <c r="N18" s="43">
        <v>230</v>
      </c>
      <c r="O18" s="43">
        <v>10</v>
      </c>
    </row>
    <row r="19" spans="1:15" s="40" customFormat="1" ht="15" customHeight="1" x14ac:dyDescent="0.3">
      <c r="A19" s="41" t="s">
        <v>19</v>
      </c>
      <c r="B19" s="42">
        <f t="shared" si="0"/>
        <v>0</v>
      </c>
      <c r="C19" s="43">
        <v>0</v>
      </c>
      <c r="D19" s="43">
        <v>0</v>
      </c>
      <c r="E19" s="43">
        <v>0</v>
      </c>
      <c r="I19" s="41" t="s">
        <v>19</v>
      </c>
      <c r="J19" s="42">
        <f t="shared" si="1"/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</row>
    <row r="20" spans="1:15" s="40" customFormat="1" ht="15" customHeight="1" x14ac:dyDescent="0.3">
      <c r="A20" s="41" t="s">
        <v>20</v>
      </c>
      <c r="B20" s="42">
        <f t="shared" si="0"/>
        <v>0</v>
      </c>
      <c r="C20" s="43">
        <v>0</v>
      </c>
      <c r="D20" s="43">
        <v>0</v>
      </c>
      <c r="E20" s="43">
        <v>0</v>
      </c>
      <c r="I20" s="41" t="s">
        <v>20</v>
      </c>
      <c r="J20" s="42">
        <f t="shared" si="1"/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</row>
    <row r="21" spans="1:15" s="40" customFormat="1" ht="15" customHeight="1" x14ac:dyDescent="0.3">
      <c r="A21" s="41" t="s">
        <v>21</v>
      </c>
      <c r="B21" s="42">
        <f t="shared" si="0"/>
        <v>0</v>
      </c>
      <c r="C21" s="43">
        <v>0</v>
      </c>
      <c r="D21" s="43">
        <v>0</v>
      </c>
      <c r="E21" s="43">
        <v>0</v>
      </c>
      <c r="I21" s="41" t="s">
        <v>21</v>
      </c>
      <c r="J21" s="42">
        <f t="shared" si="1"/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</row>
    <row r="22" spans="1:15" s="40" customFormat="1" ht="15" customHeight="1" x14ac:dyDescent="0.3">
      <c r="A22" s="41" t="s">
        <v>22</v>
      </c>
      <c r="B22" s="42">
        <f t="shared" si="0"/>
        <v>4823</v>
      </c>
      <c r="C22" s="43">
        <v>1175</v>
      </c>
      <c r="D22" s="43">
        <v>3403</v>
      </c>
      <c r="E22" s="43">
        <v>245</v>
      </c>
      <c r="I22" s="41" t="s">
        <v>22</v>
      </c>
      <c r="J22" s="42">
        <f t="shared" si="1"/>
        <v>4823</v>
      </c>
      <c r="K22" s="43">
        <v>3695</v>
      </c>
      <c r="L22" s="43">
        <v>453</v>
      </c>
      <c r="M22" s="43">
        <v>578</v>
      </c>
      <c r="N22" s="43">
        <v>90</v>
      </c>
      <c r="O22" s="43">
        <v>7</v>
      </c>
    </row>
    <row r="23" spans="1:15" s="40" customFormat="1" ht="15" customHeight="1" x14ac:dyDescent="0.3">
      <c r="A23" s="41" t="s">
        <v>23</v>
      </c>
      <c r="B23" s="42">
        <f t="shared" si="0"/>
        <v>4101</v>
      </c>
      <c r="C23" s="43">
        <v>1116</v>
      </c>
      <c r="D23" s="43">
        <v>2726</v>
      </c>
      <c r="E23" s="43">
        <v>259</v>
      </c>
      <c r="I23" s="41" t="s">
        <v>23</v>
      </c>
      <c r="J23" s="42">
        <f t="shared" si="1"/>
        <v>4101</v>
      </c>
      <c r="K23" s="43">
        <v>3028</v>
      </c>
      <c r="L23" s="43">
        <v>449</v>
      </c>
      <c r="M23" s="43">
        <v>392</v>
      </c>
      <c r="N23" s="43">
        <v>208</v>
      </c>
      <c r="O23" s="43">
        <v>24</v>
      </c>
    </row>
    <row r="24" spans="1:15" s="40" customFormat="1" ht="15" customHeight="1" x14ac:dyDescent="0.3">
      <c r="A24" s="41" t="s">
        <v>24</v>
      </c>
      <c r="B24" s="42">
        <f t="shared" si="0"/>
        <v>6360</v>
      </c>
      <c r="C24" s="43">
        <v>1809</v>
      </c>
      <c r="D24" s="43">
        <v>4160</v>
      </c>
      <c r="E24" s="43">
        <v>391</v>
      </c>
      <c r="I24" s="41" t="s">
        <v>24</v>
      </c>
      <c r="J24" s="42">
        <f t="shared" si="1"/>
        <v>6360</v>
      </c>
      <c r="K24" s="43">
        <v>4643</v>
      </c>
      <c r="L24" s="43">
        <v>791</v>
      </c>
      <c r="M24" s="43">
        <v>650</v>
      </c>
      <c r="N24" s="43">
        <v>256</v>
      </c>
      <c r="O24" s="43">
        <v>20</v>
      </c>
    </row>
    <row r="25" spans="1:15" s="40" customFormat="1" ht="15" customHeight="1" x14ac:dyDescent="0.3">
      <c r="A25" s="41" t="s">
        <v>25</v>
      </c>
      <c r="B25" s="42">
        <f t="shared" si="0"/>
        <v>14930</v>
      </c>
      <c r="C25" s="43">
        <v>3913</v>
      </c>
      <c r="D25" s="43">
        <v>10021</v>
      </c>
      <c r="E25" s="43">
        <v>996</v>
      </c>
      <c r="I25" s="41" t="s">
        <v>25</v>
      </c>
      <c r="J25" s="42">
        <f t="shared" si="1"/>
        <v>14930</v>
      </c>
      <c r="K25" s="43">
        <v>11117</v>
      </c>
      <c r="L25" s="43">
        <v>1655</v>
      </c>
      <c r="M25" s="43">
        <v>1664</v>
      </c>
      <c r="N25" s="43">
        <v>457</v>
      </c>
      <c r="O25" s="43">
        <v>37</v>
      </c>
    </row>
    <row r="26" spans="1:15" s="40" customFormat="1" ht="15" customHeight="1" x14ac:dyDescent="0.3">
      <c r="A26" s="41" t="s">
        <v>26</v>
      </c>
      <c r="B26" s="42">
        <f t="shared" si="0"/>
        <v>15152</v>
      </c>
      <c r="C26" s="43">
        <v>3931</v>
      </c>
      <c r="D26" s="43">
        <v>10218</v>
      </c>
      <c r="E26" s="43">
        <v>1003</v>
      </c>
      <c r="I26" s="41" t="s">
        <v>26</v>
      </c>
      <c r="J26" s="42">
        <f t="shared" si="1"/>
        <v>15152</v>
      </c>
      <c r="K26" s="43">
        <v>11217</v>
      </c>
      <c r="L26" s="43">
        <v>1630</v>
      </c>
      <c r="M26" s="43">
        <v>1708</v>
      </c>
      <c r="N26" s="43">
        <v>537</v>
      </c>
      <c r="O26" s="43">
        <v>60</v>
      </c>
    </row>
    <row r="27" spans="1:15" s="34" customFormat="1" ht="15" hidden="1" customHeight="1" x14ac:dyDescent="0.3">
      <c r="A27" s="44" t="s">
        <v>27</v>
      </c>
      <c r="B27" s="45">
        <f t="shared" si="0"/>
        <v>0</v>
      </c>
      <c r="C27" s="46"/>
      <c r="D27" s="46"/>
      <c r="E27" s="46"/>
      <c r="I27" s="44" t="s">
        <v>27</v>
      </c>
      <c r="J27" s="45">
        <f t="shared" si="1"/>
        <v>0</v>
      </c>
      <c r="K27" s="46"/>
      <c r="L27" s="46"/>
      <c r="M27" s="46"/>
      <c r="N27" s="46"/>
      <c r="O27" s="46"/>
    </row>
    <row r="28" spans="1:15" s="40" customFormat="1" ht="18.75" customHeight="1" x14ac:dyDescent="0.3">
      <c r="A28" s="33" t="s">
        <v>0</v>
      </c>
      <c r="B28" s="47">
        <f>SUM(B16:B27)</f>
        <v>83897</v>
      </c>
      <c r="C28" s="47">
        <f>SUM(C16:C27)</f>
        <v>20307</v>
      </c>
      <c r="D28" s="47">
        <f>SUM(D16:D27)</f>
        <v>58595</v>
      </c>
      <c r="E28" s="47">
        <f t="shared" ref="E28" si="2">SUM(E16:E27)</f>
        <v>4995</v>
      </c>
      <c r="I28" s="33" t="s">
        <v>0</v>
      </c>
      <c r="J28" s="47">
        <f>SUM(J16:J27)</f>
        <v>83897</v>
      </c>
      <c r="K28" s="47">
        <f t="shared" ref="K28:O28" si="3">SUM(K16:K27)</f>
        <v>63104</v>
      </c>
      <c r="L28" s="47">
        <f t="shared" si="3"/>
        <v>8431</v>
      </c>
      <c r="M28" s="47">
        <f t="shared" si="3"/>
        <v>9365</v>
      </c>
      <c r="N28" s="47">
        <f t="shared" si="3"/>
        <v>2774</v>
      </c>
      <c r="O28" s="47">
        <f t="shared" si="3"/>
        <v>223</v>
      </c>
    </row>
    <row r="29" spans="1:15" s="40" customFormat="1" ht="15" customHeight="1" thickBot="1" x14ac:dyDescent="0.35">
      <c r="A29" s="48" t="s">
        <v>1</v>
      </c>
      <c r="B29" s="49">
        <v>1</v>
      </c>
      <c r="C29" s="49">
        <f>C28/B28</f>
        <v>0.24204679547540436</v>
      </c>
      <c r="D29" s="49">
        <f>D28/B28</f>
        <v>0.69841591475261333</v>
      </c>
      <c r="E29" s="49">
        <f>E28/B28</f>
        <v>5.9537289771982312E-2</v>
      </c>
      <c r="I29" s="48" t="s">
        <v>1</v>
      </c>
      <c r="J29" s="49">
        <v>1</v>
      </c>
      <c r="K29" s="49">
        <f>K28/$J$28</f>
        <v>0.75216038714137579</v>
      </c>
      <c r="L29" s="49">
        <f t="shared" ref="L29:O29" si="4">L28/$J$28</f>
        <v>0.10049227028380038</v>
      </c>
      <c r="M29" s="49">
        <f t="shared" si="4"/>
        <v>0.11162496871163451</v>
      </c>
      <c r="N29" s="49">
        <f t="shared" si="4"/>
        <v>3.3064352718214E-2</v>
      </c>
      <c r="O29" s="49">
        <f t="shared" si="4"/>
        <v>2.6580211449753863E-3</v>
      </c>
    </row>
    <row r="30" spans="1:15" s="40" customFormat="1" ht="52.5" hidden="1" customHeight="1" x14ac:dyDescent="0.3">
      <c r="A30" s="50"/>
    </row>
    <row r="31" spans="1:15" s="40" customFormat="1" ht="6" hidden="1" customHeight="1" x14ac:dyDescent="0.3">
      <c r="A31" s="50"/>
    </row>
    <row r="32" spans="1:15" s="40" customFormat="1" ht="15" hidden="1" customHeight="1" x14ac:dyDescent="0.3">
      <c r="A32" s="50"/>
    </row>
    <row r="33" spans="1:15" s="40" customFormat="1" ht="15" hidden="1" customHeight="1" x14ac:dyDescent="0.3">
      <c r="A33" s="50"/>
    </row>
    <row r="34" spans="1:15" s="40" customFormat="1" ht="15" hidden="1" customHeight="1" x14ac:dyDescent="0.3">
      <c r="A34" s="50"/>
    </row>
    <row r="35" spans="1:15" ht="10.5" customHeight="1" x14ac:dyDescent="0.2">
      <c r="A35" s="51"/>
      <c r="B35" s="52"/>
    </row>
    <row r="36" spans="1:15" ht="16.5" thickBot="1" x14ac:dyDescent="0.3">
      <c r="A36" s="53" t="s">
        <v>34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</row>
    <row r="37" spans="1:15" ht="10.5" customHeight="1" thickBot="1" x14ac:dyDescent="0.3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5"/>
      <c r="L37" s="55"/>
      <c r="M37" s="55"/>
      <c r="N37" s="55"/>
      <c r="O37" s="55"/>
    </row>
    <row r="38" spans="1:15" ht="31.15" customHeight="1" x14ac:dyDescent="0.2">
      <c r="A38" s="56" t="s">
        <v>4</v>
      </c>
      <c r="B38" s="35" t="s">
        <v>0</v>
      </c>
      <c r="C38" s="57" t="s">
        <v>35</v>
      </c>
      <c r="D38" s="57" t="s">
        <v>36</v>
      </c>
      <c r="E38" s="57" t="s">
        <v>37</v>
      </c>
      <c r="F38" s="57" t="s">
        <v>38</v>
      </c>
      <c r="G38" s="57" t="s">
        <v>39</v>
      </c>
      <c r="H38" s="57" t="s">
        <v>40</v>
      </c>
      <c r="I38" s="57" t="s">
        <v>41</v>
      </c>
      <c r="J38" s="57" t="s">
        <v>42</v>
      </c>
      <c r="K38" s="58"/>
      <c r="L38" s="58"/>
      <c r="M38" s="6"/>
      <c r="N38" s="6"/>
      <c r="O38" s="6"/>
    </row>
    <row r="39" spans="1:15" ht="15" customHeight="1" x14ac:dyDescent="0.2">
      <c r="A39" s="59" t="s">
        <v>43</v>
      </c>
      <c r="B39" s="60">
        <f>SUM(C39:J39)</f>
        <v>340</v>
      </c>
      <c r="C39" s="61">
        <v>25</v>
      </c>
      <c r="D39" s="61">
        <v>20</v>
      </c>
      <c r="E39" s="61">
        <v>27</v>
      </c>
      <c r="F39" s="61">
        <v>28</v>
      </c>
      <c r="G39" s="61">
        <v>71</v>
      </c>
      <c r="H39" s="61">
        <v>52</v>
      </c>
      <c r="I39" s="61">
        <v>32</v>
      </c>
      <c r="J39" s="61">
        <v>85</v>
      </c>
      <c r="K39" s="58"/>
      <c r="L39" s="58"/>
      <c r="M39" s="6"/>
      <c r="N39" s="6"/>
      <c r="O39" s="6"/>
    </row>
    <row r="40" spans="1:15" ht="15" customHeight="1" x14ac:dyDescent="0.2">
      <c r="A40" s="62" t="s">
        <v>5</v>
      </c>
      <c r="B40" s="63">
        <f>SUM(C40:J40)</f>
        <v>40138</v>
      </c>
      <c r="C40" s="61">
        <v>1510</v>
      </c>
      <c r="D40" s="61">
        <v>2902</v>
      </c>
      <c r="E40" s="61">
        <v>3141</v>
      </c>
      <c r="F40" s="61">
        <v>5055</v>
      </c>
      <c r="G40" s="61">
        <v>9502</v>
      </c>
      <c r="H40" s="61">
        <v>8557</v>
      </c>
      <c r="I40" s="61">
        <v>6071</v>
      </c>
      <c r="J40" s="61">
        <v>3400</v>
      </c>
      <c r="K40" s="58"/>
      <c r="L40" s="58"/>
      <c r="M40" s="64"/>
      <c r="N40" s="64"/>
      <c r="O40" s="64"/>
    </row>
    <row r="41" spans="1:15" ht="15" customHeight="1" x14ac:dyDescent="0.2">
      <c r="A41" s="65" t="s">
        <v>6</v>
      </c>
      <c r="B41" s="63">
        <f>SUM(C41:J41)</f>
        <v>32401</v>
      </c>
      <c r="C41" s="61">
        <v>880</v>
      </c>
      <c r="D41" s="61">
        <v>1556</v>
      </c>
      <c r="E41" s="61">
        <v>2867</v>
      </c>
      <c r="F41" s="61">
        <v>7260</v>
      </c>
      <c r="G41" s="61">
        <v>9304</v>
      </c>
      <c r="H41" s="61">
        <v>6073</v>
      </c>
      <c r="I41" s="61">
        <v>3051</v>
      </c>
      <c r="J41" s="61">
        <v>1410</v>
      </c>
      <c r="K41" s="58"/>
      <c r="L41" s="58"/>
      <c r="M41" s="64"/>
      <c r="N41" s="64"/>
      <c r="O41" s="64"/>
    </row>
    <row r="42" spans="1:15" ht="15" customHeight="1" x14ac:dyDescent="0.2">
      <c r="A42" s="66" t="s">
        <v>7</v>
      </c>
      <c r="B42" s="67">
        <f>SUM(C42:J42)</f>
        <v>11018</v>
      </c>
      <c r="C42" s="68">
        <v>473</v>
      </c>
      <c r="D42" s="68">
        <v>2088</v>
      </c>
      <c r="E42" s="68">
        <v>4818</v>
      </c>
      <c r="F42" s="68">
        <v>1791</v>
      </c>
      <c r="G42" s="68">
        <v>1007</v>
      </c>
      <c r="H42" s="68">
        <v>525</v>
      </c>
      <c r="I42" s="68">
        <v>216</v>
      </c>
      <c r="J42" s="68">
        <v>100</v>
      </c>
      <c r="K42" s="69"/>
      <c r="L42" s="69"/>
      <c r="M42" s="64"/>
      <c r="N42" s="64"/>
      <c r="O42" s="64"/>
    </row>
    <row r="43" spans="1:15" ht="18.75" customHeight="1" x14ac:dyDescent="0.2">
      <c r="A43" s="70" t="s">
        <v>0</v>
      </c>
      <c r="B43" s="71">
        <f>SUM(B39:B42)</f>
        <v>83897</v>
      </c>
      <c r="C43" s="71">
        <f t="shared" ref="C43:J43" si="5">SUM(C39:C42)</f>
        <v>2888</v>
      </c>
      <c r="D43" s="71">
        <f t="shared" si="5"/>
        <v>6566</v>
      </c>
      <c r="E43" s="71">
        <f t="shared" si="5"/>
        <v>10853</v>
      </c>
      <c r="F43" s="71">
        <f t="shared" si="5"/>
        <v>14134</v>
      </c>
      <c r="G43" s="71">
        <f t="shared" si="5"/>
        <v>19884</v>
      </c>
      <c r="H43" s="71">
        <f t="shared" si="5"/>
        <v>15207</v>
      </c>
      <c r="I43" s="71">
        <f t="shared" si="5"/>
        <v>9370</v>
      </c>
      <c r="J43" s="71">
        <f t="shared" si="5"/>
        <v>4995</v>
      </c>
      <c r="K43" s="58"/>
      <c r="L43" s="58"/>
      <c r="M43" s="64"/>
      <c r="N43" s="64"/>
      <c r="O43" s="64"/>
    </row>
    <row r="44" spans="1:15" ht="15" customHeight="1" thickBot="1" x14ac:dyDescent="0.25">
      <c r="A44" s="72" t="s">
        <v>1</v>
      </c>
      <c r="B44" s="73">
        <f t="shared" ref="B44" si="6">B43/$B43</f>
        <v>1</v>
      </c>
      <c r="C44" s="73">
        <f>C43/$B43</f>
        <v>3.4423161734031017E-2</v>
      </c>
      <c r="D44" s="73">
        <f t="shared" ref="D44:J44" si="7">D43/$B43</f>
        <v>7.8262631560127305E-2</v>
      </c>
      <c r="E44" s="73">
        <f t="shared" si="7"/>
        <v>0.12936100218124605</v>
      </c>
      <c r="F44" s="73">
        <f t="shared" si="7"/>
        <v>0.16846847920664623</v>
      </c>
      <c r="G44" s="73">
        <f t="shared" si="7"/>
        <v>0.23700489886408335</v>
      </c>
      <c r="H44" s="73">
        <f t="shared" si="7"/>
        <v>0.1812579710835906</v>
      </c>
      <c r="I44" s="73">
        <f t="shared" si="7"/>
        <v>0.11168456559829315</v>
      </c>
      <c r="J44" s="73">
        <f t="shared" si="7"/>
        <v>5.9537289771982312E-2</v>
      </c>
      <c r="K44" s="74"/>
      <c r="L44" s="74"/>
      <c r="M44" s="64"/>
      <c r="N44" s="64"/>
      <c r="O44" s="64"/>
    </row>
    <row r="45" spans="1:15" ht="15" customHeight="1" x14ac:dyDescent="0.2">
      <c r="A45" s="99"/>
      <c r="B45" s="100"/>
      <c r="C45" s="100"/>
      <c r="D45" s="100"/>
      <c r="E45" s="100"/>
      <c r="F45" s="100"/>
      <c r="G45" s="100"/>
      <c r="H45" s="100"/>
      <c r="I45" s="100"/>
      <c r="J45" s="100"/>
      <c r="K45" s="74"/>
      <c r="L45" s="74"/>
      <c r="M45" s="64"/>
      <c r="N45" s="64"/>
      <c r="O45" s="64"/>
    </row>
    <row r="46" spans="1:15" ht="15" hidden="1" customHeight="1" x14ac:dyDescent="0.2">
      <c r="A46" s="99"/>
      <c r="B46" s="100"/>
      <c r="C46" s="100"/>
      <c r="D46" s="100"/>
      <c r="E46" s="100"/>
      <c r="F46" s="100"/>
      <c r="G46" s="100"/>
      <c r="H46" s="100"/>
      <c r="I46" s="100"/>
      <c r="J46" s="100"/>
      <c r="K46" s="74"/>
      <c r="L46" s="74"/>
      <c r="M46" s="64"/>
      <c r="N46" s="64"/>
      <c r="O46" s="64"/>
    </row>
    <row r="47" spans="1:15" ht="15" hidden="1" customHeight="1" x14ac:dyDescent="0.2">
      <c r="A47" s="99"/>
      <c r="B47" s="100"/>
      <c r="C47" s="100"/>
      <c r="D47" s="100"/>
      <c r="E47" s="100"/>
      <c r="F47" s="100"/>
      <c r="G47" s="100"/>
      <c r="H47" s="100"/>
      <c r="I47" s="100"/>
      <c r="J47" s="100"/>
      <c r="K47" s="74"/>
      <c r="L47" s="74"/>
      <c r="M47" s="64"/>
      <c r="N47" s="64"/>
      <c r="O47" s="64"/>
    </row>
    <row r="48" spans="1:15" ht="11.25" customHeight="1" x14ac:dyDescent="0.2">
      <c r="A48" s="99"/>
      <c r="B48" s="100"/>
      <c r="C48" s="100"/>
      <c r="D48" s="100"/>
      <c r="E48" s="100"/>
      <c r="F48" s="100"/>
      <c r="G48" s="100"/>
      <c r="H48" s="100"/>
      <c r="I48" s="100"/>
      <c r="J48" s="100"/>
      <c r="K48" s="74"/>
      <c r="L48" s="74"/>
      <c r="M48" s="64"/>
      <c r="N48" s="64"/>
      <c r="O48" s="64"/>
    </row>
    <row r="49" spans="1:15" ht="28.5" hidden="1" customHeight="1" x14ac:dyDescent="0.2">
      <c r="A49" s="101"/>
      <c r="B49" s="100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</row>
    <row r="50" spans="1:15" ht="15" hidden="1" customHeight="1" x14ac:dyDescent="0.2">
      <c r="A50" s="101"/>
      <c r="B50" s="102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</row>
    <row r="51" spans="1:15" ht="15" customHeight="1" thickBot="1" x14ac:dyDescent="0.3">
      <c r="A51" s="53" t="s">
        <v>46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</row>
    <row r="52" spans="1:15" ht="10.5" customHeight="1" x14ac:dyDescent="0.2">
      <c r="A52" s="51"/>
      <c r="B52" s="52"/>
    </row>
    <row r="53" spans="1:15" ht="13.9" customHeight="1" x14ac:dyDescent="0.2">
      <c r="A53" s="110" t="s">
        <v>45</v>
      </c>
      <c r="B53" s="109" t="s">
        <v>0</v>
      </c>
      <c r="C53" s="109" t="s">
        <v>76</v>
      </c>
      <c r="D53" s="109"/>
      <c r="E53" s="109"/>
      <c r="F53" s="109" t="s">
        <v>0</v>
      </c>
      <c r="G53" s="109" t="s">
        <v>77</v>
      </c>
      <c r="H53" s="109"/>
      <c r="I53" s="109"/>
      <c r="J53" s="109" t="s">
        <v>0</v>
      </c>
      <c r="K53" s="108" t="s">
        <v>78</v>
      </c>
      <c r="L53" s="108"/>
      <c r="M53" s="109" t="s">
        <v>79</v>
      </c>
      <c r="N53" s="109" t="s">
        <v>80</v>
      </c>
      <c r="O53" s="107"/>
    </row>
    <row r="54" spans="1:15" ht="15" customHeight="1" x14ac:dyDescent="0.2">
      <c r="A54" s="110"/>
      <c r="B54" s="109"/>
      <c r="C54" s="1" t="s">
        <v>2</v>
      </c>
      <c r="D54" s="1" t="s">
        <v>3</v>
      </c>
      <c r="E54" s="1" t="s">
        <v>44</v>
      </c>
      <c r="F54" s="109"/>
      <c r="G54" s="2" t="s">
        <v>2</v>
      </c>
      <c r="H54" s="2" t="s">
        <v>3</v>
      </c>
      <c r="I54" s="2" t="s">
        <v>44</v>
      </c>
      <c r="J54" s="109"/>
      <c r="K54" s="2" t="s">
        <v>2</v>
      </c>
      <c r="L54" s="2" t="s">
        <v>3</v>
      </c>
      <c r="M54" s="109"/>
      <c r="N54" s="109"/>
      <c r="O54" s="107"/>
    </row>
    <row r="55" spans="1:15" ht="15" customHeight="1" x14ac:dyDescent="0.2">
      <c r="A55" s="77" t="s">
        <v>16</v>
      </c>
      <c r="B55" s="78">
        <f>C55+D55+E55</f>
        <v>205</v>
      </c>
      <c r="C55" s="61">
        <v>29</v>
      </c>
      <c r="D55" s="61">
        <v>176</v>
      </c>
      <c r="E55" s="79">
        <v>0</v>
      </c>
      <c r="F55" s="78">
        <f>G55+H55+I55</f>
        <v>179</v>
      </c>
      <c r="G55" s="61">
        <v>19</v>
      </c>
      <c r="H55" s="61">
        <v>121</v>
      </c>
      <c r="I55" s="79">
        <v>39</v>
      </c>
      <c r="J55" s="78">
        <f>K55+L55</f>
        <v>435</v>
      </c>
      <c r="K55" s="61">
        <v>84</v>
      </c>
      <c r="L55" s="61">
        <v>351</v>
      </c>
      <c r="M55" s="78">
        <v>8</v>
      </c>
      <c r="N55" s="78">
        <v>12</v>
      </c>
      <c r="O55" s="80"/>
    </row>
    <row r="56" spans="1:15" ht="15" customHeight="1" x14ac:dyDescent="0.2">
      <c r="A56" s="65" t="s">
        <v>17</v>
      </c>
      <c r="B56" s="63">
        <f>C56+D56+E56</f>
        <v>229</v>
      </c>
      <c r="C56" s="61">
        <v>33</v>
      </c>
      <c r="D56" s="61">
        <v>195</v>
      </c>
      <c r="E56" s="79">
        <v>1</v>
      </c>
      <c r="F56" s="63">
        <f>G56+H56+I56</f>
        <v>198</v>
      </c>
      <c r="G56" s="61">
        <v>39</v>
      </c>
      <c r="H56" s="61">
        <v>117</v>
      </c>
      <c r="I56" s="79">
        <v>42</v>
      </c>
      <c r="J56" s="78">
        <f t="shared" ref="J56:J63" si="8">K56+L56</f>
        <v>459</v>
      </c>
      <c r="K56" s="61">
        <v>90</v>
      </c>
      <c r="L56" s="61">
        <v>369</v>
      </c>
      <c r="M56" s="63">
        <v>5</v>
      </c>
      <c r="N56" s="63">
        <v>7</v>
      </c>
      <c r="O56" s="80"/>
    </row>
    <row r="57" spans="1:15" ht="15" customHeight="1" x14ac:dyDescent="0.2">
      <c r="A57" s="81" t="s">
        <v>18</v>
      </c>
      <c r="B57" s="63">
        <f>C57+D57+E57</f>
        <v>95</v>
      </c>
      <c r="C57" s="61">
        <v>10</v>
      </c>
      <c r="D57" s="61">
        <v>85</v>
      </c>
      <c r="E57" s="79">
        <v>0</v>
      </c>
      <c r="F57" s="63">
        <f>G57+H57+I57</f>
        <v>97</v>
      </c>
      <c r="G57" s="61">
        <v>25</v>
      </c>
      <c r="H57" s="61">
        <v>55</v>
      </c>
      <c r="I57" s="79">
        <v>17</v>
      </c>
      <c r="J57" s="78">
        <f t="shared" si="8"/>
        <v>245</v>
      </c>
      <c r="K57" s="61">
        <v>42</v>
      </c>
      <c r="L57" s="61">
        <v>203</v>
      </c>
      <c r="M57" s="63">
        <v>5</v>
      </c>
      <c r="N57" s="63">
        <v>5</v>
      </c>
      <c r="O57" s="80"/>
    </row>
    <row r="58" spans="1:15" ht="15" customHeight="1" x14ac:dyDescent="0.2">
      <c r="A58" s="65" t="s">
        <v>19</v>
      </c>
      <c r="B58" s="63">
        <f t="shared" ref="B58:B66" si="9">C58+D58+E58</f>
        <v>0</v>
      </c>
      <c r="C58" s="61">
        <v>0</v>
      </c>
      <c r="D58" s="61">
        <v>0</v>
      </c>
      <c r="E58" s="79">
        <v>0</v>
      </c>
      <c r="F58" s="63">
        <f t="shared" ref="F58:F66" si="10">G58+H58+I58</f>
        <v>0</v>
      </c>
      <c r="G58" s="61">
        <v>0</v>
      </c>
      <c r="H58" s="61">
        <v>0</v>
      </c>
      <c r="I58" s="79">
        <v>0</v>
      </c>
      <c r="J58" s="78">
        <f t="shared" si="8"/>
        <v>0</v>
      </c>
      <c r="K58" s="61">
        <v>0</v>
      </c>
      <c r="L58" s="61">
        <v>0</v>
      </c>
      <c r="M58" s="63">
        <v>0</v>
      </c>
      <c r="N58" s="63">
        <v>0</v>
      </c>
      <c r="O58" s="80"/>
    </row>
    <row r="59" spans="1:15" ht="15" customHeight="1" x14ac:dyDescent="0.2">
      <c r="A59" s="81" t="s">
        <v>20</v>
      </c>
      <c r="B59" s="63">
        <f t="shared" si="9"/>
        <v>0</v>
      </c>
      <c r="C59" s="61">
        <v>0</v>
      </c>
      <c r="D59" s="61">
        <v>0</v>
      </c>
      <c r="E59" s="79">
        <v>0</v>
      </c>
      <c r="F59" s="82">
        <f t="shared" si="10"/>
        <v>0</v>
      </c>
      <c r="G59" s="61">
        <v>0</v>
      </c>
      <c r="H59" s="61">
        <v>0</v>
      </c>
      <c r="I59" s="79">
        <v>0</v>
      </c>
      <c r="J59" s="78">
        <f t="shared" si="8"/>
        <v>0</v>
      </c>
      <c r="K59" s="61">
        <v>0</v>
      </c>
      <c r="L59" s="61">
        <v>0</v>
      </c>
      <c r="M59" s="82">
        <v>0</v>
      </c>
      <c r="N59" s="82">
        <v>0</v>
      </c>
      <c r="O59" s="83"/>
    </row>
    <row r="60" spans="1:15" ht="15" customHeight="1" x14ac:dyDescent="0.2">
      <c r="A60" s="65" t="s">
        <v>21</v>
      </c>
      <c r="B60" s="63">
        <f t="shared" si="9"/>
        <v>0</v>
      </c>
      <c r="C60" s="61">
        <v>0</v>
      </c>
      <c r="D60" s="61">
        <v>0</v>
      </c>
      <c r="E60" s="79">
        <v>0</v>
      </c>
      <c r="F60" s="63">
        <f t="shared" si="10"/>
        <v>0</v>
      </c>
      <c r="G60" s="61">
        <v>0</v>
      </c>
      <c r="H60" s="61">
        <v>0</v>
      </c>
      <c r="I60" s="79">
        <v>0</v>
      </c>
      <c r="J60" s="78">
        <f t="shared" si="8"/>
        <v>0</v>
      </c>
      <c r="K60" s="61">
        <v>0</v>
      </c>
      <c r="L60" s="61">
        <v>0</v>
      </c>
      <c r="M60" s="63">
        <v>0</v>
      </c>
      <c r="N60" s="63">
        <v>0</v>
      </c>
      <c r="O60" s="80"/>
    </row>
    <row r="61" spans="1:15" ht="15" customHeight="1" x14ac:dyDescent="0.2">
      <c r="A61" s="65" t="s">
        <v>22</v>
      </c>
      <c r="B61" s="63">
        <f t="shared" si="9"/>
        <v>59</v>
      </c>
      <c r="C61" s="61">
        <v>6</v>
      </c>
      <c r="D61" s="61">
        <v>51</v>
      </c>
      <c r="E61" s="79">
        <v>2</v>
      </c>
      <c r="F61" s="63">
        <f t="shared" si="10"/>
        <v>72</v>
      </c>
      <c r="G61" s="61">
        <v>14</v>
      </c>
      <c r="H61" s="61">
        <v>47</v>
      </c>
      <c r="I61" s="79">
        <v>11</v>
      </c>
      <c r="J61" s="78">
        <f t="shared" si="8"/>
        <v>160</v>
      </c>
      <c r="K61" s="61">
        <v>38</v>
      </c>
      <c r="L61" s="61">
        <v>122</v>
      </c>
      <c r="M61" s="63">
        <v>3</v>
      </c>
      <c r="N61" s="63">
        <v>2</v>
      </c>
      <c r="O61" s="80"/>
    </row>
    <row r="62" spans="1:15" ht="15" customHeight="1" x14ac:dyDescent="0.2">
      <c r="A62" s="65" t="s">
        <v>23</v>
      </c>
      <c r="B62" s="63">
        <f t="shared" si="9"/>
        <v>71</v>
      </c>
      <c r="C62" s="61">
        <v>18</v>
      </c>
      <c r="D62" s="61">
        <v>53</v>
      </c>
      <c r="E62" s="79">
        <v>0</v>
      </c>
      <c r="F62" s="63">
        <f t="shared" si="10"/>
        <v>69</v>
      </c>
      <c r="G62" s="61">
        <v>19</v>
      </c>
      <c r="H62" s="61">
        <v>40</v>
      </c>
      <c r="I62" s="79">
        <v>10</v>
      </c>
      <c r="J62" s="78">
        <f t="shared" si="8"/>
        <v>109</v>
      </c>
      <c r="K62" s="61">
        <v>33</v>
      </c>
      <c r="L62" s="61">
        <v>76</v>
      </c>
      <c r="M62" s="63">
        <v>1</v>
      </c>
      <c r="N62" s="63">
        <v>4</v>
      </c>
      <c r="O62" s="80"/>
    </row>
    <row r="63" spans="1:15" ht="15" customHeight="1" x14ac:dyDescent="0.2">
      <c r="A63" s="81" t="s">
        <v>24</v>
      </c>
      <c r="B63" s="63">
        <f t="shared" si="9"/>
        <v>110</v>
      </c>
      <c r="C63" s="61">
        <v>29</v>
      </c>
      <c r="D63" s="61">
        <v>81</v>
      </c>
      <c r="E63" s="79">
        <v>0</v>
      </c>
      <c r="F63" s="63">
        <f t="shared" si="10"/>
        <v>81</v>
      </c>
      <c r="G63" s="61">
        <v>17</v>
      </c>
      <c r="H63" s="61">
        <v>44</v>
      </c>
      <c r="I63" s="79">
        <v>20</v>
      </c>
      <c r="J63" s="78">
        <f t="shared" si="8"/>
        <v>160</v>
      </c>
      <c r="K63" s="61">
        <v>35</v>
      </c>
      <c r="L63" s="61">
        <v>125</v>
      </c>
      <c r="M63" s="63">
        <v>2</v>
      </c>
      <c r="N63" s="63">
        <v>3</v>
      </c>
      <c r="O63" s="80"/>
    </row>
    <row r="64" spans="1:15" ht="15" customHeight="1" x14ac:dyDescent="0.2">
      <c r="A64" s="65" t="s">
        <v>25</v>
      </c>
      <c r="B64" s="63">
        <f t="shared" si="9"/>
        <v>171</v>
      </c>
      <c r="C64" s="61">
        <v>33</v>
      </c>
      <c r="D64" s="61">
        <v>138</v>
      </c>
      <c r="E64" s="79">
        <v>0</v>
      </c>
      <c r="F64" s="63">
        <f t="shared" si="10"/>
        <v>208</v>
      </c>
      <c r="G64" s="61">
        <v>35</v>
      </c>
      <c r="H64" s="61">
        <v>122</v>
      </c>
      <c r="I64" s="79">
        <v>51</v>
      </c>
      <c r="J64" s="78">
        <f t="shared" ref="J64:J66" si="11">K64+L64</f>
        <v>372</v>
      </c>
      <c r="K64" s="61">
        <v>92</v>
      </c>
      <c r="L64" s="61">
        <v>280</v>
      </c>
      <c r="M64" s="63">
        <v>3</v>
      </c>
      <c r="N64" s="63">
        <v>7</v>
      </c>
      <c r="O64" s="80"/>
    </row>
    <row r="65" spans="1:15" ht="15" customHeight="1" x14ac:dyDescent="0.2">
      <c r="A65" s="81" t="s">
        <v>26</v>
      </c>
      <c r="B65" s="63">
        <f t="shared" si="9"/>
        <v>215</v>
      </c>
      <c r="C65" s="61">
        <v>32</v>
      </c>
      <c r="D65" s="61">
        <v>183</v>
      </c>
      <c r="E65" s="79">
        <v>0</v>
      </c>
      <c r="F65" s="63">
        <f t="shared" si="10"/>
        <v>176</v>
      </c>
      <c r="G65" s="61">
        <v>23</v>
      </c>
      <c r="H65" s="61">
        <v>111</v>
      </c>
      <c r="I65" s="79">
        <v>42</v>
      </c>
      <c r="J65" s="78">
        <f t="shared" si="11"/>
        <v>425</v>
      </c>
      <c r="K65" s="61">
        <v>104</v>
      </c>
      <c r="L65" s="61">
        <v>321</v>
      </c>
      <c r="M65" s="63">
        <v>4</v>
      </c>
      <c r="N65" s="63">
        <v>16</v>
      </c>
      <c r="O65" s="80"/>
    </row>
    <row r="66" spans="1:15" ht="15" hidden="1" customHeight="1" x14ac:dyDescent="0.2">
      <c r="A66" s="66" t="s">
        <v>27</v>
      </c>
      <c r="B66" s="67">
        <f t="shared" si="9"/>
        <v>0</v>
      </c>
      <c r="C66" s="84"/>
      <c r="D66" s="84"/>
      <c r="E66" s="85"/>
      <c r="F66" s="67">
        <f t="shared" si="10"/>
        <v>0</v>
      </c>
      <c r="G66" s="84"/>
      <c r="H66" s="84"/>
      <c r="I66" s="85"/>
      <c r="J66" s="86">
        <f t="shared" si="11"/>
        <v>0</v>
      </c>
      <c r="K66" s="84"/>
      <c r="L66" s="84"/>
      <c r="M66" s="67"/>
      <c r="N66" s="67"/>
      <c r="O66" s="80"/>
    </row>
    <row r="67" spans="1:15" ht="15" customHeight="1" x14ac:dyDescent="0.2">
      <c r="A67" s="87" t="s">
        <v>0</v>
      </c>
      <c r="B67" s="71">
        <f>SUM(B55:B66)</f>
        <v>1155</v>
      </c>
      <c r="C67" s="71">
        <f>SUM(C55:C66)</f>
        <v>190</v>
      </c>
      <c r="D67" s="71">
        <f t="shared" ref="D67:N67" si="12">SUM(D55:D66)</f>
        <v>962</v>
      </c>
      <c r="E67" s="71">
        <f t="shared" si="12"/>
        <v>3</v>
      </c>
      <c r="F67" s="71">
        <f t="shared" si="12"/>
        <v>1080</v>
      </c>
      <c r="G67" s="71">
        <f t="shared" si="12"/>
        <v>191</v>
      </c>
      <c r="H67" s="71">
        <f t="shared" si="12"/>
        <v>657</v>
      </c>
      <c r="I67" s="71">
        <f t="shared" si="12"/>
        <v>232</v>
      </c>
      <c r="J67" s="71">
        <f t="shared" si="12"/>
        <v>2365</v>
      </c>
      <c r="K67" s="71">
        <f t="shared" si="12"/>
        <v>518</v>
      </c>
      <c r="L67" s="71">
        <f t="shared" si="12"/>
        <v>1847</v>
      </c>
      <c r="M67" s="71">
        <f t="shared" si="12"/>
        <v>31</v>
      </c>
      <c r="N67" s="71">
        <f t="shared" si="12"/>
        <v>56</v>
      </c>
      <c r="O67" s="88"/>
    </row>
    <row r="68" spans="1:15" ht="15" customHeight="1" thickBot="1" x14ac:dyDescent="0.25">
      <c r="A68" s="89" t="s">
        <v>1</v>
      </c>
      <c r="B68" s="73">
        <f>B67/$B$67</f>
        <v>1</v>
      </c>
      <c r="C68" s="73">
        <f>C67/$B$67</f>
        <v>0.16450216450216451</v>
      </c>
      <c r="D68" s="73">
        <f t="shared" ref="D68:E68" si="13">D67/$B$67</f>
        <v>0.83290043290043292</v>
      </c>
      <c r="E68" s="73">
        <f t="shared" si="13"/>
        <v>2.5974025974025974E-3</v>
      </c>
      <c r="F68" s="73">
        <f>F67/$F$67</f>
        <v>1</v>
      </c>
      <c r="G68" s="73">
        <f>G67/$F$67</f>
        <v>0.17685185185185184</v>
      </c>
      <c r="H68" s="73">
        <f t="shared" ref="H68:I68" si="14">H67/$F$67</f>
        <v>0.60833333333333328</v>
      </c>
      <c r="I68" s="73">
        <f t="shared" si="14"/>
        <v>0.21481481481481482</v>
      </c>
      <c r="J68" s="73">
        <f>J67/$J$67</f>
        <v>1</v>
      </c>
      <c r="K68" s="73">
        <f>K67/$J$67</f>
        <v>0.21902748414376322</v>
      </c>
      <c r="L68" s="73">
        <f t="shared" ref="L68" si="15">L67/$J$67</f>
        <v>0.78097251585623684</v>
      </c>
      <c r="M68" s="73">
        <v>1</v>
      </c>
      <c r="N68" s="73">
        <v>1</v>
      </c>
      <c r="O68" s="75"/>
    </row>
    <row r="69" spans="1:15" ht="11.25" customHeight="1" x14ac:dyDescent="0.2">
      <c r="A69" s="51" t="s">
        <v>81</v>
      </c>
      <c r="B69" s="52"/>
    </row>
    <row r="70" spans="1:15" ht="11.25" customHeight="1" x14ac:dyDescent="0.2">
      <c r="A70" s="51" t="s">
        <v>82</v>
      </c>
      <c r="B70" s="52"/>
    </row>
    <row r="71" spans="1:15" ht="11.25" customHeight="1" x14ac:dyDescent="0.2">
      <c r="A71" s="51" t="s">
        <v>83</v>
      </c>
      <c r="B71" s="52"/>
    </row>
    <row r="72" spans="1:15" ht="11.25" customHeight="1" x14ac:dyDescent="0.2">
      <c r="A72" s="51" t="s">
        <v>84</v>
      </c>
      <c r="B72" s="52"/>
    </row>
    <row r="73" spans="1:15" ht="11.25" customHeight="1" x14ac:dyDescent="0.2">
      <c r="A73" s="51" t="s">
        <v>85</v>
      </c>
      <c r="B73" s="52"/>
    </row>
    <row r="74" spans="1:15" ht="4.5" customHeight="1" x14ac:dyDescent="0.2">
      <c r="A74" s="51"/>
      <c r="B74" s="52"/>
    </row>
    <row r="75" spans="1:15" ht="33.75" customHeight="1" x14ac:dyDescent="0.2">
      <c r="A75" s="114" t="s">
        <v>88</v>
      </c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</row>
    <row r="76" spans="1:15" ht="5.25" customHeight="1" x14ac:dyDescent="0.2">
      <c r="A76" s="51"/>
      <c r="B76" s="52"/>
    </row>
    <row r="77" spans="1:15" ht="5.25" customHeight="1" x14ac:dyDescent="0.2">
      <c r="A77" s="51"/>
      <c r="B77" s="52"/>
    </row>
    <row r="78" spans="1:15" ht="15" customHeight="1" x14ac:dyDescent="0.2">
      <c r="A78" s="51"/>
      <c r="B78" s="52"/>
    </row>
    <row r="79" spans="1:15" ht="15" customHeight="1" thickBot="1" x14ac:dyDescent="0.3">
      <c r="A79" s="53" t="s">
        <v>75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</row>
    <row r="80" spans="1:15" ht="10.5" customHeight="1" x14ac:dyDescent="0.2">
      <c r="A80" s="51"/>
      <c r="B80" s="52"/>
    </row>
    <row r="81" spans="1:15" ht="13.9" customHeight="1" x14ac:dyDescent="0.2">
      <c r="A81" s="110" t="s">
        <v>45</v>
      </c>
      <c r="B81" s="109" t="s">
        <v>0</v>
      </c>
      <c r="C81" s="109" t="s">
        <v>48</v>
      </c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90"/>
    </row>
    <row r="82" spans="1:15" ht="15.75" customHeight="1" x14ac:dyDescent="0.2">
      <c r="A82" s="110"/>
      <c r="B82" s="109"/>
      <c r="C82" s="111" t="s">
        <v>47</v>
      </c>
      <c r="D82" s="111"/>
      <c r="E82" s="112"/>
      <c r="F82" s="113" t="s">
        <v>5</v>
      </c>
      <c r="G82" s="111"/>
      <c r="H82" s="112"/>
      <c r="I82" s="113" t="s">
        <v>6</v>
      </c>
      <c r="J82" s="111"/>
      <c r="K82" s="112"/>
      <c r="L82" s="111" t="s">
        <v>7</v>
      </c>
      <c r="M82" s="111"/>
      <c r="N82" s="111"/>
      <c r="O82" s="90"/>
    </row>
    <row r="83" spans="1:15" ht="33.75" customHeight="1" x14ac:dyDescent="0.2">
      <c r="A83" s="110"/>
      <c r="B83" s="109"/>
      <c r="C83" s="1" t="s">
        <v>73</v>
      </c>
      <c r="D83" s="1" t="s">
        <v>74</v>
      </c>
      <c r="E83" s="3" t="s">
        <v>87</v>
      </c>
      <c r="F83" s="1" t="s">
        <v>73</v>
      </c>
      <c r="G83" s="1" t="s">
        <v>74</v>
      </c>
      <c r="H83" s="3" t="s">
        <v>87</v>
      </c>
      <c r="I83" s="1" t="s">
        <v>73</v>
      </c>
      <c r="J83" s="1" t="s">
        <v>74</v>
      </c>
      <c r="K83" s="3" t="s">
        <v>87</v>
      </c>
      <c r="L83" s="1" t="s">
        <v>73</v>
      </c>
      <c r="M83" s="1" t="s">
        <v>74</v>
      </c>
      <c r="N83" s="3" t="s">
        <v>87</v>
      </c>
      <c r="O83" s="90"/>
    </row>
    <row r="84" spans="1:15" ht="15" customHeight="1" x14ac:dyDescent="0.2">
      <c r="A84" s="77" t="s">
        <v>16</v>
      </c>
      <c r="B84" s="78">
        <f>SUM(C84:N84)</f>
        <v>15856</v>
      </c>
      <c r="C84" s="61">
        <v>33</v>
      </c>
      <c r="D84" s="61">
        <v>39</v>
      </c>
      <c r="E84" s="79">
        <v>0</v>
      </c>
      <c r="F84" s="61">
        <v>4970</v>
      </c>
      <c r="G84" s="61">
        <v>2641</v>
      </c>
      <c r="H84" s="79">
        <v>218</v>
      </c>
      <c r="I84" s="61">
        <v>4641</v>
      </c>
      <c r="J84" s="61">
        <v>1558</v>
      </c>
      <c r="K84" s="79">
        <v>165</v>
      </c>
      <c r="L84" s="61">
        <v>245</v>
      </c>
      <c r="M84" s="61">
        <v>489</v>
      </c>
      <c r="N84" s="61">
        <v>857</v>
      </c>
      <c r="O84" s="83"/>
    </row>
    <row r="85" spans="1:15" ht="15" customHeight="1" x14ac:dyDescent="0.2">
      <c r="A85" s="65" t="s">
        <v>17</v>
      </c>
      <c r="B85" s="78">
        <f t="shared" ref="B85:B95" si="16">SUM(C85:N85)</f>
        <v>14693</v>
      </c>
      <c r="C85" s="61">
        <v>47</v>
      </c>
      <c r="D85" s="61">
        <v>25</v>
      </c>
      <c r="E85" s="79">
        <v>1</v>
      </c>
      <c r="F85" s="61">
        <v>4469</v>
      </c>
      <c r="G85" s="61">
        <v>2433</v>
      </c>
      <c r="H85" s="79">
        <v>229</v>
      </c>
      <c r="I85" s="61">
        <v>4168</v>
      </c>
      <c r="J85" s="61">
        <v>1555</v>
      </c>
      <c r="K85" s="79">
        <v>123</v>
      </c>
      <c r="L85" s="61">
        <v>208</v>
      </c>
      <c r="M85" s="61">
        <v>531</v>
      </c>
      <c r="N85" s="61">
        <v>904</v>
      </c>
      <c r="O85" s="83"/>
    </row>
    <row r="86" spans="1:15" ht="15" customHeight="1" x14ac:dyDescent="0.2">
      <c r="A86" s="81" t="s">
        <v>18</v>
      </c>
      <c r="B86" s="78">
        <f t="shared" si="16"/>
        <v>7982</v>
      </c>
      <c r="C86" s="61">
        <v>14</v>
      </c>
      <c r="D86" s="61">
        <v>17</v>
      </c>
      <c r="E86" s="79">
        <v>1</v>
      </c>
      <c r="F86" s="61">
        <v>2414</v>
      </c>
      <c r="G86" s="61">
        <v>1372</v>
      </c>
      <c r="H86" s="79">
        <v>145</v>
      </c>
      <c r="I86" s="61">
        <v>2235</v>
      </c>
      <c r="J86" s="61">
        <v>807</v>
      </c>
      <c r="K86" s="79">
        <v>75</v>
      </c>
      <c r="L86" s="61">
        <v>130</v>
      </c>
      <c r="M86" s="61">
        <v>305</v>
      </c>
      <c r="N86" s="61">
        <v>467</v>
      </c>
      <c r="O86" s="83"/>
    </row>
    <row r="87" spans="1:15" ht="15" customHeight="1" x14ac:dyDescent="0.2">
      <c r="A87" s="65" t="s">
        <v>19</v>
      </c>
      <c r="B87" s="78">
        <f t="shared" si="16"/>
        <v>0</v>
      </c>
      <c r="C87" s="61">
        <v>0</v>
      </c>
      <c r="D87" s="61">
        <v>0</v>
      </c>
      <c r="E87" s="79">
        <v>0</v>
      </c>
      <c r="F87" s="61">
        <v>0</v>
      </c>
      <c r="G87" s="61">
        <v>0</v>
      </c>
      <c r="H87" s="79">
        <v>0</v>
      </c>
      <c r="I87" s="61">
        <v>0</v>
      </c>
      <c r="J87" s="61">
        <v>0</v>
      </c>
      <c r="K87" s="79">
        <v>0</v>
      </c>
      <c r="L87" s="61">
        <v>0</v>
      </c>
      <c r="M87" s="61">
        <v>0</v>
      </c>
      <c r="N87" s="61">
        <v>0</v>
      </c>
      <c r="O87" s="83"/>
    </row>
    <row r="88" spans="1:15" ht="15" customHeight="1" x14ac:dyDescent="0.2">
      <c r="A88" s="81" t="s">
        <v>20</v>
      </c>
      <c r="B88" s="78">
        <f t="shared" si="16"/>
        <v>0</v>
      </c>
      <c r="C88" s="61">
        <v>0</v>
      </c>
      <c r="D88" s="61">
        <v>0</v>
      </c>
      <c r="E88" s="79">
        <v>0</v>
      </c>
      <c r="F88" s="61">
        <v>0</v>
      </c>
      <c r="G88" s="61">
        <v>0</v>
      </c>
      <c r="H88" s="79">
        <v>0</v>
      </c>
      <c r="I88" s="61">
        <v>0</v>
      </c>
      <c r="J88" s="61">
        <v>0</v>
      </c>
      <c r="K88" s="79">
        <v>0</v>
      </c>
      <c r="L88" s="61">
        <v>0</v>
      </c>
      <c r="M88" s="61">
        <v>0</v>
      </c>
      <c r="N88" s="61">
        <v>0</v>
      </c>
      <c r="O88" s="83"/>
    </row>
    <row r="89" spans="1:15" ht="15" customHeight="1" x14ac:dyDescent="0.2">
      <c r="A89" s="65" t="s">
        <v>21</v>
      </c>
      <c r="B89" s="78">
        <f t="shared" si="16"/>
        <v>0</v>
      </c>
      <c r="C89" s="61">
        <v>0</v>
      </c>
      <c r="D89" s="61">
        <v>0</v>
      </c>
      <c r="E89" s="79">
        <v>0</v>
      </c>
      <c r="F89" s="61">
        <v>0</v>
      </c>
      <c r="G89" s="61">
        <v>0</v>
      </c>
      <c r="H89" s="79">
        <v>0</v>
      </c>
      <c r="I89" s="61">
        <v>0</v>
      </c>
      <c r="J89" s="61">
        <v>0</v>
      </c>
      <c r="K89" s="79">
        <v>0</v>
      </c>
      <c r="L89" s="61">
        <v>0</v>
      </c>
      <c r="M89" s="61">
        <v>0</v>
      </c>
      <c r="N89" s="61">
        <v>0</v>
      </c>
      <c r="O89" s="83"/>
    </row>
    <row r="90" spans="1:15" ht="15" customHeight="1" x14ac:dyDescent="0.2">
      <c r="A90" s="65" t="s">
        <v>22</v>
      </c>
      <c r="B90" s="78">
        <f t="shared" si="16"/>
        <v>4823</v>
      </c>
      <c r="C90" s="61">
        <v>8</v>
      </c>
      <c r="D90" s="61">
        <v>4</v>
      </c>
      <c r="E90" s="79">
        <v>0</v>
      </c>
      <c r="F90" s="61">
        <v>1313</v>
      </c>
      <c r="G90" s="61">
        <v>745</v>
      </c>
      <c r="H90" s="79">
        <v>56</v>
      </c>
      <c r="I90" s="61">
        <v>1433</v>
      </c>
      <c r="J90" s="61">
        <v>534</v>
      </c>
      <c r="K90" s="79">
        <v>43</v>
      </c>
      <c r="L90" s="61">
        <v>52</v>
      </c>
      <c r="M90" s="61">
        <v>318</v>
      </c>
      <c r="N90" s="61">
        <v>317</v>
      </c>
      <c r="O90" s="83"/>
    </row>
    <row r="91" spans="1:15" ht="15" customHeight="1" x14ac:dyDescent="0.2">
      <c r="A91" s="65" t="s">
        <v>23</v>
      </c>
      <c r="B91" s="78">
        <f t="shared" si="16"/>
        <v>4101</v>
      </c>
      <c r="C91" s="61">
        <v>5</v>
      </c>
      <c r="D91" s="61">
        <v>13</v>
      </c>
      <c r="E91" s="79">
        <v>0</v>
      </c>
      <c r="F91" s="61">
        <v>1006</v>
      </c>
      <c r="G91" s="61">
        <v>713</v>
      </c>
      <c r="H91" s="79">
        <v>65</v>
      </c>
      <c r="I91" s="61">
        <v>1033</v>
      </c>
      <c r="J91" s="61">
        <v>543</v>
      </c>
      <c r="K91" s="79">
        <v>41</v>
      </c>
      <c r="L91" s="61">
        <v>59</v>
      </c>
      <c r="M91" s="61">
        <v>307</v>
      </c>
      <c r="N91" s="61">
        <v>316</v>
      </c>
      <c r="O91" s="83"/>
    </row>
    <row r="92" spans="1:15" ht="15" customHeight="1" x14ac:dyDescent="0.2">
      <c r="A92" s="81" t="s">
        <v>24</v>
      </c>
      <c r="B92" s="78">
        <f t="shared" si="16"/>
        <v>6360</v>
      </c>
      <c r="C92" s="61">
        <v>6</v>
      </c>
      <c r="D92" s="61">
        <v>12</v>
      </c>
      <c r="E92" s="79">
        <v>1</v>
      </c>
      <c r="F92" s="61">
        <v>1660</v>
      </c>
      <c r="G92" s="61">
        <v>1251</v>
      </c>
      <c r="H92" s="79">
        <v>120</v>
      </c>
      <c r="I92" s="61">
        <v>1470</v>
      </c>
      <c r="J92" s="61">
        <v>734</v>
      </c>
      <c r="K92" s="79">
        <v>61</v>
      </c>
      <c r="L92" s="61">
        <v>122</v>
      </c>
      <c r="M92" s="61">
        <v>459</v>
      </c>
      <c r="N92" s="61">
        <v>464</v>
      </c>
      <c r="O92" s="83"/>
    </row>
    <row r="93" spans="1:15" ht="16.5" x14ac:dyDescent="0.2">
      <c r="A93" s="65" t="s">
        <v>25</v>
      </c>
      <c r="B93" s="78">
        <f t="shared" si="16"/>
        <v>14930</v>
      </c>
      <c r="C93" s="61">
        <v>30</v>
      </c>
      <c r="D93" s="61">
        <v>25</v>
      </c>
      <c r="E93" s="79">
        <v>1</v>
      </c>
      <c r="F93" s="61">
        <v>4060</v>
      </c>
      <c r="G93" s="61">
        <v>2847</v>
      </c>
      <c r="H93" s="79">
        <v>222</v>
      </c>
      <c r="I93" s="61">
        <v>3633</v>
      </c>
      <c r="J93" s="61">
        <v>1673</v>
      </c>
      <c r="K93" s="79">
        <v>148</v>
      </c>
      <c r="L93" s="61">
        <v>239</v>
      </c>
      <c r="M93" s="61">
        <v>923</v>
      </c>
      <c r="N93" s="61">
        <v>1129</v>
      </c>
      <c r="O93" s="83"/>
    </row>
    <row r="94" spans="1:15" ht="15" customHeight="1" x14ac:dyDescent="0.2">
      <c r="A94" s="81" t="s">
        <v>26</v>
      </c>
      <c r="B94" s="78">
        <f t="shared" si="16"/>
        <v>15152</v>
      </c>
      <c r="C94" s="61">
        <v>27</v>
      </c>
      <c r="D94" s="61">
        <v>30</v>
      </c>
      <c r="E94" s="79">
        <v>1</v>
      </c>
      <c r="F94" s="61">
        <v>4144</v>
      </c>
      <c r="G94" s="61">
        <v>2849</v>
      </c>
      <c r="H94" s="79">
        <v>196</v>
      </c>
      <c r="I94" s="61">
        <v>3795</v>
      </c>
      <c r="J94" s="61">
        <v>1801</v>
      </c>
      <c r="K94" s="79">
        <v>132</v>
      </c>
      <c r="L94" s="61">
        <v>249</v>
      </c>
      <c r="M94" s="61">
        <v>838</v>
      </c>
      <c r="N94" s="61">
        <v>1090</v>
      </c>
      <c r="O94" s="83"/>
    </row>
    <row r="95" spans="1:15" ht="15" hidden="1" customHeight="1" x14ac:dyDescent="0.2">
      <c r="A95" s="66" t="s">
        <v>27</v>
      </c>
      <c r="B95" s="86">
        <f t="shared" si="16"/>
        <v>0</v>
      </c>
      <c r="C95" s="84"/>
      <c r="D95" s="84"/>
      <c r="E95" s="85"/>
      <c r="F95" s="84"/>
      <c r="G95" s="84"/>
      <c r="H95" s="85"/>
      <c r="I95" s="84"/>
      <c r="J95" s="84"/>
      <c r="K95" s="85"/>
      <c r="L95" s="84"/>
      <c r="M95" s="84"/>
      <c r="N95" s="84"/>
      <c r="O95" s="83"/>
    </row>
    <row r="96" spans="1:15" ht="15" customHeight="1" x14ac:dyDescent="0.2">
      <c r="A96" s="87" t="s">
        <v>0</v>
      </c>
      <c r="B96" s="71">
        <f t="shared" ref="B96:N96" si="17">SUM(B84:B95)</f>
        <v>83897</v>
      </c>
      <c r="C96" s="71">
        <f t="shared" si="17"/>
        <v>170</v>
      </c>
      <c r="D96" s="71">
        <f t="shared" si="17"/>
        <v>165</v>
      </c>
      <c r="E96" s="71">
        <f t="shared" si="17"/>
        <v>5</v>
      </c>
      <c r="F96" s="71">
        <f t="shared" si="17"/>
        <v>24036</v>
      </c>
      <c r="G96" s="71">
        <f t="shared" si="17"/>
        <v>14851</v>
      </c>
      <c r="H96" s="71">
        <f t="shared" si="17"/>
        <v>1251</v>
      </c>
      <c r="I96" s="71">
        <f t="shared" si="17"/>
        <v>22408</v>
      </c>
      <c r="J96" s="71">
        <f t="shared" si="17"/>
        <v>9205</v>
      </c>
      <c r="K96" s="71">
        <f t="shared" si="17"/>
        <v>788</v>
      </c>
      <c r="L96" s="71">
        <f t="shared" si="17"/>
        <v>1304</v>
      </c>
      <c r="M96" s="71">
        <f t="shared" si="17"/>
        <v>4170</v>
      </c>
      <c r="N96" s="71">
        <f t="shared" si="17"/>
        <v>5544</v>
      </c>
      <c r="O96" s="88"/>
    </row>
    <row r="97" spans="1:15" ht="15" customHeight="1" thickBot="1" x14ac:dyDescent="0.25">
      <c r="A97" s="89" t="s">
        <v>1</v>
      </c>
      <c r="B97" s="73">
        <f>B96/$B$96</f>
        <v>1</v>
      </c>
      <c r="C97" s="73">
        <f>C96/$B$96</f>
        <v>2.0262941463937926E-3</v>
      </c>
      <c r="D97" s="73">
        <f t="shared" ref="D97:N97" si="18">D96/$B$96</f>
        <v>1.9666972597351512E-3</v>
      </c>
      <c r="E97" s="73">
        <f t="shared" si="18"/>
        <v>5.9596886658640955E-5</v>
      </c>
      <c r="F97" s="73">
        <f t="shared" si="18"/>
        <v>0.28649415354541879</v>
      </c>
      <c r="G97" s="73">
        <f t="shared" si="18"/>
        <v>0.17701467275349536</v>
      </c>
      <c r="H97" s="73">
        <f t="shared" si="18"/>
        <v>1.4911141041991966E-2</v>
      </c>
      <c r="I97" s="73">
        <f t="shared" si="18"/>
        <v>0.26708940724936531</v>
      </c>
      <c r="J97" s="73">
        <f t="shared" si="18"/>
        <v>0.109717868338558</v>
      </c>
      <c r="K97" s="73">
        <f t="shared" si="18"/>
        <v>9.3924693374018136E-3</v>
      </c>
      <c r="L97" s="73">
        <f t="shared" si="18"/>
        <v>1.554286804057356E-2</v>
      </c>
      <c r="M97" s="73">
        <f t="shared" si="18"/>
        <v>4.9703803473306551E-2</v>
      </c>
      <c r="N97" s="73">
        <f t="shared" si="18"/>
        <v>6.6081027927101091E-2</v>
      </c>
      <c r="O97" s="83"/>
    </row>
    <row r="98" spans="1:15" ht="15" customHeight="1" x14ac:dyDescent="0.2">
      <c r="A98" s="51" t="s">
        <v>86</v>
      </c>
      <c r="B98" s="52"/>
    </row>
    <row r="99" spans="1:15" s="106" customFormat="1" ht="15" customHeight="1" x14ac:dyDescent="0.2">
      <c r="A99" s="104"/>
      <c r="B99" s="105"/>
      <c r="C99" s="106">
        <f>C96/(SUM(C96:E96))</f>
        <v>0.5</v>
      </c>
      <c r="F99" s="106">
        <f>F96/(SUM(F96:H96))</f>
        <v>0.59883402262195429</v>
      </c>
      <c r="I99" s="106">
        <f>I96/(SUM(I96:K96))</f>
        <v>0.69158359309897843</v>
      </c>
      <c r="N99" s="106">
        <f>N96/SUM(L96:N96)</f>
        <v>0.50317662007623887</v>
      </c>
    </row>
    <row r="100" spans="1:15" ht="15" customHeight="1" thickBot="1" x14ac:dyDescent="0.3">
      <c r="A100" s="53" t="s">
        <v>49</v>
      </c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</row>
    <row r="101" spans="1:15" ht="5.45" customHeight="1" x14ac:dyDescent="0.2">
      <c r="A101" s="51"/>
      <c r="B101" s="52"/>
    </row>
    <row r="102" spans="1:15" ht="15" customHeight="1" x14ac:dyDescent="0.2">
      <c r="A102" s="110" t="s">
        <v>8</v>
      </c>
      <c r="B102" s="116" t="s">
        <v>0</v>
      </c>
      <c r="C102" s="115" t="s">
        <v>48</v>
      </c>
      <c r="D102" s="115"/>
      <c r="E102" s="115"/>
      <c r="F102" s="115"/>
      <c r="G102" s="90"/>
      <c r="H102" s="90"/>
      <c r="I102" s="90"/>
      <c r="J102" s="90"/>
      <c r="K102" s="90"/>
      <c r="L102" s="90"/>
      <c r="M102" s="90"/>
      <c r="N102" s="90"/>
      <c r="O102" s="107"/>
    </row>
    <row r="103" spans="1:15" ht="33.75" customHeight="1" x14ac:dyDescent="0.2">
      <c r="A103" s="110"/>
      <c r="B103" s="116"/>
      <c r="C103" s="5" t="s">
        <v>47</v>
      </c>
      <c r="D103" s="5" t="s">
        <v>5</v>
      </c>
      <c r="E103" s="5" t="s">
        <v>6</v>
      </c>
      <c r="F103" s="5" t="s">
        <v>7</v>
      </c>
      <c r="G103" s="80"/>
      <c r="H103" s="80"/>
      <c r="I103" s="4"/>
      <c r="J103" s="90"/>
      <c r="K103" s="4"/>
      <c r="L103" s="4"/>
      <c r="M103" s="90"/>
      <c r="N103" s="90"/>
      <c r="O103" s="107"/>
    </row>
    <row r="104" spans="1:15" ht="15" customHeight="1" x14ac:dyDescent="0.2">
      <c r="A104" s="77" t="s">
        <v>50</v>
      </c>
      <c r="B104" s="91">
        <f>C104+D104+E104+F104</f>
        <v>1131</v>
      </c>
      <c r="C104" s="92">
        <v>3</v>
      </c>
      <c r="D104" s="92">
        <v>474</v>
      </c>
      <c r="E104" s="92">
        <v>423</v>
      </c>
      <c r="F104" s="92">
        <v>231</v>
      </c>
      <c r="G104" s="80"/>
      <c r="H104" s="80"/>
      <c r="I104" s="93"/>
      <c r="J104" s="80"/>
      <c r="K104" s="93"/>
      <c r="L104" s="93"/>
      <c r="M104" s="80"/>
      <c r="N104" s="80"/>
      <c r="O104" s="80"/>
    </row>
    <row r="105" spans="1:15" ht="15" customHeight="1" x14ac:dyDescent="0.2">
      <c r="A105" s="65" t="s">
        <v>51</v>
      </c>
      <c r="B105" s="91">
        <f t="shared" ref="B105:B128" si="19">C105+D105+E105+F105</f>
        <v>3640</v>
      </c>
      <c r="C105" s="92">
        <v>21</v>
      </c>
      <c r="D105" s="92">
        <v>1743</v>
      </c>
      <c r="E105" s="92">
        <v>1467</v>
      </c>
      <c r="F105" s="92">
        <v>409</v>
      </c>
      <c r="G105" s="80"/>
      <c r="H105" s="80"/>
      <c r="I105" s="93"/>
      <c r="J105" s="80"/>
      <c r="K105" s="93"/>
      <c r="L105" s="93"/>
      <c r="M105" s="80"/>
      <c r="N105" s="80"/>
      <c r="O105" s="80"/>
    </row>
    <row r="106" spans="1:15" ht="15" customHeight="1" x14ac:dyDescent="0.2">
      <c r="A106" s="81" t="s">
        <v>52</v>
      </c>
      <c r="B106" s="91">
        <f t="shared" si="19"/>
        <v>2202</v>
      </c>
      <c r="C106" s="92">
        <v>5</v>
      </c>
      <c r="D106" s="92">
        <v>1029</v>
      </c>
      <c r="E106" s="92">
        <v>1017</v>
      </c>
      <c r="F106" s="92">
        <v>151</v>
      </c>
      <c r="G106" s="80"/>
      <c r="H106" s="80"/>
      <c r="I106" s="93"/>
      <c r="J106" s="80"/>
      <c r="K106" s="93"/>
      <c r="L106" s="93"/>
      <c r="M106" s="80"/>
      <c r="N106" s="80"/>
      <c r="O106" s="80"/>
    </row>
    <row r="107" spans="1:15" ht="15" customHeight="1" x14ac:dyDescent="0.2">
      <c r="A107" s="65" t="s">
        <v>53</v>
      </c>
      <c r="B107" s="91">
        <f t="shared" si="19"/>
        <v>7725</v>
      </c>
      <c r="C107" s="92">
        <v>50</v>
      </c>
      <c r="D107" s="92">
        <v>4600</v>
      </c>
      <c r="E107" s="92">
        <v>2248</v>
      </c>
      <c r="F107" s="92">
        <v>827</v>
      </c>
      <c r="G107" s="80"/>
      <c r="H107" s="80"/>
      <c r="I107" s="93"/>
      <c r="J107" s="80"/>
      <c r="K107" s="93"/>
      <c r="L107" s="93"/>
      <c r="M107" s="80"/>
      <c r="N107" s="80"/>
      <c r="O107" s="80"/>
    </row>
    <row r="108" spans="1:15" ht="15" customHeight="1" x14ac:dyDescent="0.2">
      <c r="A108" s="65" t="s">
        <v>54</v>
      </c>
      <c r="B108" s="91">
        <f t="shared" si="19"/>
        <v>3047</v>
      </c>
      <c r="C108" s="92">
        <v>16</v>
      </c>
      <c r="D108" s="92">
        <v>1485</v>
      </c>
      <c r="E108" s="92">
        <v>1269</v>
      </c>
      <c r="F108" s="92">
        <v>277</v>
      </c>
      <c r="G108" s="80"/>
      <c r="H108" s="80"/>
      <c r="I108" s="93"/>
      <c r="J108" s="80"/>
      <c r="K108" s="93"/>
      <c r="L108" s="93"/>
      <c r="M108" s="80"/>
      <c r="N108" s="80"/>
      <c r="O108" s="80"/>
    </row>
    <row r="109" spans="1:15" ht="15" customHeight="1" x14ac:dyDescent="0.2">
      <c r="A109" s="65" t="s">
        <v>55</v>
      </c>
      <c r="B109" s="91">
        <f t="shared" si="19"/>
        <v>2168</v>
      </c>
      <c r="C109" s="92">
        <v>12</v>
      </c>
      <c r="D109" s="92">
        <v>888</v>
      </c>
      <c r="E109" s="92">
        <v>955</v>
      </c>
      <c r="F109" s="92">
        <v>313</v>
      </c>
      <c r="G109" s="80"/>
      <c r="H109" s="80"/>
      <c r="I109" s="93"/>
      <c r="J109" s="80"/>
      <c r="K109" s="93"/>
      <c r="L109" s="93"/>
      <c r="M109" s="80"/>
      <c r="N109" s="80"/>
      <c r="O109" s="80"/>
    </row>
    <row r="110" spans="1:15" ht="15" customHeight="1" x14ac:dyDescent="0.2">
      <c r="A110" s="65" t="s">
        <v>11</v>
      </c>
      <c r="B110" s="91">
        <f t="shared" si="19"/>
        <v>2004</v>
      </c>
      <c r="C110" s="92">
        <v>13</v>
      </c>
      <c r="D110" s="92">
        <v>950</v>
      </c>
      <c r="E110" s="92">
        <v>673</v>
      </c>
      <c r="F110" s="92">
        <v>368</v>
      </c>
      <c r="G110" s="80"/>
      <c r="H110" s="80"/>
      <c r="I110" s="93"/>
      <c r="J110" s="80"/>
      <c r="K110" s="93"/>
      <c r="L110" s="93"/>
      <c r="M110" s="80"/>
      <c r="N110" s="80"/>
      <c r="O110" s="80"/>
    </row>
    <row r="111" spans="1:15" ht="15" customHeight="1" x14ac:dyDescent="0.2">
      <c r="A111" s="65" t="s">
        <v>9</v>
      </c>
      <c r="B111" s="91">
        <f t="shared" si="19"/>
        <v>5881</v>
      </c>
      <c r="C111" s="92">
        <v>21</v>
      </c>
      <c r="D111" s="92">
        <v>3002</v>
      </c>
      <c r="E111" s="92">
        <v>2302</v>
      </c>
      <c r="F111" s="92">
        <v>556</v>
      </c>
      <c r="G111" s="80"/>
      <c r="H111" s="80"/>
      <c r="I111" s="93"/>
      <c r="J111" s="80"/>
      <c r="K111" s="93"/>
      <c r="L111" s="93"/>
      <c r="M111" s="80"/>
      <c r="N111" s="80"/>
      <c r="O111" s="80"/>
    </row>
    <row r="112" spans="1:15" ht="15" customHeight="1" x14ac:dyDescent="0.2">
      <c r="A112" s="65" t="s">
        <v>56</v>
      </c>
      <c r="B112" s="91">
        <f t="shared" si="19"/>
        <v>958</v>
      </c>
      <c r="C112" s="92">
        <v>3</v>
      </c>
      <c r="D112" s="92">
        <v>463</v>
      </c>
      <c r="E112" s="92">
        <v>368</v>
      </c>
      <c r="F112" s="92">
        <v>124</v>
      </c>
      <c r="G112" s="80"/>
      <c r="H112" s="80"/>
      <c r="I112" s="93"/>
      <c r="J112" s="80"/>
      <c r="K112" s="93"/>
      <c r="L112" s="93"/>
      <c r="M112" s="80"/>
      <c r="N112" s="80"/>
      <c r="O112" s="80"/>
    </row>
    <row r="113" spans="1:15" ht="15" customHeight="1" x14ac:dyDescent="0.2">
      <c r="A113" s="65" t="s">
        <v>57</v>
      </c>
      <c r="B113" s="91">
        <f t="shared" si="19"/>
        <v>2085</v>
      </c>
      <c r="C113" s="92">
        <v>10</v>
      </c>
      <c r="D113" s="92">
        <v>872</v>
      </c>
      <c r="E113" s="92">
        <v>809</v>
      </c>
      <c r="F113" s="92">
        <v>394</v>
      </c>
      <c r="G113" s="80"/>
      <c r="H113" s="80"/>
      <c r="I113" s="93"/>
      <c r="J113" s="80"/>
      <c r="K113" s="93"/>
      <c r="L113" s="93"/>
      <c r="M113" s="80"/>
      <c r="N113" s="80"/>
      <c r="O113" s="80"/>
    </row>
    <row r="114" spans="1:15" ht="15" customHeight="1" x14ac:dyDescent="0.2">
      <c r="A114" s="65" t="s">
        <v>58</v>
      </c>
      <c r="B114" s="91">
        <f t="shared" si="19"/>
        <v>2599</v>
      </c>
      <c r="C114" s="92">
        <v>4</v>
      </c>
      <c r="D114" s="92">
        <v>1308</v>
      </c>
      <c r="E114" s="92">
        <v>945</v>
      </c>
      <c r="F114" s="92">
        <v>342</v>
      </c>
      <c r="G114" s="80"/>
      <c r="H114" s="80"/>
      <c r="I114" s="93"/>
      <c r="J114" s="80"/>
      <c r="K114" s="93"/>
      <c r="L114" s="93"/>
      <c r="M114" s="80"/>
      <c r="N114" s="80"/>
      <c r="O114" s="80"/>
    </row>
    <row r="115" spans="1:15" ht="15" customHeight="1" x14ac:dyDescent="0.2">
      <c r="A115" s="65" t="s">
        <v>13</v>
      </c>
      <c r="B115" s="91">
        <f t="shared" si="19"/>
        <v>3227</v>
      </c>
      <c r="C115" s="92">
        <v>10</v>
      </c>
      <c r="D115" s="92">
        <v>1497</v>
      </c>
      <c r="E115" s="92">
        <v>1260</v>
      </c>
      <c r="F115" s="92">
        <v>460</v>
      </c>
      <c r="G115" s="80"/>
      <c r="H115" s="80"/>
      <c r="I115" s="93"/>
      <c r="J115" s="80"/>
      <c r="K115" s="93"/>
      <c r="L115" s="93"/>
      <c r="M115" s="80"/>
      <c r="N115" s="80"/>
      <c r="O115" s="80"/>
    </row>
    <row r="116" spans="1:15" ht="15" customHeight="1" x14ac:dyDescent="0.2">
      <c r="A116" s="65" t="s">
        <v>59</v>
      </c>
      <c r="B116" s="91">
        <f t="shared" si="19"/>
        <v>4358</v>
      </c>
      <c r="C116" s="92">
        <v>9</v>
      </c>
      <c r="D116" s="92">
        <v>1902</v>
      </c>
      <c r="E116" s="92">
        <v>1747</v>
      </c>
      <c r="F116" s="92">
        <v>700</v>
      </c>
      <c r="G116" s="80"/>
      <c r="H116" s="80"/>
      <c r="I116" s="93"/>
      <c r="J116" s="80"/>
      <c r="K116" s="93"/>
      <c r="L116" s="93"/>
      <c r="M116" s="80"/>
      <c r="N116" s="80"/>
      <c r="O116" s="80"/>
    </row>
    <row r="117" spans="1:15" ht="15" customHeight="1" x14ac:dyDescent="0.2">
      <c r="A117" s="65" t="s">
        <v>60</v>
      </c>
      <c r="B117" s="91">
        <f t="shared" si="19"/>
        <v>2431</v>
      </c>
      <c r="C117" s="92">
        <v>8</v>
      </c>
      <c r="D117" s="92">
        <v>1132</v>
      </c>
      <c r="E117" s="92">
        <v>1032</v>
      </c>
      <c r="F117" s="92">
        <v>259</v>
      </c>
      <c r="G117" s="80"/>
      <c r="H117" s="80"/>
      <c r="I117" s="93"/>
      <c r="J117" s="80"/>
      <c r="K117" s="93"/>
      <c r="L117" s="93"/>
      <c r="M117" s="80"/>
      <c r="N117" s="80"/>
      <c r="O117" s="80"/>
    </row>
    <row r="118" spans="1:15" ht="15" customHeight="1" x14ac:dyDescent="0.2">
      <c r="A118" s="65" t="s">
        <v>10</v>
      </c>
      <c r="B118" s="91">
        <f t="shared" si="19"/>
        <v>23392</v>
      </c>
      <c r="C118" s="92">
        <v>90</v>
      </c>
      <c r="D118" s="92">
        <v>11193</v>
      </c>
      <c r="E118" s="92">
        <v>8663</v>
      </c>
      <c r="F118" s="92">
        <v>3446</v>
      </c>
      <c r="G118" s="80"/>
      <c r="H118" s="80"/>
      <c r="I118" s="93"/>
      <c r="J118" s="80"/>
      <c r="K118" s="93"/>
      <c r="L118" s="93"/>
      <c r="M118" s="80"/>
      <c r="N118" s="80"/>
      <c r="O118" s="80"/>
    </row>
    <row r="119" spans="1:15" ht="15" customHeight="1" x14ac:dyDescent="0.2">
      <c r="A119" s="65" t="s">
        <v>61</v>
      </c>
      <c r="B119" s="91">
        <f t="shared" si="19"/>
        <v>1616</v>
      </c>
      <c r="C119" s="92">
        <v>19</v>
      </c>
      <c r="D119" s="92">
        <v>665</v>
      </c>
      <c r="E119" s="92">
        <v>710</v>
      </c>
      <c r="F119" s="92">
        <v>222</v>
      </c>
      <c r="G119" s="80"/>
      <c r="H119" s="80"/>
      <c r="I119" s="93"/>
      <c r="J119" s="80"/>
      <c r="K119" s="93"/>
      <c r="L119" s="93"/>
      <c r="M119" s="80"/>
      <c r="N119" s="80"/>
      <c r="O119" s="80"/>
    </row>
    <row r="120" spans="1:15" ht="15" customHeight="1" x14ac:dyDescent="0.2">
      <c r="A120" s="65" t="s">
        <v>62</v>
      </c>
      <c r="B120" s="91">
        <f t="shared" si="19"/>
        <v>597</v>
      </c>
      <c r="C120" s="92">
        <v>1</v>
      </c>
      <c r="D120" s="92">
        <v>268</v>
      </c>
      <c r="E120" s="92">
        <v>246</v>
      </c>
      <c r="F120" s="92">
        <v>82</v>
      </c>
      <c r="G120" s="80"/>
      <c r="H120" s="80"/>
      <c r="I120" s="93"/>
      <c r="J120" s="80"/>
      <c r="K120" s="93"/>
      <c r="L120" s="93"/>
      <c r="M120" s="80"/>
      <c r="N120" s="80"/>
      <c r="O120" s="80"/>
    </row>
    <row r="121" spans="1:15" ht="15" customHeight="1" x14ac:dyDescent="0.2">
      <c r="A121" s="65" t="s">
        <v>63</v>
      </c>
      <c r="B121" s="91">
        <f t="shared" si="19"/>
        <v>668</v>
      </c>
      <c r="C121" s="92">
        <v>1</v>
      </c>
      <c r="D121" s="92">
        <v>315</v>
      </c>
      <c r="E121" s="92">
        <v>275</v>
      </c>
      <c r="F121" s="92">
        <v>77</v>
      </c>
      <c r="G121" s="80"/>
      <c r="H121" s="80"/>
      <c r="I121" s="93"/>
      <c r="J121" s="80"/>
      <c r="K121" s="93"/>
      <c r="L121" s="93"/>
      <c r="M121" s="80"/>
      <c r="N121" s="80"/>
      <c r="O121" s="80"/>
    </row>
    <row r="122" spans="1:15" ht="15" customHeight="1" x14ac:dyDescent="0.2">
      <c r="A122" s="65" t="s">
        <v>64</v>
      </c>
      <c r="B122" s="91">
        <f t="shared" si="19"/>
        <v>851</v>
      </c>
      <c r="C122" s="92">
        <v>1</v>
      </c>
      <c r="D122" s="92">
        <v>385</v>
      </c>
      <c r="E122" s="92">
        <v>359</v>
      </c>
      <c r="F122" s="92">
        <v>106</v>
      </c>
      <c r="G122" s="80"/>
      <c r="H122" s="80"/>
      <c r="I122" s="93"/>
      <c r="J122" s="80"/>
      <c r="K122" s="93"/>
      <c r="L122" s="93"/>
      <c r="M122" s="80"/>
      <c r="N122" s="80"/>
      <c r="O122" s="80"/>
    </row>
    <row r="123" spans="1:15" ht="15" customHeight="1" x14ac:dyDescent="0.2">
      <c r="A123" s="65" t="s">
        <v>65</v>
      </c>
      <c r="B123" s="91">
        <f t="shared" si="19"/>
        <v>3822</v>
      </c>
      <c r="C123" s="92">
        <v>3</v>
      </c>
      <c r="D123" s="92">
        <v>1810</v>
      </c>
      <c r="E123" s="92">
        <v>1576</v>
      </c>
      <c r="F123" s="92">
        <v>433</v>
      </c>
      <c r="G123" s="80"/>
      <c r="H123" s="80"/>
      <c r="I123" s="93"/>
      <c r="J123" s="80"/>
      <c r="K123" s="93"/>
      <c r="L123" s="93"/>
      <c r="M123" s="80"/>
      <c r="N123" s="80"/>
      <c r="O123" s="80"/>
    </row>
    <row r="124" spans="1:15" ht="15" customHeight="1" x14ac:dyDescent="0.2">
      <c r="A124" s="65" t="s">
        <v>12</v>
      </c>
      <c r="B124" s="91">
        <f t="shared" si="19"/>
        <v>3046</v>
      </c>
      <c r="C124" s="92">
        <v>16</v>
      </c>
      <c r="D124" s="92">
        <v>1271</v>
      </c>
      <c r="E124" s="92">
        <v>1471</v>
      </c>
      <c r="F124" s="92">
        <v>288</v>
      </c>
      <c r="G124" s="80"/>
      <c r="H124" s="80"/>
      <c r="I124" s="93"/>
      <c r="J124" s="80"/>
      <c r="K124" s="93"/>
      <c r="L124" s="93"/>
      <c r="M124" s="80"/>
      <c r="N124" s="80"/>
      <c r="O124" s="80"/>
    </row>
    <row r="125" spans="1:15" ht="15" customHeight="1" x14ac:dyDescent="0.2">
      <c r="A125" s="65" t="s">
        <v>66</v>
      </c>
      <c r="B125" s="91">
        <f t="shared" si="19"/>
        <v>2780</v>
      </c>
      <c r="C125" s="92">
        <v>8</v>
      </c>
      <c r="D125" s="92">
        <v>1262</v>
      </c>
      <c r="E125" s="92">
        <v>1076</v>
      </c>
      <c r="F125" s="92">
        <v>434</v>
      </c>
      <c r="G125" s="80"/>
      <c r="H125" s="80"/>
      <c r="I125" s="93"/>
      <c r="J125" s="80"/>
      <c r="K125" s="93"/>
      <c r="L125" s="93"/>
      <c r="M125" s="80"/>
      <c r="N125" s="80"/>
      <c r="O125" s="80"/>
    </row>
    <row r="126" spans="1:15" ht="15" customHeight="1" x14ac:dyDescent="0.2">
      <c r="A126" s="65" t="s">
        <v>67</v>
      </c>
      <c r="B126" s="91">
        <f t="shared" si="19"/>
        <v>1583</v>
      </c>
      <c r="C126" s="92">
        <v>8</v>
      </c>
      <c r="D126" s="92">
        <v>657</v>
      </c>
      <c r="E126" s="92">
        <v>630</v>
      </c>
      <c r="F126" s="92">
        <v>288</v>
      </c>
      <c r="G126" s="80"/>
      <c r="H126" s="80"/>
      <c r="I126" s="93"/>
      <c r="J126" s="80"/>
      <c r="K126" s="93"/>
      <c r="L126" s="93"/>
      <c r="M126" s="80"/>
      <c r="N126" s="80"/>
      <c r="O126" s="80"/>
    </row>
    <row r="127" spans="1:15" ht="15" customHeight="1" x14ac:dyDescent="0.2">
      <c r="A127" s="65" t="s">
        <v>68</v>
      </c>
      <c r="B127" s="91">
        <f t="shared" si="19"/>
        <v>1439</v>
      </c>
      <c r="C127" s="92">
        <v>0</v>
      </c>
      <c r="D127" s="92">
        <v>725</v>
      </c>
      <c r="E127" s="92">
        <v>635</v>
      </c>
      <c r="F127" s="92">
        <v>79</v>
      </c>
      <c r="G127" s="80"/>
      <c r="H127" s="80"/>
      <c r="I127" s="93"/>
      <c r="J127" s="80"/>
      <c r="K127" s="93"/>
      <c r="L127" s="93"/>
      <c r="M127" s="80"/>
      <c r="N127" s="80"/>
      <c r="O127" s="80"/>
    </row>
    <row r="128" spans="1:15" s="96" customFormat="1" ht="15" customHeight="1" x14ac:dyDescent="0.2">
      <c r="A128" s="66" t="s">
        <v>69</v>
      </c>
      <c r="B128" s="94">
        <f t="shared" si="19"/>
        <v>647</v>
      </c>
      <c r="C128" s="95">
        <v>8</v>
      </c>
      <c r="D128" s="95">
        <v>242</v>
      </c>
      <c r="E128" s="95">
        <v>245</v>
      </c>
      <c r="F128" s="95">
        <v>152</v>
      </c>
      <c r="G128" s="80"/>
      <c r="H128" s="80"/>
      <c r="I128" s="93"/>
      <c r="J128" s="80"/>
      <c r="K128" s="93"/>
      <c r="L128" s="93"/>
      <c r="M128" s="80"/>
      <c r="N128" s="80"/>
      <c r="O128" s="80"/>
    </row>
    <row r="129" spans="1:15" ht="15" customHeight="1" x14ac:dyDescent="0.2">
      <c r="A129" s="87" t="s">
        <v>0</v>
      </c>
      <c r="B129" s="97">
        <f>SUM(B104:B128)</f>
        <v>83897</v>
      </c>
      <c r="C129" s="97">
        <f>SUM(C104:C128)</f>
        <v>340</v>
      </c>
      <c r="D129" s="97">
        <f t="shared" ref="D129:F129" si="20">SUM(D104:D128)</f>
        <v>40138</v>
      </c>
      <c r="E129" s="97">
        <f t="shared" si="20"/>
        <v>32401</v>
      </c>
      <c r="F129" s="97">
        <f t="shared" si="20"/>
        <v>11018</v>
      </c>
      <c r="G129" s="88"/>
      <c r="H129" s="80"/>
      <c r="I129" s="88"/>
      <c r="J129" s="88"/>
      <c r="K129" s="88"/>
      <c r="L129" s="88"/>
      <c r="M129" s="88"/>
      <c r="N129" s="88"/>
      <c r="O129" s="88"/>
    </row>
    <row r="130" spans="1:15" ht="15" customHeight="1" thickBot="1" x14ac:dyDescent="0.25">
      <c r="A130" s="89" t="s">
        <v>1</v>
      </c>
      <c r="B130" s="98">
        <f>B129/$B$129</f>
        <v>1</v>
      </c>
      <c r="C130" s="98">
        <f>C129/$B$129</f>
        <v>4.0525882927875852E-3</v>
      </c>
      <c r="D130" s="98">
        <f>D129/$B$129</f>
        <v>0.47841996734090614</v>
      </c>
      <c r="E130" s="98">
        <f>E129/$B$129</f>
        <v>0.38619974492532511</v>
      </c>
      <c r="F130" s="98">
        <f>F129/$B$129</f>
        <v>0.13132769944098122</v>
      </c>
      <c r="G130" s="75"/>
      <c r="H130" s="80"/>
      <c r="I130" s="75"/>
      <c r="J130" s="75"/>
      <c r="K130" s="75"/>
      <c r="L130" s="75"/>
      <c r="M130" s="75"/>
      <c r="N130" s="75"/>
      <c r="O130" s="75"/>
    </row>
    <row r="131" spans="1:15" ht="15" customHeight="1" x14ac:dyDescent="0.2">
      <c r="A131" s="51"/>
      <c r="B131" s="52"/>
    </row>
  </sheetData>
  <mergeCells count="22">
    <mergeCell ref="O102:O103"/>
    <mergeCell ref="C102:F102"/>
    <mergeCell ref="A102:A103"/>
    <mergeCell ref="B102:B103"/>
    <mergeCell ref="A81:A83"/>
    <mergeCell ref="I82:K82"/>
    <mergeCell ref="L82:N82"/>
    <mergeCell ref="C81:N81"/>
    <mergeCell ref="O53:O54"/>
    <mergeCell ref="K53:L53"/>
    <mergeCell ref="M53:M54"/>
    <mergeCell ref="A53:A54"/>
    <mergeCell ref="B81:B83"/>
    <mergeCell ref="B53:B54"/>
    <mergeCell ref="C82:E82"/>
    <mergeCell ref="F82:H82"/>
    <mergeCell ref="C53:E53"/>
    <mergeCell ref="F53:F54"/>
    <mergeCell ref="G53:I53"/>
    <mergeCell ref="A75:N75"/>
    <mergeCell ref="J53:J54"/>
    <mergeCell ref="N53:N54"/>
  </mergeCells>
  <printOptions horizontalCentered="1"/>
  <pageMargins left="0.15748031496062992" right="0.19685039370078741" top="0.55118110236220474" bottom="0.55118110236220474" header="0.31496062992125984" footer="0.31496062992125984"/>
  <pageSetup scale="55" orientation="landscape" r:id="rId1"/>
  <headerFooter>
    <oddFooter>&amp;LFuente: Registro de casos del CEM/UGIGC/PNCVFS</oddFooter>
  </headerFooter>
  <rowBreaks count="1" manualBreakCount="1">
    <brk id="7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Mujer</vt:lpstr>
      <vt:lpstr>Mujer!Área_de_impresión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lastPrinted>2020-02-14T22:03:34Z</cp:lastPrinted>
  <dcterms:created xsi:type="dcterms:W3CDTF">2009-10-30T17:37:42Z</dcterms:created>
  <dcterms:modified xsi:type="dcterms:W3CDTF">2020-12-14T15:13:57Z</dcterms:modified>
</cp:coreProperties>
</file>