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BV Noviembre\páginas\"/>
    </mc:Choice>
  </mc:AlternateContent>
  <bookViews>
    <workbookView xWindow="-105" yWindow="-105" windowWidth="23250" windowHeight="12570" tabRatio="362"/>
  </bookViews>
  <sheets>
    <sheet name="2.8" sheetId="1" r:id="rId1"/>
  </sheets>
  <definedNames>
    <definedName name="_xlnm._FilterDatabase" localSheetId="0" hidden="1">'2.8'!$A$7:$S$7</definedName>
    <definedName name="_xlnm.Print_Area" localSheetId="0">'2.8'!$A$1:$S$44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91029"/>
</workbook>
</file>

<file path=xl/calcChain.xml><?xml version="1.0" encoding="utf-8"?>
<calcChain xmlns="http://schemas.openxmlformats.org/spreadsheetml/2006/main">
  <c r="I8" i="1" l="1"/>
  <c r="Q8" i="1" s="1"/>
  <c r="D36" i="1"/>
  <c r="C9" i="1"/>
  <c r="G9" i="1" s="1"/>
  <c r="C8" i="1"/>
  <c r="K8" i="1" l="1"/>
  <c r="E8" i="1"/>
  <c r="G8" i="1"/>
  <c r="M8" i="1"/>
  <c r="O8" i="1"/>
  <c r="P36" i="1"/>
  <c r="N36" i="1"/>
  <c r="L36" i="1"/>
  <c r="J36" i="1"/>
  <c r="F36" i="1"/>
  <c r="I31" i="1" l="1"/>
  <c r="I9" i="1"/>
  <c r="K31" i="1" l="1"/>
  <c r="I16" i="1"/>
  <c r="I27" i="1" l="1"/>
  <c r="Q16" i="1"/>
  <c r="C16" i="1"/>
  <c r="E16" i="1" s="1"/>
  <c r="O27" i="1" l="1"/>
  <c r="Q27" i="1"/>
  <c r="K27" i="1"/>
  <c r="M27" i="1"/>
  <c r="I15" i="1"/>
  <c r="O15" i="1" s="1"/>
  <c r="I10" i="1"/>
  <c r="K10" i="1" s="1"/>
  <c r="I30" i="1"/>
  <c r="O30" i="1" s="1"/>
  <c r="C27" i="1"/>
  <c r="E27" i="1" s="1"/>
  <c r="C19" i="1"/>
  <c r="C14" i="1"/>
  <c r="E14" i="1" s="1"/>
  <c r="C12" i="1"/>
  <c r="E12" i="1" s="1"/>
  <c r="C32" i="1"/>
  <c r="C29" i="1"/>
  <c r="E29" i="1" s="1"/>
  <c r="I18" i="1"/>
  <c r="O18" i="1" s="1"/>
  <c r="M9" i="1"/>
  <c r="I28" i="1"/>
  <c r="K28" i="1" s="1"/>
  <c r="O31" i="1"/>
  <c r="I17" i="1"/>
  <c r="M17" i="1" s="1"/>
  <c r="I23" i="1"/>
  <c r="O23" i="1" s="1"/>
  <c r="I24" i="1"/>
  <c r="O24" i="1" s="1"/>
  <c r="I13" i="1"/>
  <c r="M13" i="1" s="1"/>
  <c r="I26" i="1"/>
  <c r="K26" i="1" s="1"/>
  <c r="I22" i="1"/>
  <c r="K22" i="1" s="1"/>
  <c r="C22" i="1"/>
  <c r="E22" i="1" s="1"/>
  <c r="C15" i="1"/>
  <c r="C31" i="1"/>
  <c r="C28" i="1"/>
  <c r="E28" i="1" s="1"/>
  <c r="C23" i="1"/>
  <c r="C10" i="1"/>
  <c r="C17" i="1"/>
  <c r="E17" i="1" s="1"/>
  <c r="C26" i="1"/>
  <c r="E26" i="1" s="1"/>
  <c r="C13" i="1"/>
  <c r="E13" i="1" s="1"/>
  <c r="C24" i="1"/>
  <c r="C18" i="1"/>
  <c r="I19" i="1"/>
  <c r="K19" i="1" s="1"/>
  <c r="I11" i="1"/>
  <c r="Q11" i="1" s="1"/>
  <c r="I21" i="1"/>
  <c r="M21" i="1" s="1"/>
  <c r="I20" i="1"/>
  <c r="M20" i="1" s="1"/>
  <c r="I29" i="1"/>
  <c r="K29" i="1" s="1"/>
  <c r="I12" i="1"/>
  <c r="O12" i="1" s="1"/>
  <c r="I32" i="1"/>
  <c r="M32" i="1" s="1"/>
  <c r="I25" i="1"/>
  <c r="K25" i="1" s="1"/>
  <c r="I14" i="1"/>
  <c r="M14" i="1" s="1"/>
  <c r="C11" i="1"/>
  <c r="C21" i="1"/>
  <c r="E21" i="1" s="1"/>
  <c r="C20" i="1"/>
  <c r="E20" i="1" s="1"/>
  <c r="C25" i="1"/>
  <c r="E25" i="1" s="1"/>
  <c r="C30" i="1"/>
  <c r="C36" i="1" l="1"/>
  <c r="I36" i="1"/>
  <c r="E31" i="1"/>
  <c r="G10" i="1"/>
  <c r="E10" i="1"/>
  <c r="G15" i="1"/>
  <c r="E15" i="1"/>
  <c r="G23" i="1"/>
  <c r="E23" i="1"/>
  <c r="G32" i="1"/>
  <c r="E32" i="1"/>
  <c r="G19" i="1"/>
  <c r="E19" i="1"/>
  <c r="G18" i="1"/>
  <c r="E18" i="1"/>
  <c r="G27" i="1"/>
  <c r="G30" i="1"/>
  <c r="E30" i="1"/>
  <c r="G11" i="1"/>
  <c r="E11" i="1"/>
  <c r="G24" i="1"/>
  <c r="E24" i="1"/>
  <c r="E9" i="1"/>
  <c r="G17" i="1"/>
  <c r="G28" i="1"/>
  <c r="G22" i="1"/>
  <c r="M30" i="1"/>
  <c r="O17" i="1"/>
  <c r="Q32" i="1"/>
  <c r="M31" i="1"/>
  <c r="G16" i="1"/>
  <c r="G12" i="1"/>
  <c r="G21" i="1"/>
  <c r="M11" i="1"/>
  <c r="G26" i="1"/>
  <c r="M15" i="1"/>
  <c r="K23" i="1"/>
  <c r="K11" i="1"/>
  <c r="K13" i="1"/>
  <c r="Q10" i="1"/>
  <c r="M28" i="1"/>
  <c r="O28" i="1"/>
  <c r="M10" i="1"/>
  <c r="Q22" i="1"/>
  <c r="M25" i="1"/>
  <c r="O25" i="1"/>
  <c r="K18" i="1"/>
  <c r="K30" i="1"/>
  <c r="Q29" i="1"/>
  <c r="O29" i="1"/>
  <c r="Q26" i="1"/>
  <c r="M16" i="1"/>
  <c r="O16" i="1"/>
  <c r="K17" i="1"/>
  <c r="M12" i="1"/>
  <c r="Q28" i="1"/>
  <c r="Q17" i="1"/>
  <c r="Q15" i="1"/>
  <c r="K16" i="1"/>
  <c r="M29" i="1"/>
  <c r="M18" i="1"/>
  <c r="K15" i="1"/>
  <c r="O21" i="1"/>
  <c r="O26" i="1"/>
  <c r="Q14" i="1"/>
  <c r="M26" i="1"/>
  <c r="K21" i="1"/>
  <c r="M23" i="1"/>
  <c r="Q18" i="1"/>
  <c r="K32" i="1"/>
  <c r="K9" i="1"/>
  <c r="O20" i="1"/>
  <c r="M22" i="1"/>
  <c r="O32" i="1"/>
  <c r="Q9" i="1"/>
  <c r="K20" i="1"/>
  <c r="Q30" i="1"/>
  <c r="Q21" i="1"/>
  <c r="K24" i="1"/>
  <c r="Q25" i="1"/>
  <c r="O11" i="1"/>
  <c r="O10" i="1"/>
  <c r="O13" i="1"/>
  <c r="M24" i="1"/>
  <c r="M19" i="1"/>
  <c r="Q20" i="1"/>
  <c r="O19" i="1"/>
  <c r="Q24" i="1"/>
  <c r="Q31" i="1"/>
  <c r="K14" i="1"/>
  <c r="Q19" i="1"/>
  <c r="O9" i="1"/>
  <c r="Q13" i="1"/>
  <c r="K12" i="1"/>
  <c r="Q12" i="1"/>
  <c r="O14" i="1"/>
  <c r="Q23" i="1"/>
  <c r="O22" i="1"/>
  <c r="G14" i="1"/>
  <c r="G20" i="1"/>
  <c r="G13" i="1"/>
  <c r="G29" i="1"/>
  <c r="G25" i="1"/>
  <c r="G31" i="1"/>
  <c r="E36" i="1" l="1"/>
  <c r="G36" i="1"/>
  <c r="O36" i="1"/>
  <c r="K36" i="1"/>
  <c r="Q36" i="1"/>
  <c r="M36" i="1"/>
</calcChain>
</file>

<file path=xl/sharedStrings.xml><?xml version="1.0" encoding="utf-8"?>
<sst xmlns="http://schemas.openxmlformats.org/spreadsheetml/2006/main" count="79" uniqueCount="72">
  <si>
    <t>Total</t>
  </si>
  <si>
    <t>Mujeres</t>
  </si>
  <si>
    <t>%</t>
  </si>
  <si>
    <t>Hombres</t>
  </si>
  <si>
    <t>N°</t>
  </si>
  <si>
    <t xml:space="preserve">CASOS ATENDIDOS A PERSONAS AFECTADAS POR HECHOS DE VIOLENCIA CONTRA LAS MUJERES, LOS INTEGRANTES DEL GRUPO FAMILIAR Y PERSONAS AFECTADAS POR VIOLENCIA SEXUAL, ATENDIDAS POR EL PNCVFS,  SEGÚN DEPARTAMENTO, SEXO DE LA VÍCTIMA Y TIPO DE VIOLENCIA </t>
  </si>
  <si>
    <t>Casos atendidos por los CEMs, según sexo</t>
  </si>
  <si>
    <t>Casos atendidos por los CEMs, según tipo de violencia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</si>
  <si>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</si>
  <si>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</si>
  <si>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</si>
  <si>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</si>
  <si>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</si>
  <si>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</si>
  <si>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</si>
  <si>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</si>
  <si>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</si>
  <si>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</si>
  <si>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</si>
  <si>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</si>
  <si>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</si>
  <si>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</si>
  <si>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</si>
  <si>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</si>
  <si>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</si>
  <si>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</si>
  <si>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</si>
  <si>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</si>
  <si>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</si>
  <si>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</si>
  <si>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</si>
  <si>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</si>
  <si>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(/1) Mujeres alguna vez unidas de 15 a 49 años que han sufrido alguna vez violencia por parte de su esposo o compañero.</t>
  </si>
  <si>
    <t>Fuente : Registro de casos del CEM</t>
  </si>
  <si>
    <t>Departamento</t>
  </si>
  <si>
    <t>Cuadro N° 2.8</t>
  </si>
  <si>
    <r>
      <t xml:space="preserve">Económica </t>
    </r>
    <r>
      <rPr>
        <b/>
        <sz val="8"/>
        <color indexed="9"/>
        <rFont val="Arial Narrow"/>
        <family val="2"/>
      </rPr>
      <t>o Patrimonial</t>
    </r>
  </si>
  <si>
    <t>Psicológica</t>
  </si>
  <si>
    <t>Física</t>
  </si>
  <si>
    <t>Sexual</t>
  </si>
  <si>
    <r>
      <t>Lima</t>
    </r>
    <r>
      <rPr>
        <vertAlign val="superscript"/>
        <sz val="10"/>
        <color indexed="8"/>
        <rFont val="Arial Narrow"/>
        <family val="2"/>
      </rPr>
      <t>/2</t>
    </r>
  </si>
  <si>
    <t>Elaboración : SISEGC - UPPM - AURORA</t>
  </si>
  <si>
    <t>Violencia piscológica, física y/o sexual (/1) ENDES 2019</t>
  </si>
  <si>
    <t>57,2%</t>
  </si>
  <si>
    <t>65,7%</t>
  </si>
  <si>
    <t>65,3%</t>
  </si>
  <si>
    <t>55,3%</t>
  </si>
  <si>
    <t>52,6%</t>
  </si>
  <si>
    <t>54,8%</t>
  </si>
  <si>
    <t>63,8%</t>
  </si>
  <si>
    <t>53,4%</t>
  </si>
  <si>
    <t>59,4%</t>
  </si>
  <si>
    <t>55,2%</t>
  </si>
  <si>
    <t>45,8%</t>
  </si>
  <si>
    <t>63,4%</t>
  </si>
  <si>
    <t>61,2%</t>
  </si>
  <si>
    <t>59,9%</t>
  </si>
  <si>
    <t>63,6%</t>
  </si>
  <si>
    <t>72,8%</t>
  </si>
  <si>
    <t>43,3%</t>
  </si>
  <si>
    <t>47,3%</t>
  </si>
  <si>
    <t>58,0%</t>
  </si>
  <si>
    <t>67,3%</t>
  </si>
  <si>
    <t>54,3%</t>
  </si>
  <si>
    <t>55,7%</t>
  </si>
  <si>
    <t>50,6%</t>
  </si>
  <si>
    <t>61,9%</t>
  </si>
  <si>
    <t>49,8%</t>
  </si>
  <si>
    <t>57,7%</t>
  </si>
  <si>
    <t>(/2 ENDES 2019) Lima Provincias es 64,2%, Lima Metropolitana es 56,6%. ENDES 2019</t>
  </si>
  <si>
    <r>
      <rPr>
        <b/>
        <sz val="8"/>
        <rFont val="Arial Narrow"/>
        <family val="2"/>
      </rPr>
      <t>/a</t>
    </r>
    <r>
      <rPr>
        <sz val="8"/>
        <rFont val="Arial Narrow"/>
        <family val="2"/>
      </rPr>
      <t xml:space="preserve"> En cumplimiento con el Decreto Supremo N° 044-2020-PCM, en Estado de Emergencia Nacional, durante la cuarentena obligatoria no funcionaron los CEM, sino los Equipos Itinerantes de Urgencia aprobado con Resolución de la Dirección Ejecutiva N° 20-2020.MIMP-AURORA-DE.</t>
    </r>
  </si>
  <si>
    <r>
      <t>Periodo : Enero - Noviembre</t>
    </r>
    <r>
      <rPr>
        <b/>
        <vertAlign val="superscript"/>
        <sz val="10"/>
        <rFont val="Arial Narrow"/>
        <family val="2"/>
      </rPr>
      <t>/a</t>
    </r>
    <r>
      <rPr>
        <b/>
        <sz val="10"/>
        <rFont val="Arial Narrow"/>
        <family val="2"/>
      </rPr>
      <t>, 2020 - Preliminar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</si>
</sst>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6" x14ac:knownFonts="1">
    <font>
      <sz val="10"/>
      <name val="Arial"/>
    </font>
    <font>
      <sz val="10"/>
      <name val="Arial"/>
      <family val="2"/>
    </font>
    <font>
      <b/>
      <sz val="8"/>
      <color indexed="9"/>
      <name val="Arial Narrow"/>
      <family val="2"/>
    </font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vertAlign val="superscript"/>
      <sz val="10"/>
      <color indexed="8"/>
      <name val="Arial Narrow"/>
      <family val="2"/>
    </font>
    <font>
      <b/>
      <vertAlign val="superscript"/>
      <sz val="10"/>
      <name val="Arial Narrow"/>
      <family val="2"/>
    </font>
    <font>
      <b/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rgb="FF3054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305496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49" fontId="4" fillId="6" borderId="7" xfId="5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/>
    </xf>
    <xf numFmtId="0" fontId="6" fillId="3" borderId="0" xfId="5" applyFont="1" applyFill="1"/>
    <xf numFmtId="0" fontId="6" fillId="3" borderId="0" xfId="5" applyFont="1" applyFill="1" applyAlignment="1">
      <alignment horizontal="centerContinuous"/>
    </xf>
    <xf numFmtId="0" fontId="6" fillId="3" borderId="0" xfId="5" applyFont="1" applyFill="1" applyAlignment="1">
      <alignment horizontal="centerContinuous" vertical="center" wrapText="1"/>
    </xf>
    <xf numFmtId="0" fontId="6" fillId="3" borderId="0" xfId="5" applyFont="1" applyFill="1" applyAlignment="1">
      <alignment horizontal="center"/>
    </xf>
    <xf numFmtId="0" fontId="8" fillId="3" borderId="0" xfId="5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49" fontId="4" fillId="6" borderId="0" xfId="5" applyNumberFormat="1" applyFont="1" applyFill="1" applyBorder="1" applyAlignment="1">
      <alignment horizontal="center" vertical="center" wrapText="1"/>
    </xf>
    <xf numFmtId="0" fontId="6" fillId="7" borderId="2" xfId="5" applyFont="1" applyFill="1" applyBorder="1" applyAlignment="1">
      <alignment horizontal="center" vertical="center"/>
    </xf>
    <xf numFmtId="0" fontId="10" fillId="7" borderId="3" xfId="6" applyFont="1" applyFill="1" applyBorder="1" applyAlignment="1">
      <alignment horizontal="left" vertical="center" wrapText="1"/>
    </xf>
    <xf numFmtId="3" fontId="8" fillId="7" borderId="2" xfId="5" applyNumberFormat="1" applyFont="1" applyFill="1" applyBorder="1" applyAlignment="1">
      <alignment horizontal="right" vertical="center" wrapText="1"/>
    </xf>
    <xf numFmtId="3" fontId="6" fillId="7" borderId="2" xfId="0" applyNumberFormat="1" applyFont="1" applyFill="1" applyBorder="1" applyAlignment="1">
      <alignment horizontal="right" vertical="center"/>
    </xf>
    <xf numFmtId="9" fontId="6" fillId="7" borderId="2" xfId="12" applyFont="1" applyFill="1" applyBorder="1" applyAlignment="1">
      <alignment horizontal="right" vertical="center" wrapText="1"/>
    </xf>
    <xf numFmtId="3" fontId="6" fillId="7" borderId="2" xfId="5" applyNumberFormat="1" applyFont="1" applyFill="1" applyBorder="1" applyAlignment="1">
      <alignment horizontal="right" vertical="center" wrapText="1"/>
    </xf>
    <xf numFmtId="164" fontId="6" fillId="7" borderId="2" xfId="12" applyNumberFormat="1" applyFont="1" applyFill="1" applyBorder="1" applyAlignment="1">
      <alignment horizontal="right" vertical="center" wrapText="1"/>
    </xf>
    <xf numFmtId="0" fontId="6" fillId="7" borderId="4" xfId="5" applyFont="1" applyFill="1" applyBorder="1" applyAlignment="1">
      <alignment horizontal="center" vertical="center"/>
    </xf>
    <xf numFmtId="0" fontId="10" fillId="7" borderId="5" xfId="6" applyFont="1" applyFill="1" applyBorder="1" applyAlignment="1">
      <alignment horizontal="left" vertical="center" wrapText="1"/>
    </xf>
    <xf numFmtId="3" fontId="8" fillId="7" borderId="4" xfId="5" applyNumberFormat="1" applyFont="1" applyFill="1" applyBorder="1" applyAlignment="1">
      <alignment horizontal="right" vertical="center" wrapText="1"/>
    </xf>
    <xf numFmtId="3" fontId="6" fillId="7" borderId="4" xfId="5" applyNumberFormat="1" applyFont="1" applyFill="1" applyBorder="1" applyAlignment="1">
      <alignment horizontal="right" vertical="center" wrapText="1"/>
    </xf>
    <xf numFmtId="9" fontId="6" fillId="7" borderId="4" xfId="12" applyFont="1" applyFill="1" applyBorder="1" applyAlignment="1">
      <alignment horizontal="right" vertical="center" wrapText="1"/>
    </xf>
    <xf numFmtId="0" fontId="6" fillId="5" borderId="0" xfId="5" applyFont="1" applyFill="1"/>
    <xf numFmtId="3" fontId="6" fillId="7" borderId="4" xfId="0" applyNumberFormat="1" applyFont="1" applyFill="1" applyBorder="1" applyAlignment="1">
      <alignment horizontal="right" vertical="center"/>
    </xf>
    <xf numFmtId="3" fontId="6" fillId="7" borderId="6" xfId="5" applyNumberFormat="1" applyFont="1" applyFill="1" applyBorder="1" applyAlignment="1">
      <alignment horizontal="right" vertical="center" wrapText="1"/>
    </xf>
    <xf numFmtId="9" fontId="6" fillId="7" borderId="6" xfId="12" applyFont="1" applyFill="1" applyBorder="1" applyAlignment="1">
      <alignment horizontal="right" vertical="center" wrapText="1"/>
    </xf>
    <xf numFmtId="0" fontId="6" fillId="7" borderId="0" xfId="5" applyFont="1" applyFill="1" applyBorder="1" applyAlignment="1">
      <alignment horizontal="center" vertical="center"/>
    </xf>
    <xf numFmtId="0" fontId="10" fillId="7" borderId="9" xfId="6" applyFont="1" applyFill="1" applyBorder="1" applyAlignment="1">
      <alignment horizontal="left" vertical="center" wrapText="1"/>
    </xf>
    <xf numFmtId="3" fontId="8" fillId="7" borderId="0" xfId="5" applyNumberFormat="1" applyFont="1" applyFill="1" applyBorder="1" applyAlignment="1">
      <alignment horizontal="right" vertical="center" wrapText="1"/>
    </xf>
    <xf numFmtId="3" fontId="6" fillId="7" borderId="0" xfId="0" applyNumberFormat="1" applyFont="1" applyFill="1" applyBorder="1" applyAlignment="1">
      <alignment horizontal="right" vertical="center"/>
    </xf>
    <xf numFmtId="9" fontId="6" fillId="7" borderId="0" xfId="12" applyFont="1" applyFill="1" applyBorder="1" applyAlignment="1">
      <alignment horizontal="right" vertical="center" wrapText="1"/>
    </xf>
    <xf numFmtId="3" fontId="6" fillId="7" borderId="0" xfId="5" applyNumberFormat="1" applyFont="1" applyFill="1" applyBorder="1" applyAlignment="1">
      <alignment horizontal="right" vertical="center" wrapText="1"/>
    </xf>
    <xf numFmtId="3" fontId="4" fillId="6" borderId="1" xfId="5" applyNumberFormat="1" applyFont="1" applyFill="1" applyBorder="1" applyAlignment="1">
      <alignment horizontal="right" vertical="center" wrapText="1"/>
    </xf>
    <xf numFmtId="9" fontId="4" fillId="6" borderId="1" xfId="12" applyNumberFormat="1" applyFont="1" applyFill="1" applyBorder="1" applyAlignment="1">
      <alignment horizontal="right" vertical="center" wrapText="1"/>
    </xf>
    <xf numFmtId="164" fontId="4" fillId="6" borderId="1" xfId="12" applyNumberFormat="1" applyFont="1" applyFill="1" applyBorder="1" applyAlignment="1">
      <alignment horizontal="right" vertical="center" wrapText="1"/>
    </xf>
    <xf numFmtId="9" fontId="4" fillId="6" borderId="1" xfId="12" applyFont="1" applyFill="1" applyBorder="1" applyAlignment="1">
      <alignment horizontal="right" vertical="center" wrapText="1"/>
    </xf>
    <xf numFmtId="0" fontId="11" fillId="3" borderId="0" xfId="0" applyFont="1" applyFill="1" applyBorder="1" applyAlignment="1">
      <alignment vertical="center"/>
    </xf>
    <xf numFmtId="3" fontId="8" fillId="4" borderId="0" xfId="5" applyNumberFormat="1" applyFont="1" applyFill="1" applyBorder="1" applyAlignment="1">
      <alignment horizontal="center" vertical="center" wrapText="1"/>
    </xf>
    <xf numFmtId="9" fontId="8" fillId="4" borderId="0" xfId="12" applyFont="1" applyFill="1" applyBorder="1" applyAlignment="1">
      <alignment horizontal="center" vertical="center" wrapText="1"/>
    </xf>
    <xf numFmtId="9" fontId="8" fillId="3" borderId="0" xfId="12" applyFont="1" applyFill="1" applyBorder="1" applyAlignment="1">
      <alignment horizontal="center" vertical="center" wrapText="1"/>
    </xf>
    <xf numFmtId="0" fontId="6" fillId="3" borderId="0" xfId="2" applyFont="1" applyFill="1"/>
    <xf numFmtId="0" fontId="12" fillId="3" borderId="0" xfId="5" applyFont="1" applyFill="1"/>
    <xf numFmtId="0" fontId="6" fillId="3" borderId="0" xfId="5" applyFont="1" applyFill="1" applyAlignment="1">
      <alignment vertical="center" wrapText="1"/>
    </xf>
    <xf numFmtId="0" fontId="8" fillId="4" borderId="0" xfId="0" applyFont="1" applyFill="1" applyAlignment="1">
      <alignment horizontal="left" vertical="center" indent="1"/>
    </xf>
    <xf numFmtId="0" fontId="8" fillId="4" borderId="0" xfId="2" applyFont="1" applyFill="1" applyAlignment="1">
      <alignment vertical="center"/>
    </xf>
    <xf numFmtId="0" fontId="6" fillId="3" borderId="0" xfId="5" applyFont="1" applyFill="1" applyBorder="1" applyAlignment="1">
      <alignment horizontal="centerContinuous" vertical="center" wrapText="1"/>
    </xf>
    <xf numFmtId="0" fontId="6" fillId="3" borderId="0" xfId="5" applyFont="1" applyFill="1" applyProtection="1">
      <protection locked="0"/>
    </xf>
    <xf numFmtId="0" fontId="8" fillId="4" borderId="0" xfId="5" applyFont="1" applyFill="1" applyBorder="1" applyAlignment="1" applyProtection="1">
      <alignment vertical="center" wrapText="1"/>
      <protection locked="0"/>
    </xf>
    <xf numFmtId="0" fontId="8" fillId="4" borderId="0" xfId="5" applyNumberFormat="1" applyFont="1" applyFill="1" applyBorder="1" applyAlignment="1" applyProtection="1">
      <alignment horizontal="center" vertical="center" wrapText="1"/>
      <protection locked="0"/>
    </xf>
    <xf numFmtId="0" fontId="6" fillId="3" borderId="0" xfId="5" applyFont="1" applyFill="1" applyAlignment="1" applyProtection="1">
      <alignment vertical="center" wrapText="1"/>
      <protection locked="0"/>
    </xf>
    <xf numFmtId="0" fontId="8" fillId="3" borderId="0" xfId="5" applyNumberFormat="1" applyFont="1" applyFill="1" applyBorder="1" applyAlignment="1" applyProtection="1">
      <alignment horizontal="center" vertical="center" wrapText="1"/>
      <protection locked="0"/>
    </xf>
    <xf numFmtId="49" fontId="4" fillId="6" borderId="0" xfId="5" applyNumberFormat="1" applyFont="1" applyFill="1" applyBorder="1" applyAlignment="1">
      <alignment horizontal="center" vertical="center" wrapText="1"/>
    </xf>
    <xf numFmtId="49" fontId="4" fillId="6" borderId="7" xfId="5" applyNumberFormat="1" applyFont="1" applyFill="1" applyBorder="1" applyAlignment="1">
      <alignment horizontal="right" vertical="top" wrapText="1"/>
    </xf>
    <xf numFmtId="49" fontId="4" fillId="6" borderId="0" xfId="5" applyNumberFormat="1" applyFont="1" applyFill="1" applyBorder="1" applyAlignment="1">
      <alignment horizontal="center" vertical="top" wrapText="1"/>
    </xf>
    <xf numFmtId="0" fontId="6" fillId="3" borderId="0" xfId="5" applyFont="1" applyFill="1" applyAlignment="1">
      <alignment vertical="top"/>
    </xf>
    <xf numFmtId="49" fontId="4" fillId="6" borderId="7" xfId="5" applyNumberFormat="1" applyFont="1" applyFill="1" applyBorder="1" applyAlignment="1">
      <alignment horizontal="center" vertical="top" wrapText="1"/>
    </xf>
    <xf numFmtId="49" fontId="4" fillId="6" borderId="7" xfId="5" applyNumberFormat="1" applyFont="1" applyFill="1" applyBorder="1" applyAlignment="1">
      <alignment horizontal="center" vertical="center" wrapText="1"/>
    </xf>
    <xf numFmtId="0" fontId="15" fillId="2" borderId="0" xfId="5" applyFont="1" applyFill="1" applyAlignment="1">
      <alignment vertical="center"/>
    </xf>
    <xf numFmtId="0" fontId="12" fillId="2" borderId="10" xfId="14" applyFont="1" applyFill="1" applyBorder="1" applyAlignment="1">
      <alignment horizontal="left" vertical="center" wrapText="1"/>
    </xf>
    <xf numFmtId="0" fontId="12" fillId="2" borderId="11" xfId="14" applyFont="1" applyFill="1" applyBorder="1" applyAlignment="1">
      <alignment horizontal="left" vertical="center" wrapText="1"/>
    </xf>
    <xf numFmtId="0" fontId="12" fillId="2" borderId="12" xfId="14" applyFont="1" applyFill="1" applyBorder="1" applyAlignment="1">
      <alignment horizontal="left" vertical="center" wrapText="1"/>
    </xf>
    <xf numFmtId="0" fontId="4" fillId="6" borderId="1" xfId="5" applyFont="1" applyFill="1" applyBorder="1" applyAlignment="1">
      <alignment horizontal="center" vertical="center" wrapText="1"/>
    </xf>
    <xf numFmtId="0" fontId="4" fillId="6" borderId="8" xfId="5" applyFont="1" applyFill="1" applyBorder="1" applyAlignment="1">
      <alignment horizontal="center" vertical="center" wrapText="1"/>
    </xf>
    <xf numFmtId="0" fontId="7" fillId="3" borderId="0" xfId="5" applyFont="1" applyFill="1" applyAlignment="1">
      <alignment horizontal="justify" vertical="center" wrapText="1"/>
    </xf>
    <xf numFmtId="0" fontId="4" fillId="6" borderId="0" xfId="5" applyFont="1" applyFill="1" applyBorder="1" applyAlignment="1">
      <alignment horizontal="center" vertical="center" wrapText="1"/>
    </xf>
    <xf numFmtId="0" fontId="9" fillId="6" borderId="0" xfId="2" applyFont="1" applyFill="1" applyBorder="1"/>
    <xf numFmtId="49" fontId="4" fillId="6" borderId="0" xfId="5" applyNumberFormat="1" applyFont="1" applyFill="1" applyBorder="1" applyAlignment="1">
      <alignment horizontal="center" vertical="center" wrapText="1"/>
    </xf>
    <xf numFmtId="0" fontId="4" fillId="6" borderId="0" xfId="5" applyFont="1" applyFill="1" applyBorder="1" applyAlignment="1">
      <alignment horizontal="right" vertical="center" wrapText="1"/>
    </xf>
  </cellXfs>
  <cellStyles count="15">
    <cellStyle name="Categoría del Piloto de Datos" xfId="1"/>
    <cellStyle name="Normal" xfId="0" builtinId="0"/>
    <cellStyle name="Normal 2" xfId="2"/>
    <cellStyle name="Normal 2 3" xfId="14"/>
    <cellStyle name="Normal 3" xfId="3"/>
    <cellStyle name="Normal 4" xfId="4"/>
    <cellStyle name="Normal_Directorio CEMs - agos - 2009 - UGTAI" xfId="5"/>
    <cellStyle name="Normal_Hoja4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showGridLines="0" tabSelected="1" view="pageBreakPreview" zoomScaleSheetLayoutView="100" workbookViewId="0">
      <pane xSplit="2" ySplit="7" topLeftCell="C8" activePane="bottomRight" state="frozen"/>
      <selection pane="topRight" activeCell="C1" sqref="C1"/>
      <selection pane="bottomLeft" activeCell="A9" sqref="A9"/>
      <selection pane="bottomRight" activeCell="A57" sqref="A57"/>
    </sheetView>
  </sheetViews>
  <sheetFormatPr baseColWidth="10" defaultColWidth="11.42578125" defaultRowHeight="12.75" x14ac:dyDescent="0.2"/>
  <cols>
    <col min="1" max="1" width="4.7109375" style="3" customWidth="1"/>
    <col min="2" max="2" width="13.85546875" style="3" customWidth="1"/>
    <col min="3" max="3" width="7" style="3" customWidth="1"/>
    <col min="4" max="4" width="8.28515625" style="3" customWidth="1"/>
    <col min="5" max="5" width="5.140625" style="3" customWidth="1"/>
    <col min="6" max="6" width="8.28515625" style="3" customWidth="1"/>
    <col min="7" max="7" width="5.140625" style="3" customWidth="1"/>
    <col min="8" max="8" width="1.140625" style="3" customWidth="1"/>
    <col min="9" max="9" width="7" style="3" customWidth="1"/>
    <col min="10" max="10" width="11.140625" style="3" customWidth="1"/>
    <col min="11" max="11" width="5.7109375" style="3" customWidth="1"/>
    <col min="12" max="12" width="9.5703125" style="3" customWidth="1"/>
    <col min="13" max="13" width="6.42578125" style="3" customWidth="1"/>
    <col min="14" max="14" width="8.7109375" style="3" customWidth="1"/>
    <col min="15" max="15" width="6.5703125" style="3" customWidth="1"/>
    <col min="16" max="16" width="8.7109375" style="3" customWidth="1"/>
    <col min="17" max="17" width="5.7109375" style="3" customWidth="1"/>
    <col min="18" max="18" width="1.140625" style="3" customWidth="1"/>
    <col min="19" max="19" width="15" style="3" customWidth="1"/>
    <col min="20" max="16384" width="11.42578125" style="3"/>
  </cols>
  <sheetData>
    <row r="1" spans="1:19" ht="18" x14ac:dyDescent="0.2">
      <c r="A1" s="2" t="s">
        <v>35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6" customHeight="1" x14ac:dyDescent="0.2"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57" customHeight="1" x14ac:dyDescent="0.2">
      <c r="A3" s="63" t="s">
        <v>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</row>
    <row r="4" spans="1:19" ht="13.5" customHeight="1" x14ac:dyDescent="0.2">
      <c r="A4" s="7" t="s">
        <v>71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6"/>
      <c r="R4" s="6"/>
      <c r="S4" s="4"/>
    </row>
    <row r="5" spans="1:19" ht="5.25" customHeight="1" x14ac:dyDescent="0.2"/>
    <row r="6" spans="1:19" ht="21" customHeight="1" x14ac:dyDescent="0.2">
      <c r="A6" s="64" t="s">
        <v>4</v>
      </c>
      <c r="B6" s="64" t="s">
        <v>34</v>
      </c>
      <c r="C6" s="66" t="s">
        <v>6</v>
      </c>
      <c r="D6" s="66"/>
      <c r="E6" s="66"/>
      <c r="F6" s="66"/>
      <c r="G6" s="66"/>
      <c r="H6" s="9"/>
      <c r="I6" s="66" t="s">
        <v>7</v>
      </c>
      <c r="J6" s="66"/>
      <c r="K6" s="66"/>
      <c r="L6" s="66"/>
      <c r="M6" s="66"/>
      <c r="N6" s="66"/>
      <c r="O6" s="66"/>
      <c r="P6" s="66"/>
      <c r="Q6" s="66"/>
      <c r="R6" s="9"/>
      <c r="S6" s="67" t="s">
        <v>42</v>
      </c>
    </row>
    <row r="7" spans="1:19" s="54" customFormat="1" ht="43.15" customHeight="1" x14ac:dyDescent="0.2">
      <c r="A7" s="65"/>
      <c r="B7" s="65"/>
      <c r="C7" s="56" t="s">
        <v>0</v>
      </c>
      <c r="D7" s="56" t="s">
        <v>1</v>
      </c>
      <c r="E7" s="56" t="s">
        <v>2</v>
      </c>
      <c r="F7" s="56" t="s">
        <v>3</v>
      </c>
      <c r="G7" s="52" t="s">
        <v>2</v>
      </c>
      <c r="H7" s="51"/>
      <c r="I7" s="56" t="s">
        <v>0</v>
      </c>
      <c r="J7" s="55" t="s">
        <v>36</v>
      </c>
      <c r="K7" s="56" t="s">
        <v>2</v>
      </c>
      <c r="L7" s="1" t="s">
        <v>37</v>
      </c>
      <c r="M7" s="56" t="s">
        <v>2</v>
      </c>
      <c r="N7" s="1" t="s">
        <v>38</v>
      </c>
      <c r="O7" s="56" t="s">
        <v>2</v>
      </c>
      <c r="P7" s="56" t="s">
        <v>39</v>
      </c>
      <c r="Q7" s="56" t="s">
        <v>2</v>
      </c>
      <c r="R7" s="53"/>
      <c r="S7" s="67"/>
    </row>
    <row r="8" spans="1:19" ht="18.75" customHeight="1" x14ac:dyDescent="0.2">
      <c r="A8" s="10">
        <v>1</v>
      </c>
      <c r="B8" s="11" t="s">
        <v>40</v>
      </c>
      <c r="C8" s="12">
        <f t="shared" ref="C8:C32" si="0">D8+F8</f>
        <v>28160</v>
      </c>
      <c r="D8" s="13">
        <v>23392</v>
      </c>
      <c r="E8" s="14">
        <f t="shared" ref="E8:E32" si="1">D8/C8</f>
        <v>0.83068181818181819</v>
      </c>
      <c r="F8" s="13">
        <v>4768</v>
      </c>
      <c r="G8" s="14">
        <f t="shared" ref="G8:G32" si="2">F8/C8</f>
        <v>0.16931818181818181</v>
      </c>
      <c r="H8" s="15"/>
      <c r="I8" s="12">
        <f t="shared" ref="I8:I32" si="3">J8+L8+N8+P8</f>
        <v>28160</v>
      </c>
      <c r="J8" s="13">
        <v>135</v>
      </c>
      <c r="K8" s="14">
        <f t="shared" ref="K8:K32" si="4">J8/I8</f>
        <v>4.794034090909091E-3</v>
      </c>
      <c r="L8" s="13">
        <v>13762</v>
      </c>
      <c r="M8" s="14">
        <f t="shared" ref="M8:M32" si="5">L8/I8</f>
        <v>0.48870738636363636</v>
      </c>
      <c r="N8" s="13">
        <v>10521</v>
      </c>
      <c r="O8" s="14">
        <f t="shared" ref="O8:O32" si="6">N8/I8</f>
        <v>0.3736150568181818</v>
      </c>
      <c r="P8" s="13">
        <v>3742</v>
      </c>
      <c r="Q8" s="14">
        <f t="shared" ref="Q8:Q32" si="7">P8/I8</f>
        <v>0.13288352272727272</v>
      </c>
      <c r="R8" s="14"/>
      <c r="S8" s="16" t="s">
        <v>43</v>
      </c>
    </row>
    <row r="9" spans="1:19" ht="18.75" customHeight="1" x14ac:dyDescent="0.2">
      <c r="A9" s="17">
        <v>2</v>
      </c>
      <c r="B9" s="18" t="s">
        <v>11</v>
      </c>
      <c r="C9" s="19">
        <f t="shared" si="0"/>
        <v>9592</v>
      </c>
      <c r="D9" s="13">
        <v>7725</v>
      </c>
      <c r="E9" s="14">
        <f t="shared" si="1"/>
        <v>0.80535863219349457</v>
      </c>
      <c r="F9" s="13">
        <v>1867</v>
      </c>
      <c r="G9" s="14">
        <f t="shared" si="2"/>
        <v>0.19464136780650543</v>
      </c>
      <c r="H9" s="20"/>
      <c r="I9" s="12">
        <f t="shared" si="3"/>
        <v>9592</v>
      </c>
      <c r="J9" s="13">
        <v>70</v>
      </c>
      <c r="K9" s="14">
        <f t="shared" si="4"/>
        <v>7.2977481234361968E-3</v>
      </c>
      <c r="L9" s="13">
        <v>5908</v>
      </c>
      <c r="M9" s="14">
        <f t="shared" si="5"/>
        <v>0.61592994161801506</v>
      </c>
      <c r="N9" s="13">
        <v>2741</v>
      </c>
      <c r="O9" s="14">
        <f t="shared" si="6"/>
        <v>0.28575896580483734</v>
      </c>
      <c r="P9" s="13">
        <v>873</v>
      </c>
      <c r="Q9" s="14">
        <f t="shared" si="7"/>
        <v>9.1013344453711426E-2</v>
      </c>
      <c r="R9" s="21"/>
      <c r="S9" s="16" t="s">
        <v>44</v>
      </c>
    </row>
    <row r="10" spans="1:19" ht="18.75" customHeight="1" x14ac:dyDescent="0.2">
      <c r="A10" s="10">
        <v>3</v>
      </c>
      <c r="B10" s="18" t="s">
        <v>15</v>
      </c>
      <c r="C10" s="19">
        <f t="shared" si="0"/>
        <v>6866</v>
      </c>
      <c r="D10" s="13">
        <v>5881</v>
      </c>
      <c r="E10" s="14">
        <f t="shared" si="1"/>
        <v>0.85653946985144191</v>
      </c>
      <c r="F10" s="13">
        <v>985</v>
      </c>
      <c r="G10" s="14">
        <f t="shared" si="2"/>
        <v>0.14346053014855811</v>
      </c>
      <c r="H10" s="20"/>
      <c r="I10" s="12">
        <f t="shared" si="3"/>
        <v>6866</v>
      </c>
      <c r="J10" s="13">
        <v>33</v>
      </c>
      <c r="K10" s="14">
        <f t="shared" si="4"/>
        <v>4.8062918729973782E-3</v>
      </c>
      <c r="L10" s="13">
        <v>3634</v>
      </c>
      <c r="M10" s="14">
        <f t="shared" si="5"/>
        <v>0.52927468686280221</v>
      </c>
      <c r="N10" s="13">
        <v>2613</v>
      </c>
      <c r="O10" s="14">
        <f t="shared" si="6"/>
        <v>0.38057092921642877</v>
      </c>
      <c r="P10" s="13">
        <v>586</v>
      </c>
      <c r="Q10" s="14">
        <f t="shared" si="7"/>
        <v>8.5348092047771634E-2</v>
      </c>
      <c r="R10" s="21"/>
      <c r="S10" s="16" t="s">
        <v>45</v>
      </c>
    </row>
    <row r="11" spans="1:19" ht="18.75" customHeight="1" x14ac:dyDescent="0.2">
      <c r="A11" s="17">
        <v>4</v>
      </c>
      <c r="B11" s="18" t="s">
        <v>20</v>
      </c>
      <c r="C11" s="19">
        <f t="shared" si="0"/>
        <v>5136</v>
      </c>
      <c r="D11" s="13">
        <v>4358</v>
      </c>
      <c r="E11" s="14">
        <f t="shared" si="1"/>
        <v>0.84852024922118385</v>
      </c>
      <c r="F11" s="13">
        <v>778</v>
      </c>
      <c r="G11" s="14">
        <f t="shared" si="2"/>
        <v>0.1514797507788162</v>
      </c>
      <c r="H11" s="20"/>
      <c r="I11" s="12">
        <f t="shared" si="3"/>
        <v>5136</v>
      </c>
      <c r="J11" s="13">
        <v>9</v>
      </c>
      <c r="K11" s="14">
        <f t="shared" si="4"/>
        <v>1.7523364485981308E-3</v>
      </c>
      <c r="L11" s="13">
        <v>2270</v>
      </c>
      <c r="M11" s="14">
        <f t="shared" si="5"/>
        <v>0.44197819314641745</v>
      </c>
      <c r="N11" s="13">
        <v>2102</v>
      </c>
      <c r="O11" s="14">
        <f t="shared" si="6"/>
        <v>0.40926791277258567</v>
      </c>
      <c r="P11" s="13">
        <v>755</v>
      </c>
      <c r="Q11" s="14">
        <f t="shared" si="7"/>
        <v>0.14700155763239875</v>
      </c>
      <c r="R11" s="21"/>
      <c r="S11" s="16" t="s">
        <v>46</v>
      </c>
    </row>
    <row r="12" spans="1:19" ht="18.75" customHeight="1" x14ac:dyDescent="0.2">
      <c r="A12" s="10">
        <v>5</v>
      </c>
      <c r="B12" s="18" t="s">
        <v>9</v>
      </c>
      <c r="C12" s="19">
        <f t="shared" si="0"/>
        <v>4334</v>
      </c>
      <c r="D12" s="13">
        <v>3640</v>
      </c>
      <c r="E12" s="14">
        <f t="shared" si="1"/>
        <v>0.83987078910936774</v>
      </c>
      <c r="F12" s="13">
        <v>694</v>
      </c>
      <c r="G12" s="14">
        <f t="shared" si="2"/>
        <v>0.1601292108906322</v>
      </c>
      <c r="H12" s="20"/>
      <c r="I12" s="12">
        <f t="shared" si="3"/>
        <v>4334</v>
      </c>
      <c r="J12" s="13">
        <v>29</v>
      </c>
      <c r="K12" s="14">
        <f t="shared" si="4"/>
        <v>6.6912782648823254E-3</v>
      </c>
      <c r="L12" s="13">
        <v>2154</v>
      </c>
      <c r="M12" s="14">
        <f t="shared" si="5"/>
        <v>0.49700046146746657</v>
      </c>
      <c r="N12" s="13">
        <v>1717</v>
      </c>
      <c r="O12" s="14">
        <f t="shared" si="6"/>
        <v>0.39616982002768802</v>
      </c>
      <c r="P12" s="13">
        <v>434</v>
      </c>
      <c r="Q12" s="14">
        <f t="shared" si="7"/>
        <v>0.10013844023996309</v>
      </c>
      <c r="R12" s="21"/>
      <c r="S12" s="16" t="s">
        <v>47</v>
      </c>
    </row>
    <row r="13" spans="1:19" ht="18.75" customHeight="1" x14ac:dyDescent="0.2">
      <c r="A13" s="17">
        <v>6</v>
      </c>
      <c r="B13" s="18" t="s">
        <v>26</v>
      </c>
      <c r="C13" s="19">
        <f t="shared" si="0"/>
        <v>4173</v>
      </c>
      <c r="D13" s="13">
        <v>3822</v>
      </c>
      <c r="E13" s="14">
        <f t="shared" si="1"/>
        <v>0.91588785046728971</v>
      </c>
      <c r="F13" s="13">
        <v>351</v>
      </c>
      <c r="G13" s="14">
        <f t="shared" si="2"/>
        <v>8.4112149532710276E-2</v>
      </c>
      <c r="H13" s="20"/>
      <c r="I13" s="12">
        <f t="shared" si="3"/>
        <v>4173</v>
      </c>
      <c r="J13" s="13">
        <v>4</v>
      </c>
      <c r="K13" s="14">
        <f t="shared" si="4"/>
        <v>9.5854301461778101E-4</v>
      </c>
      <c r="L13" s="13">
        <v>1973</v>
      </c>
      <c r="M13" s="14">
        <f t="shared" si="5"/>
        <v>0.47280134196022044</v>
      </c>
      <c r="N13" s="13">
        <v>1743</v>
      </c>
      <c r="O13" s="14">
        <f t="shared" si="6"/>
        <v>0.41768511861969804</v>
      </c>
      <c r="P13" s="13">
        <v>453</v>
      </c>
      <c r="Q13" s="14">
        <f t="shared" si="7"/>
        <v>0.10855499640546369</v>
      </c>
      <c r="R13" s="21"/>
      <c r="S13" s="16" t="s">
        <v>49</v>
      </c>
    </row>
    <row r="14" spans="1:19" ht="18.75" customHeight="1" x14ac:dyDescent="0.2">
      <c r="A14" s="10">
        <v>7</v>
      </c>
      <c r="B14" s="18" t="s">
        <v>19</v>
      </c>
      <c r="C14" s="19">
        <f t="shared" si="0"/>
        <v>3747</v>
      </c>
      <c r="D14" s="13">
        <v>3227</v>
      </c>
      <c r="E14" s="14">
        <f t="shared" si="1"/>
        <v>0.86122231118227921</v>
      </c>
      <c r="F14" s="13">
        <v>520</v>
      </c>
      <c r="G14" s="14">
        <f t="shared" si="2"/>
        <v>0.13877768881772085</v>
      </c>
      <c r="H14" s="20"/>
      <c r="I14" s="12">
        <f t="shared" si="3"/>
        <v>3747</v>
      </c>
      <c r="J14" s="13">
        <v>10</v>
      </c>
      <c r="K14" s="14">
        <f t="shared" si="4"/>
        <v>2.6688017080330933E-3</v>
      </c>
      <c r="L14" s="13">
        <v>1781</v>
      </c>
      <c r="M14" s="14">
        <f t="shared" si="5"/>
        <v>0.47531358420069386</v>
      </c>
      <c r="N14" s="13">
        <v>1464</v>
      </c>
      <c r="O14" s="14">
        <f t="shared" si="6"/>
        <v>0.39071257005604482</v>
      </c>
      <c r="P14" s="13">
        <v>492</v>
      </c>
      <c r="Q14" s="14">
        <f t="shared" si="7"/>
        <v>0.13130504403522819</v>
      </c>
      <c r="R14" s="21"/>
      <c r="S14" s="16" t="s">
        <v>48</v>
      </c>
    </row>
    <row r="15" spans="1:19" ht="18.75" customHeight="1" x14ac:dyDescent="0.2">
      <c r="A15" s="17">
        <v>8</v>
      </c>
      <c r="B15" s="18" t="s">
        <v>12</v>
      </c>
      <c r="C15" s="19">
        <f t="shared" si="0"/>
        <v>3420</v>
      </c>
      <c r="D15" s="13">
        <v>3047</v>
      </c>
      <c r="E15" s="14">
        <f t="shared" si="1"/>
        <v>0.89093567251461991</v>
      </c>
      <c r="F15" s="13">
        <v>373</v>
      </c>
      <c r="G15" s="14">
        <f t="shared" si="2"/>
        <v>0.10906432748538011</v>
      </c>
      <c r="H15" s="20"/>
      <c r="I15" s="12">
        <f t="shared" si="3"/>
        <v>3420</v>
      </c>
      <c r="J15" s="13">
        <v>18</v>
      </c>
      <c r="K15" s="14">
        <f t="shared" si="4"/>
        <v>5.263157894736842E-3</v>
      </c>
      <c r="L15" s="13">
        <v>1690</v>
      </c>
      <c r="M15" s="14">
        <f t="shared" si="5"/>
        <v>0.49415204678362573</v>
      </c>
      <c r="N15" s="13">
        <v>1417</v>
      </c>
      <c r="O15" s="14">
        <f t="shared" si="6"/>
        <v>0.41432748538011693</v>
      </c>
      <c r="P15" s="13">
        <v>295</v>
      </c>
      <c r="Q15" s="14">
        <f t="shared" si="7"/>
        <v>8.6257309941520463E-2</v>
      </c>
      <c r="R15" s="21"/>
      <c r="S15" s="16" t="s">
        <v>51</v>
      </c>
    </row>
    <row r="16" spans="1:19" ht="18.75" customHeight="1" x14ac:dyDescent="0.2">
      <c r="A16" s="10">
        <v>9</v>
      </c>
      <c r="B16" s="18" t="s">
        <v>27</v>
      </c>
      <c r="C16" s="19">
        <f t="shared" si="0"/>
        <v>3345</v>
      </c>
      <c r="D16" s="13">
        <v>3046</v>
      </c>
      <c r="E16" s="14">
        <f t="shared" si="1"/>
        <v>0.9106128550074738</v>
      </c>
      <c r="F16" s="13">
        <v>299</v>
      </c>
      <c r="G16" s="14">
        <f t="shared" si="2"/>
        <v>8.938714499252616E-2</v>
      </c>
      <c r="H16" s="20"/>
      <c r="I16" s="12">
        <f t="shared" si="3"/>
        <v>3345</v>
      </c>
      <c r="J16" s="13">
        <v>19</v>
      </c>
      <c r="K16" s="14">
        <f t="shared" si="4"/>
        <v>5.6801195814648727E-3</v>
      </c>
      <c r="L16" s="13">
        <v>1421</v>
      </c>
      <c r="M16" s="14">
        <f t="shared" si="5"/>
        <v>0.424813153961136</v>
      </c>
      <c r="N16" s="13">
        <v>1609</v>
      </c>
      <c r="O16" s="14">
        <f t="shared" si="6"/>
        <v>0.48101644245142006</v>
      </c>
      <c r="P16" s="13">
        <v>296</v>
      </c>
      <c r="Q16" s="14">
        <f t="shared" si="7"/>
        <v>8.8490284005979067E-2</v>
      </c>
      <c r="R16" s="21"/>
      <c r="S16" s="16" t="s">
        <v>54</v>
      </c>
    </row>
    <row r="17" spans="1:19" ht="18.75" customHeight="1" x14ac:dyDescent="0.2">
      <c r="A17" s="17">
        <v>10</v>
      </c>
      <c r="B17" s="18" t="s">
        <v>28</v>
      </c>
      <c r="C17" s="19">
        <f t="shared" si="0"/>
        <v>3177</v>
      </c>
      <c r="D17" s="13">
        <v>2780</v>
      </c>
      <c r="E17" s="14">
        <f t="shared" si="1"/>
        <v>0.87503934529430283</v>
      </c>
      <c r="F17" s="13">
        <v>397</v>
      </c>
      <c r="G17" s="14">
        <f t="shared" si="2"/>
        <v>0.1249606547056972</v>
      </c>
      <c r="H17" s="20"/>
      <c r="I17" s="12">
        <f t="shared" si="3"/>
        <v>3177</v>
      </c>
      <c r="J17" s="13">
        <v>9</v>
      </c>
      <c r="K17" s="14">
        <f t="shared" si="4"/>
        <v>2.8328611898016999E-3</v>
      </c>
      <c r="L17" s="13">
        <v>1496</v>
      </c>
      <c r="M17" s="14">
        <f t="shared" si="5"/>
        <v>0.47088448221592699</v>
      </c>
      <c r="N17" s="13">
        <v>1220</v>
      </c>
      <c r="O17" s="14">
        <f t="shared" si="6"/>
        <v>0.38401007239534152</v>
      </c>
      <c r="P17" s="13">
        <v>452</v>
      </c>
      <c r="Q17" s="14">
        <f t="shared" si="7"/>
        <v>0.1422725841989298</v>
      </c>
      <c r="R17" s="21"/>
      <c r="S17" s="16" t="s">
        <v>52</v>
      </c>
    </row>
    <row r="18" spans="1:19" ht="18.75" customHeight="1" x14ac:dyDescent="0.2">
      <c r="A18" s="10">
        <v>11</v>
      </c>
      <c r="B18" s="18" t="s">
        <v>18</v>
      </c>
      <c r="C18" s="19">
        <f t="shared" si="0"/>
        <v>3007</v>
      </c>
      <c r="D18" s="13">
        <v>2599</v>
      </c>
      <c r="E18" s="14">
        <f t="shared" si="1"/>
        <v>0.86431659461257071</v>
      </c>
      <c r="F18" s="13">
        <v>408</v>
      </c>
      <c r="G18" s="14">
        <f t="shared" si="2"/>
        <v>0.13568340538742932</v>
      </c>
      <c r="H18" s="20"/>
      <c r="I18" s="12">
        <f t="shared" si="3"/>
        <v>3007</v>
      </c>
      <c r="J18" s="13">
        <v>4</v>
      </c>
      <c r="K18" s="14">
        <f t="shared" si="4"/>
        <v>1.3302294645826404E-3</v>
      </c>
      <c r="L18" s="13">
        <v>1511</v>
      </c>
      <c r="M18" s="14">
        <f t="shared" si="5"/>
        <v>0.50249418024609249</v>
      </c>
      <c r="N18" s="13">
        <v>1122</v>
      </c>
      <c r="O18" s="14">
        <f t="shared" si="6"/>
        <v>0.37312936481543069</v>
      </c>
      <c r="P18" s="13">
        <v>370</v>
      </c>
      <c r="Q18" s="14">
        <f t="shared" si="7"/>
        <v>0.12304622547389425</v>
      </c>
      <c r="R18" s="21"/>
      <c r="S18" s="16" t="s">
        <v>50</v>
      </c>
    </row>
    <row r="19" spans="1:19" s="22" customFormat="1" ht="18.75" customHeight="1" x14ac:dyDescent="0.2">
      <c r="A19" s="17">
        <v>12</v>
      </c>
      <c r="B19" s="18" t="s">
        <v>21</v>
      </c>
      <c r="C19" s="19">
        <f t="shared" si="0"/>
        <v>2760</v>
      </c>
      <c r="D19" s="13">
        <v>2431</v>
      </c>
      <c r="E19" s="14">
        <f t="shared" si="1"/>
        <v>0.88079710144927537</v>
      </c>
      <c r="F19" s="13">
        <v>329</v>
      </c>
      <c r="G19" s="14">
        <f t="shared" si="2"/>
        <v>0.11920289855072463</v>
      </c>
      <c r="H19" s="20"/>
      <c r="I19" s="12">
        <f t="shared" si="3"/>
        <v>2760</v>
      </c>
      <c r="J19" s="13">
        <v>10</v>
      </c>
      <c r="K19" s="14">
        <f t="shared" si="4"/>
        <v>3.6231884057971015E-3</v>
      </c>
      <c r="L19" s="13">
        <v>1274</v>
      </c>
      <c r="M19" s="14">
        <f t="shared" si="5"/>
        <v>0.46159420289855074</v>
      </c>
      <c r="N19" s="13">
        <v>1203</v>
      </c>
      <c r="O19" s="14">
        <f t="shared" si="6"/>
        <v>0.43586956521739129</v>
      </c>
      <c r="P19" s="13">
        <v>273</v>
      </c>
      <c r="Q19" s="14">
        <f t="shared" si="7"/>
        <v>9.8913043478260868E-2</v>
      </c>
      <c r="R19" s="21"/>
      <c r="S19" s="16" t="s">
        <v>53</v>
      </c>
    </row>
    <row r="20" spans="1:19" s="22" customFormat="1" ht="18.75" customHeight="1" x14ac:dyDescent="0.2">
      <c r="A20" s="10">
        <v>13</v>
      </c>
      <c r="B20" s="18" t="s">
        <v>14</v>
      </c>
      <c r="C20" s="19">
        <f t="shared" si="0"/>
        <v>2509</v>
      </c>
      <c r="D20" s="13">
        <v>2004</v>
      </c>
      <c r="E20" s="14">
        <f t="shared" si="1"/>
        <v>0.79872459147070551</v>
      </c>
      <c r="F20" s="13">
        <v>505</v>
      </c>
      <c r="G20" s="14">
        <f t="shared" si="2"/>
        <v>0.20127540852929454</v>
      </c>
      <c r="H20" s="20"/>
      <c r="I20" s="12">
        <f t="shared" si="3"/>
        <v>2509</v>
      </c>
      <c r="J20" s="13">
        <v>21</v>
      </c>
      <c r="K20" s="14">
        <f t="shared" si="4"/>
        <v>8.3698684734954173E-3</v>
      </c>
      <c r="L20" s="13">
        <v>1179</v>
      </c>
      <c r="M20" s="14">
        <f t="shared" si="5"/>
        <v>0.46990833001195698</v>
      </c>
      <c r="N20" s="13">
        <v>899</v>
      </c>
      <c r="O20" s="14">
        <f t="shared" si="6"/>
        <v>0.35831008369868472</v>
      </c>
      <c r="P20" s="13">
        <v>410</v>
      </c>
      <c r="Q20" s="14">
        <f t="shared" si="7"/>
        <v>0.16341171781586289</v>
      </c>
      <c r="R20" s="21"/>
      <c r="S20" s="16" t="s">
        <v>55</v>
      </c>
    </row>
    <row r="21" spans="1:19" ht="18.75" customHeight="1" x14ac:dyDescent="0.2">
      <c r="A21" s="17">
        <v>14</v>
      </c>
      <c r="B21" s="18" t="s">
        <v>10</v>
      </c>
      <c r="C21" s="19">
        <f t="shared" si="0"/>
        <v>2463</v>
      </c>
      <c r="D21" s="13">
        <v>2202</v>
      </c>
      <c r="E21" s="14">
        <f t="shared" si="1"/>
        <v>0.89403166869671136</v>
      </c>
      <c r="F21" s="13">
        <v>261</v>
      </c>
      <c r="G21" s="14">
        <f t="shared" si="2"/>
        <v>0.10596833130328867</v>
      </c>
      <c r="H21" s="20"/>
      <c r="I21" s="12">
        <f t="shared" si="3"/>
        <v>2463</v>
      </c>
      <c r="J21" s="13">
        <v>7</v>
      </c>
      <c r="K21" s="14">
        <f t="shared" si="4"/>
        <v>2.8420625253755584E-3</v>
      </c>
      <c r="L21" s="13">
        <v>1180</v>
      </c>
      <c r="M21" s="14">
        <f t="shared" si="5"/>
        <v>0.47909053999187984</v>
      </c>
      <c r="N21" s="13">
        <v>1123</v>
      </c>
      <c r="O21" s="14">
        <f t="shared" si="6"/>
        <v>0.45594803085667884</v>
      </c>
      <c r="P21" s="13">
        <v>153</v>
      </c>
      <c r="Q21" s="14">
        <f t="shared" si="7"/>
        <v>6.2119366626065771E-2</v>
      </c>
      <c r="R21" s="21"/>
      <c r="S21" s="16" t="s">
        <v>58</v>
      </c>
    </row>
    <row r="22" spans="1:19" ht="18.75" customHeight="1" x14ac:dyDescent="0.2">
      <c r="A22" s="10">
        <v>15</v>
      </c>
      <c r="B22" s="18" t="s">
        <v>13</v>
      </c>
      <c r="C22" s="19">
        <f t="shared" si="0"/>
        <v>2443</v>
      </c>
      <c r="D22" s="13">
        <v>2168</v>
      </c>
      <c r="E22" s="14">
        <f t="shared" si="1"/>
        <v>0.88743348342202211</v>
      </c>
      <c r="F22" s="13">
        <v>275</v>
      </c>
      <c r="G22" s="14">
        <f t="shared" si="2"/>
        <v>0.11256651657797789</v>
      </c>
      <c r="H22" s="20"/>
      <c r="I22" s="12">
        <f t="shared" si="3"/>
        <v>2443</v>
      </c>
      <c r="J22" s="13">
        <v>20</v>
      </c>
      <c r="K22" s="14">
        <f t="shared" si="4"/>
        <v>8.1866557511256644E-3</v>
      </c>
      <c r="L22" s="13">
        <v>1044</v>
      </c>
      <c r="M22" s="14">
        <f t="shared" si="5"/>
        <v>0.4273434302087597</v>
      </c>
      <c r="N22" s="13">
        <v>1047</v>
      </c>
      <c r="O22" s="14">
        <f t="shared" si="6"/>
        <v>0.42857142857142855</v>
      </c>
      <c r="P22" s="13">
        <v>332</v>
      </c>
      <c r="Q22" s="14">
        <f t="shared" si="7"/>
        <v>0.13589848546868605</v>
      </c>
      <c r="R22" s="21"/>
      <c r="S22" s="16" t="s">
        <v>57</v>
      </c>
    </row>
    <row r="23" spans="1:19" ht="18.75" customHeight="1" x14ac:dyDescent="0.2">
      <c r="A23" s="17">
        <v>16</v>
      </c>
      <c r="B23" s="18" t="s">
        <v>17</v>
      </c>
      <c r="C23" s="19">
        <f t="shared" si="0"/>
        <v>2300</v>
      </c>
      <c r="D23" s="13">
        <v>2085</v>
      </c>
      <c r="E23" s="14">
        <f t="shared" si="1"/>
        <v>0.90652173913043477</v>
      </c>
      <c r="F23" s="13">
        <v>215</v>
      </c>
      <c r="G23" s="14">
        <f t="shared" si="2"/>
        <v>9.3478260869565219E-2</v>
      </c>
      <c r="H23" s="20"/>
      <c r="I23" s="12">
        <f t="shared" si="3"/>
        <v>2300</v>
      </c>
      <c r="J23" s="13">
        <v>11</v>
      </c>
      <c r="K23" s="14">
        <f t="shared" si="4"/>
        <v>4.7826086956521737E-3</v>
      </c>
      <c r="L23" s="13">
        <v>981</v>
      </c>
      <c r="M23" s="14">
        <f t="shared" si="5"/>
        <v>0.42652173913043478</v>
      </c>
      <c r="N23" s="13">
        <v>891</v>
      </c>
      <c r="O23" s="14">
        <f t="shared" si="6"/>
        <v>0.38739130434782609</v>
      </c>
      <c r="P23" s="13">
        <v>417</v>
      </c>
      <c r="Q23" s="14">
        <f t="shared" si="7"/>
        <v>0.18130434782608695</v>
      </c>
      <c r="R23" s="21"/>
      <c r="S23" s="16" t="s">
        <v>56</v>
      </c>
    </row>
    <row r="24" spans="1:19" s="22" customFormat="1" ht="18.75" customHeight="1" x14ac:dyDescent="0.2">
      <c r="A24" s="10">
        <v>17</v>
      </c>
      <c r="B24" s="18" t="s">
        <v>29</v>
      </c>
      <c r="C24" s="19">
        <f t="shared" si="0"/>
        <v>1781</v>
      </c>
      <c r="D24" s="13">
        <v>1583</v>
      </c>
      <c r="E24" s="14">
        <f t="shared" si="1"/>
        <v>0.88882650196518809</v>
      </c>
      <c r="F24" s="13">
        <v>198</v>
      </c>
      <c r="G24" s="14">
        <f t="shared" si="2"/>
        <v>0.1111734980348119</v>
      </c>
      <c r="H24" s="20"/>
      <c r="I24" s="12">
        <f t="shared" si="3"/>
        <v>1781</v>
      </c>
      <c r="J24" s="13">
        <v>9</v>
      </c>
      <c r="K24" s="14">
        <f t="shared" si="4"/>
        <v>5.0533408197641775E-3</v>
      </c>
      <c r="L24" s="13">
        <v>772</v>
      </c>
      <c r="M24" s="14">
        <f t="shared" si="5"/>
        <v>0.43346434587310501</v>
      </c>
      <c r="N24" s="13">
        <v>697</v>
      </c>
      <c r="O24" s="14">
        <f t="shared" si="6"/>
        <v>0.39135317237507017</v>
      </c>
      <c r="P24" s="13">
        <v>303</v>
      </c>
      <c r="Q24" s="14">
        <f t="shared" si="7"/>
        <v>0.17012914093206064</v>
      </c>
      <c r="R24" s="21"/>
      <c r="S24" s="16" t="s">
        <v>60</v>
      </c>
    </row>
    <row r="25" spans="1:19" ht="18.75" customHeight="1" x14ac:dyDescent="0.2">
      <c r="A25" s="17">
        <v>18</v>
      </c>
      <c r="B25" s="18" t="s">
        <v>22</v>
      </c>
      <c r="C25" s="19">
        <f t="shared" si="0"/>
        <v>1756</v>
      </c>
      <c r="D25" s="13">
        <v>1616</v>
      </c>
      <c r="E25" s="14">
        <f t="shared" si="1"/>
        <v>0.92027334851936216</v>
      </c>
      <c r="F25" s="13">
        <v>140</v>
      </c>
      <c r="G25" s="14">
        <f t="shared" si="2"/>
        <v>7.9726651480637817E-2</v>
      </c>
      <c r="H25" s="20"/>
      <c r="I25" s="12">
        <f t="shared" si="3"/>
        <v>1756</v>
      </c>
      <c r="J25" s="13">
        <v>20</v>
      </c>
      <c r="K25" s="14">
        <f t="shared" si="4"/>
        <v>1.1389521640091117E-2</v>
      </c>
      <c r="L25" s="13">
        <v>726</v>
      </c>
      <c r="M25" s="14">
        <f t="shared" si="5"/>
        <v>0.41343963553530749</v>
      </c>
      <c r="N25" s="13">
        <v>768</v>
      </c>
      <c r="O25" s="14">
        <f t="shared" si="6"/>
        <v>0.43735763097949887</v>
      </c>
      <c r="P25" s="13">
        <v>242</v>
      </c>
      <c r="Q25" s="14">
        <f t="shared" si="7"/>
        <v>0.13781321184510251</v>
      </c>
      <c r="R25" s="21"/>
      <c r="S25" s="16" t="s">
        <v>59</v>
      </c>
    </row>
    <row r="26" spans="1:19" s="22" customFormat="1" ht="18.75" customHeight="1" x14ac:dyDescent="0.2">
      <c r="A26" s="10">
        <v>19</v>
      </c>
      <c r="B26" s="18" t="s">
        <v>30</v>
      </c>
      <c r="C26" s="19">
        <f t="shared" si="0"/>
        <v>1688</v>
      </c>
      <c r="D26" s="13">
        <v>1439</v>
      </c>
      <c r="E26" s="14">
        <f t="shared" si="1"/>
        <v>0.85248815165876779</v>
      </c>
      <c r="F26" s="13">
        <v>249</v>
      </c>
      <c r="G26" s="14">
        <f t="shared" si="2"/>
        <v>0.14751184834123224</v>
      </c>
      <c r="H26" s="20"/>
      <c r="I26" s="12">
        <f t="shared" si="3"/>
        <v>1688</v>
      </c>
      <c r="J26" s="13">
        <v>0</v>
      </c>
      <c r="K26" s="14">
        <f t="shared" si="4"/>
        <v>0</v>
      </c>
      <c r="L26" s="13">
        <v>899</v>
      </c>
      <c r="M26" s="14">
        <f t="shared" si="5"/>
        <v>0.53258293838862558</v>
      </c>
      <c r="N26" s="13">
        <v>705</v>
      </c>
      <c r="O26" s="14">
        <f t="shared" si="6"/>
        <v>0.41765402843601895</v>
      </c>
      <c r="P26" s="13">
        <v>84</v>
      </c>
      <c r="Q26" s="14">
        <f t="shared" si="7"/>
        <v>4.9763033175355451E-2</v>
      </c>
      <c r="R26" s="21"/>
      <c r="S26" s="16" t="s">
        <v>61</v>
      </c>
    </row>
    <row r="27" spans="1:19" ht="18.75" customHeight="1" x14ac:dyDescent="0.2">
      <c r="A27" s="17">
        <v>20</v>
      </c>
      <c r="B27" s="18" t="s">
        <v>8</v>
      </c>
      <c r="C27" s="19">
        <f t="shared" si="0"/>
        <v>1273</v>
      </c>
      <c r="D27" s="13">
        <v>1131</v>
      </c>
      <c r="E27" s="14">
        <f t="shared" si="1"/>
        <v>0.8884524744697565</v>
      </c>
      <c r="F27" s="13">
        <v>142</v>
      </c>
      <c r="G27" s="14">
        <f t="shared" si="2"/>
        <v>0.11154752553024352</v>
      </c>
      <c r="H27" s="20"/>
      <c r="I27" s="12">
        <f t="shared" si="3"/>
        <v>1273</v>
      </c>
      <c r="J27" s="13">
        <v>3</v>
      </c>
      <c r="K27" s="14">
        <f t="shared" si="4"/>
        <v>2.3566378633150041E-3</v>
      </c>
      <c r="L27" s="13">
        <v>548</v>
      </c>
      <c r="M27" s="14">
        <f t="shared" si="5"/>
        <v>0.43047918303220739</v>
      </c>
      <c r="N27" s="13">
        <v>479</v>
      </c>
      <c r="O27" s="14">
        <f t="shared" si="6"/>
        <v>0.37627651217596231</v>
      </c>
      <c r="P27" s="13">
        <v>243</v>
      </c>
      <c r="Q27" s="14">
        <f t="shared" si="7"/>
        <v>0.19088766692851533</v>
      </c>
      <c r="R27" s="21"/>
      <c r="S27" s="16" t="s">
        <v>64</v>
      </c>
    </row>
    <row r="28" spans="1:19" s="22" customFormat="1" ht="18.75" customHeight="1" x14ac:dyDescent="0.2">
      <c r="A28" s="10">
        <v>21</v>
      </c>
      <c r="B28" s="18" t="s">
        <v>16</v>
      </c>
      <c r="C28" s="19">
        <f t="shared" si="0"/>
        <v>1144</v>
      </c>
      <c r="D28" s="13">
        <v>958</v>
      </c>
      <c r="E28" s="14">
        <f t="shared" si="1"/>
        <v>0.83741258741258739</v>
      </c>
      <c r="F28" s="13">
        <v>186</v>
      </c>
      <c r="G28" s="14">
        <f t="shared" si="2"/>
        <v>0.16258741258741258</v>
      </c>
      <c r="H28" s="20"/>
      <c r="I28" s="12">
        <f t="shared" si="3"/>
        <v>1144</v>
      </c>
      <c r="J28" s="13">
        <v>4</v>
      </c>
      <c r="K28" s="14">
        <f t="shared" si="4"/>
        <v>3.4965034965034965E-3</v>
      </c>
      <c r="L28" s="13">
        <v>583</v>
      </c>
      <c r="M28" s="14">
        <f t="shared" si="5"/>
        <v>0.50961538461538458</v>
      </c>
      <c r="N28" s="13">
        <v>422</v>
      </c>
      <c r="O28" s="14">
        <f t="shared" si="6"/>
        <v>0.36888111888111891</v>
      </c>
      <c r="P28" s="13">
        <v>135</v>
      </c>
      <c r="Q28" s="14">
        <f t="shared" si="7"/>
        <v>0.11800699300699301</v>
      </c>
      <c r="R28" s="21"/>
      <c r="S28" s="16" t="s">
        <v>62</v>
      </c>
    </row>
    <row r="29" spans="1:19" ht="18.75" customHeight="1" x14ac:dyDescent="0.2">
      <c r="A29" s="17">
        <v>22</v>
      </c>
      <c r="B29" s="18" t="s">
        <v>25</v>
      </c>
      <c r="C29" s="19">
        <f t="shared" si="0"/>
        <v>953</v>
      </c>
      <c r="D29" s="13">
        <v>851</v>
      </c>
      <c r="E29" s="14">
        <f t="shared" si="1"/>
        <v>0.89296956977964326</v>
      </c>
      <c r="F29" s="13">
        <v>102</v>
      </c>
      <c r="G29" s="14">
        <f t="shared" si="2"/>
        <v>0.10703043022035677</v>
      </c>
      <c r="H29" s="20"/>
      <c r="I29" s="12">
        <f t="shared" si="3"/>
        <v>953</v>
      </c>
      <c r="J29" s="13">
        <v>1</v>
      </c>
      <c r="K29" s="14">
        <f t="shared" si="4"/>
        <v>1.0493179433368311E-3</v>
      </c>
      <c r="L29" s="13">
        <v>444</v>
      </c>
      <c r="M29" s="14">
        <f t="shared" si="5"/>
        <v>0.46589716684155297</v>
      </c>
      <c r="N29" s="13">
        <v>395</v>
      </c>
      <c r="O29" s="14">
        <f t="shared" si="6"/>
        <v>0.41448058761804829</v>
      </c>
      <c r="P29" s="13">
        <v>113</v>
      </c>
      <c r="Q29" s="14">
        <f t="shared" si="7"/>
        <v>0.11857292759706191</v>
      </c>
      <c r="R29" s="21"/>
      <c r="S29" s="16" t="s">
        <v>63</v>
      </c>
    </row>
    <row r="30" spans="1:19" s="22" customFormat="1" ht="18.75" customHeight="1" x14ac:dyDescent="0.2">
      <c r="A30" s="10">
        <v>23</v>
      </c>
      <c r="B30" s="18" t="s">
        <v>24</v>
      </c>
      <c r="C30" s="19">
        <f t="shared" si="0"/>
        <v>751</v>
      </c>
      <c r="D30" s="13">
        <v>668</v>
      </c>
      <c r="E30" s="14">
        <f t="shared" si="1"/>
        <v>0.88948069241011984</v>
      </c>
      <c r="F30" s="13">
        <v>83</v>
      </c>
      <c r="G30" s="14">
        <f t="shared" si="2"/>
        <v>0.11051930758988016</v>
      </c>
      <c r="H30" s="20"/>
      <c r="I30" s="12">
        <f t="shared" si="3"/>
        <v>751</v>
      </c>
      <c r="J30" s="13">
        <v>2</v>
      </c>
      <c r="K30" s="14">
        <f t="shared" si="4"/>
        <v>2.6631158455392811E-3</v>
      </c>
      <c r="L30" s="13">
        <v>359</v>
      </c>
      <c r="M30" s="14">
        <f t="shared" si="5"/>
        <v>0.47802929427430091</v>
      </c>
      <c r="N30" s="13">
        <v>308</v>
      </c>
      <c r="O30" s="14">
        <f t="shared" si="6"/>
        <v>0.41011984021304926</v>
      </c>
      <c r="P30" s="13">
        <v>82</v>
      </c>
      <c r="Q30" s="14">
        <f t="shared" si="7"/>
        <v>0.10918774966711052</v>
      </c>
      <c r="R30" s="21"/>
      <c r="S30" s="16" t="s">
        <v>65</v>
      </c>
    </row>
    <row r="31" spans="1:19" ht="18.75" customHeight="1" x14ac:dyDescent="0.2">
      <c r="A31" s="17">
        <v>24</v>
      </c>
      <c r="B31" s="18" t="s">
        <v>31</v>
      </c>
      <c r="C31" s="19">
        <f t="shared" si="0"/>
        <v>703</v>
      </c>
      <c r="D31" s="13">
        <v>647</v>
      </c>
      <c r="E31" s="14">
        <f t="shared" si="1"/>
        <v>0.92034139402560455</v>
      </c>
      <c r="F31" s="13">
        <v>56</v>
      </c>
      <c r="G31" s="14">
        <f t="shared" si="2"/>
        <v>7.9658605974395447E-2</v>
      </c>
      <c r="H31" s="20"/>
      <c r="I31" s="12">
        <f t="shared" si="3"/>
        <v>703</v>
      </c>
      <c r="J31" s="13">
        <v>8</v>
      </c>
      <c r="K31" s="14">
        <f t="shared" si="4"/>
        <v>1.1379800853485065E-2</v>
      </c>
      <c r="L31" s="13">
        <v>264</v>
      </c>
      <c r="M31" s="14">
        <f t="shared" si="5"/>
        <v>0.37553342816500712</v>
      </c>
      <c r="N31" s="13">
        <v>267</v>
      </c>
      <c r="O31" s="14">
        <f t="shared" si="6"/>
        <v>0.37980085348506404</v>
      </c>
      <c r="P31" s="13">
        <v>164</v>
      </c>
      <c r="Q31" s="14">
        <f t="shared" si="7"/>
        <v>0.23328591749644381</v>
      </c>
      <c r="R31" s="21"/>
      <c r="S31" s="16" t="s">
        <v>67</v>
      </c>
    </row>
    <row r="32" spans="1:19" s="22" customFormat="1" ht="18.75" customHeight="1" thickBot="1" x14ac:dyDescent="0.25">
      <c r="A32" s="10">
        <v>25</v>
      </c>
      <c r="B32" s="18" t="s">
        <v>23</v>
      </c>
      <c r="C32" s="19">
        <f t="shared" si="0"/>
        <v>683</v>
      </c>
      <c r="D32" s="23">
        <v>597</v>
      </c>
      <c r="E32" s="21">
        <f t="shared" si="1"/>
        <v>0.87408491947291367</v>
      </c>
      <c r="F32" s="23">
        <v>86</v>
      </c>
      <c r="G32" s="14">
        <f t="shared" si="2"/>
        <v>0.12591508052708639</v>
      </c>
      <c r="H32" s="24"/>
      <c r="I32" s="12">
        <f t="shared" si="3"/>
        <v>683</v>
      </c>
      <c r="J32" s="13">
        <v>2</v>
      </c>
      <c r="K32" s="14">
        <f t="shared" si="4"/>
        <v>2.9282576866764276E-3</v>
      </c>
      <c r="L32" s="13">
        <v>315</v>
      </c>
      <c r="M32" s="14">
        <f t="shared" si="5"/>
        <v>0.46120058565153732</v>
      </c>
      <c r="N32" s="13">
        <v>283</v>
      </c>
      <c r="O32" s="14">
        <f t="shared" si="6"/>
        <v>0.41434846266471448</v>
      </c>
      <c r="P32" s="13">
        <v>83</v>
      </c>
      <c r="Q32" s="14">
        <f t="shared" si="7"/>
        <v>0.12152269399707175</v>
      </c>
      <c r="R32" s="25"/>
      <c r="S32" s="16" t="s">
        <v>66</v>
      </c>
    </row>
    <row r="33" spans="1:19" s="22" customFormat="1" ht="18.75" hidden="1" customHeight="1" x14ac:dyDescent="0.2">
      <c r="A33" s="26"/>
      <c r="B33" s="27"/>
      <c r="C33" s="28"/>
      <c r="D33" s="29"/>
      <c r="E33" s="30"/>
      <c r="F33" s="29"/>
      <c r="G33" s="30"/>
      <c r="H33" s="31"/>
      <c r="I33" s="28"/>
      <c r="J33" s="29"/>
      <c r="K33" s="30"/>
      <c r="L33" s="29"/>
      <c r="M33" s="30"/>
      <c r="N33" s="29"/>
      <c r="O33" s="30"/>
      <c r="P33" s="29"/>
      <c r="Q33" s="30"/>
      <c r="R33" s="30"/>
      <c r="S33" s="14"/>
    </row>
    <row r="34" spans="1:19" s="22" customFormat="1" ht="18.75" hidden="1" customHeight="1" x14ac:dyDescent="0.2">
      <c r="A34" s="26"/>
      <c r="B34" s="27"/>
      <c r="C34" s="28"/>
      <c r="D34" s="29"/>
      <c r="E34" s="30"/>
      <c r="F34" s="29"/>
      <c r="G34" s="30"/>
      <c r="H34" s="31"/>
      <c r="I34" s="28"/>
      <c r="J34" s="29"/>
      <c r="K34" s="30"/>
      <c r="L34" s="29"/>
      <c r="M34" s="30"/>
      <c r="N34" s="29"/>
      <c r="O34" s="30"/>
      <c r="P34" s="29"/>
      <c r="Q34" s="30"/>
      <c r="R34" s="30"/>
      <c r="S34" s="14"/>
    </row>
    <row r="35" spans="1:19" s="22" customFormat="1" ht="18.75" hidden="1" customHeight="1" thickBot="1" x14ac:dyDescent="0.25">
      <c r="A35" s="26"/>
      <c r="B35" s="27"/>
      <c r="C35" s="28"/>
      <c r="D35" s="29"/>
      <c r="E35" s="30"/>
      <c r="F35" s="29"/>
      <c r="G35" s="30"/>
      <c r="H35" s="31"/>
      <c r="I35" s="28"/>
      <c r="J35" s="29"/>
      <c r="K35" s="30"/>
      <c r="L35" s="29"/>
      <c r="M35" s="30"/>
      <c r="N35" s="29"/>
      <c r="O35" s="30"/>
      <c r="P35" s="29"/>
      <c r="Q35" s="30"/>
      <c r="R35" s="30"/>
      <c r="S35" s="14"/>
    </row>
    <row r="36" spans="1:19" ht="13.5" thickBot="1" x14ac:dyDescent="0.25">
      <c r="A36" s="61" t="s">
        <v>0</v>
      </c>
      <c r="B36" s="62"/>
      <c r="C36" s="32">
        <f>SUM(C8:C32)</f>
        <v>98164</v>
      </c>
      <c r="D36" s="32">
        <f>SUM(D8:D32)</f>
        <v>83897</v>
      </c>
      <c r="E36" s="33">
        <f>D36/C36</f>
        <v>0.854661586732407</v>
      </c>
      <c r="F36" s="32">
        <f>SUM(F8:F32)</f>
        <v>14267</v>
      </c>
      <c r="G36" s="33">
        <f>F36/C36</f>
        <v>0.145338413267593</v>
      </c>
      <c r="H36" s="32"/>
      <c r="I36" s="32">
        <f>SUM(I8:I32)</f>
        <v>98164</v>
      </c>
      <c r="J36" s="32">
        <f>SUM(J8:J32)</f>
        <v>458</v>
      </c>
      <c r="K36" s="34">
        <f t="shared" ref="K36" si="8">J36/I36</f>
        <v>4.6656615459842714E-3</v>
      </c>
      <c r="L36" s="32">
        <f>SUM(L8:L32)</f>
        <v>48168</v>
      </c>
      <c r="M36" s="34">
        <f t="shared" ref="M36" si="9">L36/I36</f>
        <v>0.49068905097591786</v>
      </c>
      <c r="N36" s="32">
        <f>SUM(N8:N32)</f>
        <v>37756</v>
      </c>
      <c r="O36" s="34">
        <f>N36/I36</f>
        <v>0.38462165355934969</v>
      </c>
      <c r="P36" s="32">
        <f>SUM(P8:P32)</f>
        <v>11782</v>
      </c>
      <c r="Q36" s="34">
        <f>P36/I36</f>
        <v>0.12002363391874822</v>
      </c>
      <c r="R36" s="35"/>
      <c r="S36" s="34" t="s">
        <v>68</v>
      </c>
    </row>
    <row r="37" spans="1:19" x14ac:dyDescent="0.2">
      <c r="A37" s="36" t="s">
        <v>32</v>
      </c>
      <c r="C37" s="37"/>
      <c r="D37" s="37"/>
      <c r="E37" s="38"/>
      <c r="F37" s="37"/>
      <c r="G37" s="39"/>
      <c r="H37" s="37"/>
      <c r="I37" s="37"/>
      <c r="J37" s="37"/>
      <c r="K37" s="39"/>
      <c r="L37" s="39"/>
      <c r="M37" s="39"/>
      <c r="N37" s="39"/>
      <c r="O37" s="39"/>
      <c r="P37" s="37"/>
      <c r="Q37" s="39"/>
      <c r="R37" s="39"/>
      <c r="S37" s="39"/>
    </row>
    <row r="38" spans="1:19" x14ac:dyDescent="0.2">
      <c r="A38" s="36" t="s">
        <v>69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40"/>
      <c r="R38" s="40"/>
    </row>
    <row r="39" spans="1:19" x14ac:dyDescent="0.2">
      <c r="A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40"/>
      <c r="R39" s="40"/>
    </row>
    <row r="40" spans="1:19" ht="40.5" customHeight="1" x14ac:dyDescent="0.2">
      <c r="A40" s="58" t="s">
        <v>70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60"/>
    </row>
    <row r="41" spans="1:19" ht="6" customHeight="1" x14ac:dyDescent="0.2">
      <c r="A41" s="36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40"/>
      <c r="R41" s="40"/>
    </row>
    <row r="42" spans="1:19" ht="6" customHeight="1" x14ac:dyDescent="0.2">
      <c r="A42" s="36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40"/>
      <c r="R42" s="40"/>
    </row>
    <row r="43" spans="1:19" ht="13.5" x14ac:dyDescent="0.25">
      <c r="A43" s="57" t="s">
        <v>33</v>
      </c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</row>
    <row r="44" spans="1:19" ht="13.5" x14ac:dyDescent="0.25">
      <c r="A44" s="57" t="s">
        <v>41</v>
      </c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</row>
    <row r="45" spans="1:19" x14ac:dyDescent="0.2">
      <c r="B45" s="43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</row>
    <row r="46" spans="1:19" x14ac:dyDescent="0.2">
      <c r="B46" s="44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5"/>
      <c r="Q46" s="5"/>
      <c r="R46" s="5"/>
      <c r="S46" s="45"/>
    </row>
    <row r="47" spans="1:19" ht="15.95" customHeight="1" x14ac:dyDescent="0.2">
      <c r="B47" s="46"/>
      <c r="C47" s="47"/>
      <c r="D47" s="48"/>
      <c r="E47" s="48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50"/>
    </row>
    <row r="48" spans="1:19" x14ac:dyDescent="0.2">
      <c r="B48" s="42"/>
      <c r="C48" s="42"/>
      <c r="D48" s="42"/>
      <c r="E48" s="42"/>
      <c r="F48" s="42"/>
      <c r="G48" s="42"/>
      <c r="H48" s="42"/>
      <c r="Q48" s="42"/>
      <c r="R48" s="42"/>
      <c r="S48" s="42"/>
    </row>
  </sheetData>
  <mergeCells count="8">
    <mergeCell ref="A40:S40"/>
    <mergeCell ref="A36:B36"/>
    <mergeCell ref="A3:S3"/>
    <mergeCell ref="B6:B7"/>
    <mergeCell ref="C6:G6"/>
    <mergeCell ref="I6:Q6"/>
    <mergeCell ref="S6:S7"/>
    <mergeCell ref="A6:A7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2.8</vt:lpstr>
      <vt:lpstr>'2.8'!Área_de_impresión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2019-02-18T17:22:51Z</cp:lastPrinted>
  <dcterms:created xsi:type="dcterms:W3CDTF">2012-05-16T15:21:51Z</dcterms:created>
  <dcterms:modified xsi:type="dcterms:W3CDTF">2020-12-14T15:14:28Z</dcterms:modified>
</cp:coreProperties>
</file>