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630" firstSheet="2" activeTab="2"/>
  </bookViews>
  <sheets>
    <sheet name="4.1.1" sheetId="1" state="hidden" r:id="rId1"/>
    <sheet name="4.1.2 - 4.1.3 - 4.1.4" sheetId="2" state="hidden" r:id="rId2"/>
    <sheet name="4.1.5" sheetId="5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B88" i="2" l="1"/>
  <c r="K26" i="2"/>
  <c r="I26" i="2"/>
  <c r="E26" i="2"/>
  <c r="B26" i="2"/>
  <c r="C26" i="2"/>
  <c r="N27" i="5" l="1"/>
  <c r="P27" i="5" s="1"/>
  <c r="C57" i="2"/>
  <c r="G88" i="2"/>
  <c r="E88" i="2"/>
  <c r="C88" i="2"/>
  <c r="N26" i="5" l="1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P28" i="5" s="1"/>
  <c r="G57" i="2"/>
  <c r="I57" i="2"/>
  <c r="B87" i="2"/>
  <c r="E57" i="2"/>
  <c r="B56" i="2"/>
  <c r="B25" i="2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P27" i="1" s="1"/>
  <c r="N9" i="1"/>
  <c r="P9" i="1" s="1"/>
  <c r="O18" i="1" l="1"/>
  <c r="P28" i="1"/>
  <c r="D87" i="2"/>
  <c r="F56" i="2"/>
  <c r="H25" i="2"/>
  <c r="O13" i="5"/>
  <c r="O24" i="5"/>
  <c r="O10" i="1"/>
  <c r="O26" i="5"/>
  <c r="O14" i="5"/>
  <c r="O15" i="1"/>
  <c r="F87" i="2"/>
  <c r="H87" i="2"/>
  <c r="P26" i="5"/>
  <c r="O21" i="5"/>
  <c r="O11" i="5"/>
  <c r="O12" i="5"/>
  <c r="O18" i="5"/>
  <c r="O10" i="5"/>
  <c r="O27" i="5"/>
  <c r="P24" i="5"/>
  <c r="P11" i="5"/>
  <c r="O22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O26" i="1"/>
  <c r="P23" i="1"/>
  <c r="O25" i="1"/>
  <c r="P19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57" i="2" s="1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C27" i="2"/>
  <c r="D69" i="2"/>
  <c r="G89" i="2"/>
  <c r="H38" i="2"/>
  <c r="B58" i="2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<sst xmlns="http://schemas.openxmlformats.org/spreadsheetml/2006/main" count="143" uniqueCount="72">
  <si>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</si>
  <si>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</si>
  <si>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</si>
  <si>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</si>
  <si>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</si>
  <si>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</si>
  <si>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</si>
  <si>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</si>
  <si>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</si>
  <si>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</si>
  <si>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</si>
  <si>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</si>
  <si>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</si>
  <si>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</si>
  <si>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</si>
  <si>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</si>
  <si>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</si>
  <si>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</si>
  <si>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</si>
  <si>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</si>
  <si>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</si>
  <si>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</si>
  <si>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</si>
  <si>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</si>
  <si>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</si>
  <si>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</si>
  <si>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</si>
  <si>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</si>
  <si>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</si>
  <si>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</si>
  <si>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</si>
  <si>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</si>
  <si>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</si>
  <si>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</si>
  <si>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</si>
  <si>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</si>
  <si>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</si>
  <si>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</si>
  <si>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</si>
  <si>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</si>
  <si>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</si>
  <si>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</si>
  <si>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</si>
  <si>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</si>
  <si>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</si>
  <si>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</si>
  <si>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</si>
  <si>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</si>
  <si>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</si>
  <si>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</si>
  <si>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</si>
  <si>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</si>
  <si>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</si>
  <si>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</si>
  <si>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</si>
  <si>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</si>
  <si>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</si>
  <si>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</si>
  <si>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</si>
  <si>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</si>
  <si>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</si>
  <si>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</si>
  <si>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</si>
  <si>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</si>
  <si>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</si>
  <si>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</si>
  <si>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</si>
  <si>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</si>
  <si>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</si>
  <si>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</si>
  <si>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</si>
  <si>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30 de noviembre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</si>
</sst>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2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3" fontId="22" fillId="5" borderId="3" xfId="14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98164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3.1397718631784047E-2"/>
                  <c:y val="1.7135928943138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3.4129875877791836E-2"/>
                  <c:y val="1.8403036990618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0475722527133015E-2"/>
                  <c:y val="2.599151749629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dLbl>
              <c:idx val="18"/>
              <c:layout>
                <c:manualLayout>
                  <c:x val="-1.8955348363481974E-2"/>
                  <c:y val="3.46020761245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5C-49C3-A8F1-0292118664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2304401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70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6" t="s">
        <v>27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7" ht="18" customHeight="1" x14ac:dyDescent="0.2">
      <c r="A4" s="76" t="s">
        <v>32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1" t="s">
        <v>31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6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2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2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2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2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2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2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2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2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2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2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2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9232</v>
      </c>
      <c r="E27" s="9">
        <v>0</v>
      </c>
      <c r="F27" s="9">
        <v>0</v>
      </c>
      <c r="G27" s="9">
        <v>0</v>
      </c>
      <c r="H27" s="9">
        <v>5607</v>
      </c>
      <c r="I27" s="9">
        <v>4899</v>
      </c>
      <c r="J27" s="9">
        <v>7582</v>
      </c>
      <c r="K27" s="9">
        <v>17515</v>
      </c>
      <c r="L27" s="9">
        <v>17682</v>
      </c>
      <c r="M27" s="9"/>
      <c r="N27" s="67">
        <f t="shared" si="0"/>
        <v>98164</v>
      </c>
      <c r="O27" s="66">
        <f t="shared" si="2"/>
        <v>-0.46029634109464768</v>
      </c>
      <c r="P27" s="8">
        <f>N27/11</f>
        <v>8924</v>
      </c>
    </row>
    <row r="28" spans="1:27" ht="20.100000000000001" customHeight="1" thickBot="1" x14ac:dyDescent="0.25">
      <c r="A28" s="74" t="s">
        <v>67</v>
      </c>
      <c r="B28" s="74"/>
      <c r="C28" s="74"/>
      <c r="D28" s="74"/>
      <c r="E28" s="74"/>
      <c r="F28" s="74"/>
      <c r="G28" s="74"/>
      <c r="H28" s="75"/>
      <c r="I28" s="75"/>
      <c r="J28" s="75"/>
      <c r="K28" s="75"/>
      <c r="L28" s="75"/>
      <c r="M28" s="75"/>
      <c r="N28" s="75"/>
      <c r="O28" s="11"/>
      <c r="P28" s="12">
        <f>SUM(N9:N27)</f>
        <v>1130250</v>
      </c>
    </row>
    <row r="29" spans="1:27" ht="40.5" customHeight="1" x14ac:dyDescent="0.2">
      <c r="A29" s="73" t="s">
        <v>71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x14ac:dyDescent="0.2">
      <c r="A30" s="13"/>
      <c r="Q30" s="14"/>
    </row>
    <row r="31" spans="1:27" x14ac:dyDescent="0.2">
      <c r="A31" s="15"/>
      <c r="Q31" s="14"/>
    </row>
    <row r="32" spans="1:2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view="pageBreakPreview" topLeftCell="A61" zoomScale="90" zoomScaleNormal="100" zoomScaleSheetLayoutView="90" workbookViewId="0">
      <selection activeCell="M61" sqref="M61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7"/>
    </row>
    <row r="2" spans="1:13" ht="18" x14ac:dyDescent="0.2">
      <c r="A2" s="89" t="s">
        <v>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19"/>
    </row>
    <row r="3" spans="1:13" ht="18.75" customHeight="1" x14ac:dyDescent="0.2">
      <c r="A3" s="80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2" t="s">
        <v>13</v>
      </c>
      <c r="B5" s="82" t="s">
        <v>0</v>
      </c>
      <c r="C5" s="91" t="s">
        <v>12</v>
      </c>
      <c r="D5" s="91"/>
      <c r="E5" s="91"/>
      <c r="F5" s="91"/>
      <c r="G5" s="91"/>
      <c r="H5" s="91"/>
      <c r="I5" s="91"/>
      <c r="J5" s="91"/>
      <c r="K5" s="91"/>
      <c r="L5" s="91"/>
    </row>
    <row r="6" spans="1:13" ht="18" customHeight="1" x14ac:dyDescent="0.2">
      <c r="A6" s="82"/>
      <c r="B6" s="82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3">
        <v>27902</v>
      </c>
      <c r="F9" s="83"/>
      <c r="G9" s="83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3">
        <v>26011</v>
      </c>
      <c r="F10" s="83"/>
      <c r="G10" s="83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98164</v>
      </c>
      <c r="C25" s="62">
        <v>458</v>
      </c>
      <c r="D25" s="23">
        <f>C25/B25</f>
        <v>4.6656615459842714E-3</v>
      </c>
      <c r="E25" s="62">
        <v>48168</v>
      </c>
      <c r="F25" s="27">
        <f t="shared" si="9"/>
        <v>0.49068905097591786</v>
      </c>
      <c r="G25" s="62">
        <v>37756</v>
      </c>
      <c r="H25" s="27">
        <f t="shared" si="10"/>
        <v>0.38462165355934969</v>
      </c>
      <c r="I25" s="62">
        <v>11782</v>
      </c>
      <c r="J25" s="27">
        <f t="shared" si="11"/>
        <v>0.12002363391874822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1130250</v>
      </c>
      <c r="C26" s="87">
        <f>SUM(C7:C25)</f>
        <v>2538</v>
      </c>
      <c r="D26" s="87"/>
      <c r="E26" s="87">
        <f>SUM(E7:E8)+SUM(G7:G8)+SUM(E9:G10)+SUM(E11:E25,G11:G25)</f>
        <v>1007019</v>
      </c>
      <c r="F26" s="87"/>
      <c r="G26" s="87"/>
      <c r="H26" s="87"/>
      <c r="I26" s="87">
        <f>SUM(I7:I25)</f>
        <v>117872</v>
      </c>
      <c r="J26" s="87"/>
      <c r="K26" s="87">
        <f>SUM(K7:K25)</f>
        <v>2821</v>
      </c>
      <c r="L26" s="87"/>
    </row>
    <row r="27" spans="1:12" s="38" customFormat="1" ht="16.5" thickBot="1" x14ac:dyDescent="0.25">
      <c r="A27" s="36" t="s">
        <v>2</v>
      </c>
      <c r="B27" s="37">
        <f>B26/B26</f>
        <v>1</v>
      </c>
      <c r="C27" s="79">
        <f>C26/B26</f>
        <v>2.2455209024552091E-3</v>
      </c>
      <c r="D27" s="79"/>
      <c r="E27" s="88">
        <f>E26/B26</f>
        <v>0.89097013934970137</v>
      </c>
      <c r="F27" s="88"/>
      <c r="G27" s="88"/>
      <c r="H27" s="88"/>
      <c r="I27" s="88">
        <f>I26/B26</f>
        <v>0.10428843176288431</v>
      </c>
      <c r="J27" s="88"/>
      <c r="K27" s="88">
        <f>K26/B26</f>
        <v>2.4959079849590799E-3</v>
      </c>
      <c r="L27" s="88"/>
    </row>
    <row r="28" spans="1:12" ht="37.5" customHeight="1" x14ac:dyDescent="0.2">
      <c r="A28" s="78" t="s">
        <v>71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9" t="s">
        <v>24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1:12" ht="17.25" customHeight="1" x14ac:dyDescent="0.2">
      <c r="A34" s="80" t="s">
        <v>32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2" t="s">
        <v>7</v>
      </c>
      <c r="B36" s="82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2"/>
      <c r="B37" s="82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98164</v>
      </c>
      <c r="C56" s="62">
        <v>30529</v>
      </c>
      <c r="D56" s="27">
        <f t="shared" ref="D56" si="18">C56/B56</f>
        <v>0.31099995925186424</v>
      </c>
      <c r="E56" s="62">
        <v>60844</v>
      </c>
      <c r="F56" s="27">
        <f t="shared" ref="F56" si="19">E56/B56</f>
        <v>0.61981989323988429</v>
      </c>
      <c r="G56" s="62">
        <v>6791</v>
      </c>
      <c r="H56" s="27">
        <f t="shared" ref="H56" si="20">G56/B56</f>
        <v>6.9180147508251494E-2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SUM(B38:B56)</f>
        <v>1130250</v>
      </c>
      <c r="C57" s="87">
        <f>SUM(C38:C56)</f>
        <v>326255</v>
      </c>
      <c r="D57" s="87"/>
      <c r="E57" s="87">
        <f>SUM(E38:E56)</f>
        <v>743276</v>
      </c>
      <c r="F57" s="87"/>
      <c r="G57" s="87">
        <f>SUM(G38:G56)</f>
        <v>57776</v>
      </c>
      <c r="H57" s="87"/>
      <c r="I57" s="87">
        <f>SUM(I38:I56)</f>
        <v>2943</v>
      </c>
      <c r="J57" s="87"/>
    </row>
    <row r="58" spans="1:12" ht="16.5" thickBot="1" x14ac:dyDescent="0.25">
      <c r="A58" s="49" t="s">
        <v>2</v>
      </c>
      <c r="B58" s="50">
        <f>B57/$B$57</f>
        <v>1</v>
      </c>
      <c r="C58" s="84">
        <f>C57/$B$57</f>
        <v>0.28865737668657376</v>
      </c>
      <c r="D58" s="84"/>
      <c r="E58" s="84">
        <f>E57/$B$57</f>
        <v>0.6576208803362088</v>
      </c>
      <c r="F58" s="84"/>
      <c r="G58" s="84">
        <f>G57/$B$57</f>
        <v>5.1117894271178944E-2</v>
      </c>
      <c r="H58" s="84"/>
      <c r="I58" s="84">
        <f>I57/$B$57</f>
        <v>2.603848706038487E-3</v>
      </c>
      <c r="J58" s="84"/>
    </row>
    <row r="59" spans="1:12" ht="33.75" customHeight="1" x14ac:dyDescent="0.2">
      <c r="A59" s="78" t="s">
        <v>71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80" t="s">
        <v>25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4" ht="17.25" customHeight="1" x14ac:dyDescent="0.2">
      <c r="A65" s="80" t="s">
        <v>32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2" t="s">
        <v>7</v>
      </c>
      <c r="B67" s="82" t="s">
        <v>0</v>
      </c>
      <c r="C67" s="82" t="s">
        <v>6</v>
      </c>
      <c r="D67" s="82"/>
      <c r="E67" s="82"/>
      <c r="F67" s="82"/>
      <c r="G67" s="82"/>
      <c r="H67" s="82"/>
      <c r="I67" s="52"/>
      <c r="J67" s="53"/>
    </row>
    <row r="68" spans="1:14" ht="18" customHeight="1" x14ac:dyDescent="0.2">
      <c r="A68" s="82"/>
      <c r="B68" s="82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98164</v>
      </c>
      <c r="C87" s="62">
        <v>83897</v>
      </c>
      <c r="D87" s="27">
        <f t="shared" ref="D87" si="27">C87/B87</f>
        <v>0.854661586732407</v>
      </c>
      <c r="E87" s="62">
        <v>14267</v>
      </c>
      <c r="F87" s="27">
        <f t="shared" si="24"/>
        <v>0.145338413267593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SUM(B69:B87)</f>
        <v>1130250</v>
      </c>
      <c r="C88" s="87">
        <f>SUM(C69:C87)</f>
        <v>975873</v>
      </c>
      <c r="D88" s="87"/>
      <c r="E88" s="87">
        <f>SUM(E69:E87)</f>
        <v>151579</v>
      </c>
      <c r="F88" s="87"/>
      <c r="G88" s="87">
        <f>SUM(G69:G87)</f>
        <v>2798</v>
      </c>
      <c r="H88" s="87"/>
      <c r="I88" s="55"/>
    </row>
    <row r="89" spans="1:14" ht="16.5" thickBot="1" x14ac:dyDescent="0.25">
      <c r="A89" s="36" t="s">
        <v>2</v>
      </c>
      <c r="B89" s="50">
        <f>B88/$B$88</f>
        <v>1</v>
      </c>
      <c r="C89" s="85">
        <f>C88/$B$88</f>
        <v>0.86341340411413403</v>
      </c>
      <c r="D89" s="85"/>
      <c r="E89" s="85">
        <f>E88/$B$88</f>
        <v>0.13411103738111038</v>
      </c>
      <c r="F89" s="85"/>
      <c r="G89" s="85">
        <f>G88/$B$88</f>
        <v>2.4755585047555851E-3</v>
      </c>
      <c r="H89" s="85"/>
      <c r="I89" s="56"/>
    </row>
    <row r="90" spans="1:14" ht="39" customHeight="1" x14ac:dyDescent="0.2">
      <c r="A90" s="78" t="s">
        <v>71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1" width="10.140625" style="4" customWidth="1"/>
    <col min="12" max="12" width="10.85546875" style="4" customWidth="1"/>
    <col min="13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6" ht="18" customHeight="1" x14ac:dyDescent="0.2">
      <c r="A4" s="76" t="s">
        <v>32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1" t="s">
        <v>68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6" si="0">SUM(B10:M10)</f>
        <v>231272</v>
      </c>
      <c r="O10" s="66">
        <f>+N10/N9-1</f>
        <v>8.6932205381271332E-2</v>
      </c>
      <c r="P10" s="8">
        <f t="shared" ref="P10:P26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6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6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6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6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6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6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6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6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6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6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6" ht="20.100000000000001" customHeight="1" thickBot="1" x14ac:dyDescent="0.25">
      <c r="A27" s="10" t="s">
        <v>65</v>
      </c>
      <c r="B27" s="69">
        <v>428028</v>
      </c>
      <c r="C27" s="69">
        <v>385460</v>
      </c>
      <c r="D27" s="69">
        <v>190540</v>
      </c>
      <c r="E27" s="69">
        <v>8933</v>
      </c>
      <c r="F27" s="69">
        <v>6865</v>
      </c>
      <c r="G27" s="69">
        <v>30303</v>
      </c>
      <c r="H27" s="69">
        <v>138072</v>
      </c>
      <c r="I27" s="69">
        <v>147905</v>
      </c>
      <c r="J27" s="69">
        <v>191236</v>
      </c>
      <c r="K27" s="69">
        <v>360610</v>
      </c>
      <c r="L27" s="69">
        <v>416449</v>
      </c>
      <c r="M27" s="9"/>
      <c r="N27" s="67">
        <f>SUM(B27:M27)</f>
        <v>2304401</v>
      </c>
      <c r="O27" s="66">
        <f t="shared" si="2"/>
        <v>-0.47958846766376784</v>
      </c>
      <c r="P27" s="8">
        <f>N27/11</f>
        <v>209491</v>
      </c>
    </row>
    <row r="28" spans="1:16" ht="20.100000000000001" customHeight="1" thickBot="1" x14ac:dyDescent="0.25">
      <c r="A28" s="74" t="s">
        <v>69</v>
      </c>
      <c r="B28" s="74"/>
      <c r="C28" s="74"/>
      <c r="D28" s="74"/>
      <c r="E28" s="74"/>
      <c r="F28" s="74"/>
      <c r="G28" s="74"/>
      <c r="H28" s="75"/>
      <c r="I28" s="75"/>
      <c r="J28" s="75"/>
      <c r="K28" s="75"/>
      <c r="L28" s="75"/>
      <c r="M28" s="75"/>
      <c r="N28" s="75"/>
      <c r="O28" s="11"/>
      <c r="P28" s="12">
        <f>SUM(N9:N27)</f>
        <v>22831331</v>
      </c>
    </row>
    <row r="29" spans="1:16" ht="42.75" customHeight="1" x14ac:dyDescent="0.2">
      <c r="A29" s="78" t="s">
        <v>71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68"/>
    </row>
    <row r="30" spans="1:16" x14ac:dyDescent="0.2">
      <c r="A30" s="13"/>
    </row>
    <row r="31" spans="1:16" x14ac:dyDescent="0.2">
      <c r="A31" s="15"/>
    </row>
    <row r="32" spans="1:16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2020-12-14T15:33:45Z</dcterms:modified>
</cp:coreProperties>
</file>