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30" yWindow="0" windowWidth="10620" windowHeight="8130" tabRatio="274"/>
  </bookViews>
  <sheets>
    <sheet name="Mujer" sheetId="1" r:id="rId1"/>
  </sheets>
  <definedNames>
    <definedName name="_xlnm._FilterDatabase" localSheetId="0" hidden="1">Mujer!#REF!</definedName>
    <definedName name="_xlnm.Print_Area" localSheetId="0">Mujer!$A$1:$O$124</definedName>
  </definedNames>
  <calcPr calcId="162913"/>
</workbook>
</file>

<file path=xl/calcChain.xml><?xml version="1.0" encoding="utf-8"?>
<calcChain xmlns="http://schemas.openxmlformats.org/spreadsheetml/2006/main">
  <c r="N63" i="1" l="1"/>
  <c r="M63" i="1"/>
  <c r="M64" i="1" s="1"/>
  <c r="L63" i="1"/>
  <c r="K63" i="1"/>
  <c r="I63" i="1"/>
  <c r="H63" i="1"/>
  <c r="G63" i="1"/>
  <c r="E63" i="1"/>
  <c r="D63" i="1"/>
  <c r="C63" i="1"/>
  <c r="G89" i="1" l="1"/>
  <c r="F89" i="1"/>
  <c r="E89" i="1"/>
  <c r="D89" i="1"/>
  <c r="C89" i="1"/>
  <c r="B35" i="1"/>
  <c r="B36" i="1"/>
  <c r="B37" i="1"/>
  <c r="B38" i="1"/>
  <c r="C28" i="1"/>
  <c r="B39" i="1" l="1"/>
  <c r="B77" i="1"/>
  <c r="B17" i="1" l="1"/>
  <c r="J17" i="1"/>
  <c r="B18" i="1"/>
  <c r="J18" i="1"/>
  <c r="B19" i="1"/>
  <c r="J19" i="1"/>
  <c r="B20" i="1"/>
  <c r="J20" i="1"/>
  <c r="B21" i="1"/>
  <c r="J21" i="1"/>
  <c r="B22" i="1"/>
  <c r="J22" i="1"/>
  <c r="B23" i="1"/>
  <c r="J23" i="1"/>
  <c r="B24" i="1"/>
  <c r="J24" i="1"/>
  <c r="B25" i="1"/>
  <c r="J25" i="1"/>
  <c r="B26" i="1"/>
  <c r="J26" i="1"/>
  <c r="B27" i="1"/>
  <c r="J27" i="1"/>
  <c r="D28" i="1"/>
  <c r="E28" i="1"/>
  <c r="K28" i="1"/>
  <c r="L28" i="1"/>
  <c r="M28" i="1"/>
  <c r="N28" i="1"/>
  <c r="O28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97" i="1"/>
  <c r="C122" i="1"/>
  <c r="D122" i="1"/>
  <c r="E122" i="1"/>
  <c r="F122" i="1"/>
  <c r="H89" i="1"/>
  <c r="I89" i="1"/>
  <c r="J89" i="1"/>
  <c r="K89" i="1"/>
  <c r="L89" i="1"/>
  <c r="M89" i="1"/>
  <c r="N89" i="1"/>
  <c r="B78" i="1"/>
  <c r="B79" i="1"/>
  <c r="B80" i="1"/>
  <c r="B81" i="1"/>
  <c r="B82" i="1"/>
  <c r="B83" i="1"/>
  <c r="B84" i="1"/>
  <c r="B85" i="1"/>
  <c r="B86" i="1"/>
  <c r="B87" i="1"/>
  <c r="B88" i="1"/>
  <c r="J52" i="1"/>
  <c r="J53" i="1"/>
  <c r="J54" i="1"/>
  <c r="J55" i="1"/>
  <c r="J56" i="1"/>
  <c r="J57" i="1"/>
  <c r="J58" i="1"/>
  <c r="J59" i="1"/>
  <c r="J60" i="1"/>
  <c r="J61" i="1"/>
  <c r="J62" i="1"/>
  <c r="J51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F54" i="1"/>
  <c r="B54" i="1"/>
  <c r="F53" i="1"/>
  <c r="B53" i="1"/>
  <c r="F52" i="1"/>
  <c r="B52" i="1"/>
  <c r="F51" i="1"/>
  <c r="B51" i="1"/>
  <c r="C39" i="1"/>
  <c r="D39" i="1"/>
  <c r="E39" i="1"/>
  <c r="F39" i="1"/>
  <c r="G39" i="1"/>
  <c r="H39" i="1"/>
  <c r="I39" i="1"/>
  <c r="J39" i="1"/>
  <c r="J16" i="1"/>
  <c r="B16" i="1"/>
  <c r="F63" i="1" l="1"/>
  <c r="I64" i="1" s="1"/>
  <c r="J63" i="1"/>
  <c r="L64" i="1" s="1"/>
  <c r="B63" i="1"/>
  <c r="B64" i="1" s="1"/>
  <c r="B89" i="1"/>
  <c r="C90" i="1" s="1"/>
  <c r="B28" i="1"/>
  <c r="B122" i="1"/>
  <c r="F123" i="1" s="1"/>
  <c r="N64" i="1"/>
  <c r="J28" i="1"/>
  <c r="M29" i="1" s="1"/>
  <c r="G90" i="1" l="1"/>
  <c r="B29" i="1"/>
  <c r="C29" i="1"/>
  <c r="N29" i="1"/>
  <c r="K29" i="1"/>
  <c r="O29" i="1"/>
  <c r="L29" i="1"/>
  <c r="M90" i="1"/>
  <c r="F90" i="1"/>
  <c r="E90" i="1"/>
  <c r="I90" i="1"/>
  <c r="J90" i="1"/>
  <c r="H90" i="1"/>
  <c r="K90" i="1"/>
  <c r="B90" i="1"/>
  <c r="D90" i="1"/>
  <c r="N90" i="1"/>
  <c r="C123" i="1"/>
  <c r="D123" i="1"/>
  <c r="E123" i="1"/>
  <c r="B123" i="1"/>
  <c r="L90" i="1"/>
  <c r="K64" i="1"/>
  <c r="D64" i="1"/>
  <c r="C64" i="1"/>
  <c r="E64" i="1"/>
  <c r="J64" i="1"/>
  <c r="G40" i="1"/>
  <c r="B40" i="1"/>
  <c r="D40" i="1"/>
  <c r="C40" i="1"/>
  <c r="I40" i="1"/>
  <c r="E40" i="1"/>
  <c r="F40" i="1"/>
  <c r="F64" i="1"/>
  <c r="H64" i="1"/>
  <c r="H40" i="1"/>
  <c r="G64" i="1"/>
  <c r="J40" i="1"/>
  <c r="D29" i="1"/>
  <c r="E29" i="1"/>
  <c r="J29" i="1"/>
</calcChain>
</file>

<file path=xl/sharedStrings.xml><?xml version="1.0" encoding="utf-8"?>
<sst xmlns="http://schemas.openxmlformats.org/spreadsheetml/2006/main" count="171" uniqueCount="90">
  <si>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</si>
  <si>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</si>
  <si>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</si>
  <si>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</si>
  <si>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</si>
  <si>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</si>
  <si>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</si>
  <si>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</si>
  <si>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</si>
  <si>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</si>
  <si>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</si>
  <si>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</si>
  <si>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</si>
  <si>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</si>
  <si>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</si>
  <si>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</si>
  <si>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</si>
  <si>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</si>
  <si>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</si>
  <si>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</si>
  <si>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</si>
  <si>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</si>
  <si>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</si>
  <si>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</si>
  <si>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</si>
  <si>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</si>
  <si>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</si>
  <si>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</si>
  <si>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</si>
  <si>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</si>
  <si>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</si>
  <si>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</si>
  <si>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</si>
  <si>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</si>
  <si>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</si>
  <si>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</si>
  <si>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</si>
  <si>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</si>
  <si>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</si>
  <si>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</si>
  <si>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</si>
  <si>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</si>
  <si>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</si>
  <si>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</si>
  <si>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</si>
  <si>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</si>
  <si>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</si>
  <si>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</si>
  <si>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</si>
  <si>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</si>
  <si>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</si>
  <si>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</si>
  <si>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</si>
  <si>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</si>
  <si>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</si>
  <si>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</si>
  <si>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</si>
  <si>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</si>
  <si>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</si>
  <si>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</si>
  <si>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</si>
  <si>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</si>
  <si>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</si>
  <si>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</si>
  <si>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</si>
  <si>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</si>
  <si>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</si>
  <si>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</si>
  <si>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</si>
  <si>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</si>
  <si>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</si>
  <si>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</si>
  <si>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MUJER</t>
  </si>
  <si>
    <t>DEL GRUPO FAMILIAR Y PERSONAS AFECTADAS POR VIOLENCIA SEXUAL EN LOS CEM A NIVEL NACIONAL</t>
  </si>
  <si>
    <t>Vínculo de pareja</t>
  </si>
  <si>
    <t>Vínculo Familiar</t>
  </si>
  <si>
    <t>Casos atendidos por tipo de violencia y vínculo relacional de la presunta persona agresora con la víctima, según mes</t>
  </si>
  <si>
    <t>Nacionalidad extranjera /1</t>
  </si>
  <si>
    <t>Discapacidad /2</t>
  </si>
  <si>
    <t>Gestantes /3</t>
  </si>
  <si>
    <t>LGTBI /4</t>
  </si>
  <si>
    <t>VIH /5</t>
  </si>
  <si>
    <t>/1 Casos de personas que no tienen nacionalidad peruana</t>
  </si>
  <si>
    <t>/2 Casos de personas que presentan alguna definciencia física, mental, intelectual o sensorial</t>
  </si>
  <si>
    <t>/3 Casos de personas en situación de embarazo al monento de acudir al CEM</t>
  </si>
  <si>
    <t>/4 Casos de personas lesbianas, gays, trans, bisexuales e intersexuales atendidas por el CEM</t>
  </si>
  <si>
    <t>/5 Casos de personas con VIH atendidas en los CEM</t>
  </si>
  <si>
    <t>/6 Casos atendidos donde el vínculo relacional entre la presunta persona agresora la víctima no es de pareja ni familiar (vcecino/a, docente, compañero/a de trabajo, compañero de estudios, desconocido, otro).</t>
  </si>
  <si>
    <t>Sin vinculo /6</t>
  </si>
  <si>
    <t>Periodo : Enero - Octubre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</si>
</sst>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8"/>
      <color rgb="FFFF000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12"/>
      <color theme="1"/>
      <name val="Arial Narrow"/>
      <family val="2"/>
    </font>
    <font>
      <sz val="10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DDEBF7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3" fillId="5" borderId="13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12" fillId="4" borderId="4" xfId="0" applyFont="1" applyFill="1" applyBorder="1" applyAlignment="1">
      <alignment horizontal="centerContinuous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3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9" fontId="16" fillId="2" borderId="0" xfId="3" applyFont="1" applyFill="1" applyAlignment="1">
      <alignment horizontal="left" vertical="center"/>
    </xf>
    <xf numFmtId="9" fontId="16" fillId="2" borderId="0" xfId="3" applyFont="1" applyFill="1"/>
    <xf numFmtId="0" fontId="1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9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3" fillId="5" borderId="0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20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20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20" fillId="2" borderId="0" xfId="1" applyFont="1" applyFill="1" applyBorder="1"/>
    <xf numFmtId="0" fontId="3" fillId="5" borderId="0" xfId="1" applyFont="1" applyFill="1" applyBorder="1" applyAlignment="1">
      <alignment horizontal="left" vertical="center"/>
    </xf>
    <xf numFmtId="3" fontId="3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20" fillId="3" borderId="0" xfId="1" applyFont="1" applyFill="1"/>
    <xf numFmtId="0" fontId="17" fillId="3" borderId="0" xfId="1" applyFont="1" applyFill="1" applyBorder="1" applyAlignment="1">
      <alignment vertical="center"/>
    </xf>
    <xf numFmtId="164" fontId="17" fillId="3" borderId="0" xfId="4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0" fontId="17" fillId="6" borderId="10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justify" vertical="center"/>
    </xf>
    <xf numFmtId="3" fontId="3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 wrapText="1"/>
    </xf>
    <xf numFmtId="0" fontId="5" fillId="0" borderId="0" xfId="5" applyFont="1"/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right" vertical="center"/>
    </xf>
    <xf numFmtId="3" fontId="16" fillId="6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3" fontId="3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left" vertical="center"/>
    </xf>
    <xf numFmtId="0" fontId="3" fillId="5" borderId="0" xfId="1" applyFont="1" applyFill="1" applyBorder="1" applyAlignment="1">
      <alignment horizontal="right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3" fillId="5" borderId="20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Mujer" xfId="5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Casos VMFS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(Porcentaje)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0E-462D-A8B6-960CE7219F39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00E-462D-A8B6-960CE7219F39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00E-462D-A8B6-960CE7219F39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00E-462D-A8B6-960CE7219F39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00E-462D-A8B6-960CE7219F3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00E-462D-A8B6-960CE7219F3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00E-462D-A8B6-960CE7219F3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00E-462D-A8B6-960CE7219F3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Mujer!$A$35:$A$38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Mujer!$B$35:$B$38</c:f>
              <c:numCache>
                <c:formatCode>#,##0</c:formatCode>
                <c:ptCount val="4"/>
                <c:pt idx="0">
                  <c:v>406</c:v>
                </c:pt>
                <c:pt idx="1">
                  <c:v>45040</c:v>
                </c:pt>
                <c:pt idx="2">
                  <c:v>36516</c:v>
                </c:pt>
                <c:pt idx="3">
                  <c:v>9562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00E-462D-A8B6-960CE721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136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54186</xdr:colOff>
      <xdr:row>32</xdr:row>
      <xdr:rowOff>56303</xdr:rowOff>
    </xdr:from>
    <xdr:to>
      <xdr:col>14</xdr:col>
      <xdr:colOff>602826</xdr:colOff>
      <xdr:row>45</xdr:row>
      <xdr:rowOff>109643</xdr:rowOff>
    </xdr:to>
    <xdr:graphicFrame macro="">
      <xdr:nvGraphicFramePr>
        <xdr:cNvPr id="19213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155363</xdr:colOff>
      <xdr:row>13</xdr:row>
      <xdr:rowOff>139705</xdr:rowOff>
    </xdr:from>
    <xdr:to>
      <xdr:col>7</xdr:col>
      <xdr:colOff>627803</xdr:colOff>
      <xdr:row>16</xdr:row>
      <xdr:rowOff>95255</xdr:rowOff>
    </xdr:to>
    <xdr:grpSp>
      <xdr:nvGrpSpPr>
        <xdr:cNvPr id="192138" name="Grupo 27"/>
        <xdr:cNvGrpSpPr>
          <a:grpSpLocks/>
        </xdr:cNvGrpSpPr>
      </xdr:nvGrpSpPr>
      <xdr:grpSpPr bwMode="auto">
        <a:xfrm>
          <a:off x="4266787" y="2430528"/>
          <a:ext cx="2088073" cy="654854"/>
          <a:chOff x="0" y="0"/>
          <a:chExt cx="2237257" cy="654539"/>
        </a:xfrm>
      </xdr:grpSpPr>
      <xdr:sp macro="" textlink="">
        <xdr:nvSpPr>
          <xdr:cNvPr id="29" name="Rectángulo 28"/>
          <xdr:cNvSpPr/>
        </xdr:nvSpPr>
        <xdr:spPr>
          <a:xfrm>
            <a:off x="534270" y="68498"/>
            <a:ext cx="1702987" cy="53276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24%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>
          <a:xfrm>
            <a:off x="0" y="0"/>
            <a:ext cx="659490" cy="65453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1" name="Imagen 30"/>
          <xdr:cNvPicPr/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463" y="128337"/>
            <a:ext cx="283210" cy="3803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160020</xdr:colOff>
      <xdr:row>16</xdr:row>
      <xdr:rowOff>146901</xdr:rowOff>
    </xdr:from>
    <xdr:to>
      <xdr:col>7</xdr:col>
      <xdr:colOff>635000</xdr:colOff>
      <xdr:row>20</xdr:row>
      <xdr:rowOff>52916</xdr:rowOff>
    </xdr:to>
    <xdr:grpSp>
      <xdr:nvGrpSpPr>
        <xdr:cNvPr id="192139" name="Grupo 17"/>
        <xdr:cNvGrpSpPr>
          <a:grpSpLocks/>
        </xdr:cNvGrpSpPr>
      </xdr:nvGrpSpPr>
      <xdr:grpSpPr bwMode="auto">
        <a:xfrm>
          <a:off x="4271444" y="3137028"/>
          <a:ext cx="2090613" cy="677660"/>
          <a:chOff x="13344770" y="3556000"/>
          <a:chExt cx="2237106" cy="654050"/>
        </a:xfrm>
      </xdr:grpSpPr>
      <xdr:sp macro="" textlink="">
        <xdr:nvSpPr>
          <xdr:cNvPr id="33" name="Rectángulo 32"/>
          <xdr:cNvSpPr/>
        </xdr:nvSpPr>
        <xdr:spPr>
          <a:xfrm>
            <a:off x="13883021" y="3626077"/>
            <a:ext cx="1698855" cy="521683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71%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>
          <a:xfrm>
            <a:off x="13344770" y="3556000"/>
            <a:ext cx="647583" cy="65405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6" name="Imagen 35"/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49922" y="3624384"/>
            <a:ext cx="263771" cy="5101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152399</xdr:colOff>
      <xdr:row>20</xdr:row>
      <xdr:rowOff>93560</xdr:rowOff>
    </xdr:from>
    <xdr:to>
      <xdr:col>7</xdr:col>
      <xdr:colOff>656167</xdr:colOff>
      <xdr:row>27</xdr:row>
      <xdr:rowOff>211668</xdr:rowOff>
    </xdr:to>
    <xdr:grpSp>
      <xdr:nvGrpSpPr>
        <xdr:cNvPr id="192140" name="Grupo 18"/>
        <xdr:cNvGrpSpPr>
          <a:grpSpLocks/>
        </xdr:cNvGrpSpPr>
      </xdr:nvGrpSpPr>
      <xdr:grpSpPr bwMode="auto">
        <a:xfrm>
          <a:off x="4263823" y="3855332"/>
          <a:ext cx="2119401" cy="1082665"/>
          <a:chOff x="13385673" y="4366847"/>
          <a:chExt cx="2254817" cy="587951"/>
        </a:xfrm>
      </xdr:grpSpPr>
      <xdr:sp macro="" textlink="">
        <xdr:nvSpPr>
          <xdr:cNvPr id="39" name="Rectángulo 38"/>
          <xdr:cNvSpPr/>
        </xdr:nvSpPr>
        <xdr:spPr>
          <a:xfrm>
            <a:off x="13941635" y="4436099"/>
            <a:ext cx="1698855" cy="42781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>
          <a:xfrm>
            <a:off x="13385673" y="4366847"/>
            <a:ext cx="665294" cy="587951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42" name="Imagen 41"/>
          <xdr:cNvPicPr/>
        </xdr:nvPicPr>
        <xdr:blipFill>
          <a:blip xmlns:r="http://schemas.openxmlformats.org/officeDocument/2006/relationships" r:embed="rId5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33955" y="4436724"/>
            <a:ext cx="333925" cy="442193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4"/>
  <sheetViews>
    <sheetView tabSelected="1" view="pageBreakPreview" zoomScale="79" zoomScaleNormal="100" zoomScaleSheetLayoutView="79" workbookViewId="0">
      <selection activeCell="C97" sqref="C97:F121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2.85546875" style="7" bestFit="1" customWidth="1"/>
    <col min="8" max="8" width="11.42578125" style="7"/>
    <col min="9" max="9" width="14.42578125" style="7" bestFit="1" customWidth="1"/>
    <col min="10" max="14" width="11.42578125" style="7"/>
    <col min="15" max="15" width="12" style="7" customWidth="1"/>
    <col min="16" max="16384" width="11.42578125" style="7"/>
  </cols>
  <sheetData>
    <row r="2" spans="1:15" ht="26.2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71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73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72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21" t="s">
        <v>89</v>
      </c>
      <c r="B10" s="22"/>
      <c r="C10" s="23"/>
      <c r="D10" s="22"/>
      <c r="E10" s="22"/>
      <c r="F10" s="22"/>
      <c r="G10" s="22"/>
      <c r="H10" s="22"/>
      <c r="I10" s="23"/>
      <c r="J10" s="23"/>
      <c r="K10" s="22"/>
      <c r="L10" s="22"/>
      <c r="M10" s="22"/>
      <c r="N10" s="22"/>
      <c r="O10" s="24"/>
    </row>
    <row r="11" spans="1:15" ht="7.5" customHeight="1" thickBot="1" x14ac:dyDescent="0.3">
      <c r="A11" s="25"/>
      <c r="B11" s="26"/>
      <c r="C11" s="27"/>
      <c r="D11" s="26"/>
      <c r="E11" s="26"/>
      <c r="F11" s="26"/>
      <c r="G11" s="26"/>
      <c r="H11" s="26"/>
      <c r="I11" s="27"/>
      <c r="J11" s="27"/>
      <c r="K11" s="26"/>
      <c r="L11" s="26"/>
      <c r="M11" s="26"/>
      <c r="N11" s="26"/>
      <c r="O11" s="28"/>
    </row>
    <row r="12" spans="1:15" ht="13.5" customHeight="1" x14ac:dyDescent="0.2"/>
    <row r="13" spans="1:15" s="31" customFormat="1" ht="16.5" customHeight="1" thickBot="1" x14ac:dyDescent="0.3">
      <c r="A13" s="29" t="s">
        <v>15</v>
      </c>
      <c r="B13" s="29"/>
      <c r="C13" s="29"/>
      <c r="D13" s="29"/>
      <c r="E13" s="29"/>
      <c r="F13" s="30"/>
      <c r="G13" s="30"/>
      <c r="H13" s="30"/>
      <c r="I13" s="29" t="s">
        <v>29</v>
      </c>
      <c r="J13" s="29"/>
      <c r="K13" s="29"/>
      <c r="L13" s="29"/>
      <c r="M13" s="29"/>
      <c r="N13" s="29"/>
      <c r="O13" s="29"/>
    </row>
    <row r="15" spans="1:15" s="35" customFormat="1" ht="28.15" customHeight="1" x14ac:dyDescent="0.3">
      <c r="A15" s="32" t="s">
        <v>16</v>
      </c>
      <c r="B15" s="33" t="s">
        <v>1</v>
      </c>
      <c r="C15" s="34" t="s">
        <v>3</v>
      </c>
      <c r="D15" s="34" t="s">
        <v>4</v>
      </c>
      <c r="E15" s="34" t="s">
        <v>45</v>
      </c>
      <c r="I15" s="32" t="s">
        <v>16</v>
      </c>
      <c r="J15" s="33" t="s">
        <v>1</v>
      </c>
      <c r="K15" s="36" t="s">
        <v>30</v>
      </c>
      <c r="L15" s="37" t="s">
        <v>31</v>
      </c>
      <c r="M15" s="37" t="s">
        <v>32</v>
      </c>
      <c r="N15" s="37" t="s">
        <v>33</v>
      </c>
      <c r="O15" s="37" t="s">
        <v>34</v>
      </c>
    </row>
    <row r="16" spans="1:15" s="41" customFormat="1" ht="15" customHeight="1" x14ac:dyDescent="0.3">
      <c r="A16" s="38" t="s">
        <v>17</v>
      </c>
      <c r="B16" s="39">
        <f>SUM(C16:E16)</f>
        <v>8428</v>
      </c>
      <c r="C16" s="40">
        <v>1836</v>
      </c>
      <c r="D16" s="40">
        <v>6119</v>
      </c>
      <c r="E16" s="40">
        <v>473</v>
      </c>
      <c r="I16" s="38" t="s">
        <v>17</v>
      </c>
      <c r="J16" s="39">
        <f>SUM(K16:O16)</f>
        <v>8428</v>
      </c>
      <c r="K16" s="40">
        <v>6450</v>
      </c>
      <c r="L16" s="40">
        <v>712</v>
      </c>
      <c r="M16" s="40">
        <v>1034</v>
      </c>
      <c r="N16" s="40">
        <v>210</v>
      </c>
      <c r="O16" s="40">
        <v>22</v>
      </c>
    </row>
    <row r="17" spans="1:15" s="41" customFormat="1" ht="15" customHeight="1" x14ac:dyDescent="0.3">
      <c r="A17" s="42" t="s">
        <v>18</v>
      </c>
      <c r="B17" s="43">
        <f t="shared" ref="B17:B27" si="0">SUM(C17:E17)</f>
        <v>8122</v>
      </c>
      <c r="C17" s="44">
        <v>1940</v>
      </c>
      <c r="D17" s="44">
        <v>5746</v>
      </c>
      <c r="E17" s="44">
        <v>436</v>
      </c>
      <c r="I17" s="42" t="s">
        <v>18</v>
      </c>
      <c r="J17" s="43">
        <f t="shared" ref="J17:J27" si="1">SUM(K17:O17)</f>
        <v>8122</v>
      </c>
      <c r="K17" s="44">
        <v>6515</v>
      </c>
      <c r="L17" s="44">
        <v>564</v>
      </c>
      <c r="M17" s="44">
        <v>820</v>
      </c>
      <c r="N17" s="44">
        <v>201</v>
      </c>
      <c r="O17" s="44">
        <v>22</v>
      </c>
    </row>
    <row r="18" spans="1:15" s="41" customFormat="1" ht="15" customHeight="1" x14ac:dyDescent="0.3">
      <c r="A18" s="42" t="s">
        <v>19</v>
      </c>
      <c r="B18" s="43">
        <f t="shared" si="0"/>
        <v>8244</v>
      </c>
      <c r="C18" s="44">
        <v>1782</v>
      </c>
      <c r="D18" s="44">
        <v>6024</v>
      </c>
      <c r="E18" s="44">
        <v>438</v>
      </c>
      <c r="I18" s="42" t="s">
        <v>19</v>
      </c>
      <c r="J18" s="43">
        <f t="shared" si="1"/>
        <v>8244</v>
      </c>
      <c r="K18" s="44">
        <v>6657</v>
      </c>
      <c r="L18" s="44">
        <v>571</v>
      </c>
      <c r="M18" s="44">
        <v>806</v>
      </c>
      <c r="N18" s="44">
        <v>190</v>
      </c>
      <c r="O18" s="44">
        <v>20</v>
      </c>
    </row>
    <row r="19" spans="1:15" s="41" customFormat="1" ht="15" customHeight="1" x14ac:dyDescent="0.3">
      <c r="A19" s="42" t="s">
        <v>20</v>
      </c>
      <c r="B19" s="43">
        <f t="shared" si="0"/>
        <v>9258</v>
      </c>
      <c r="C19" s="44">
        <v>2328</v>
      </c>
      <c r="D19" s="44">
        <v>6433</v>
      </c>
      <c r="E19" s="44">
        <v>497</v>
      </c>
      <c r="I19" s="42" t="s">
        <v>20</v>
      </c>
      <c r="J19" s="43">
        <f t="shared" si="1"/>
        <v>9258</v>
      </c>
      <c r="K19" s="44">
        <v>7409</v>
      </c>
      <c r="L19" s="44">
        <v>686</v>
      </c>
      <c r="M19" s="44">
        <v>919</v>
      </c>
      <c r="N19" s="44">
        <v>213</v>
      </c>
      <c r="O19" s="44">
        <v>31</v>
      </c>
    </row>
    <row r="20" spans="1:15" s="41" customFormat="1" ht="15" customHeight="1" x14ac:dyDescent="0.3">
      <c r="A20" s="42" t="s">
        <v>21</v>
      </c>
      <c r="B20" s="43">
        <f t="shared" si="0"/>
        <v>9293</v>
      </c>
      <c r="C20" s="44">
        <v>2275</v>
      </c>
      <c r="D20" s="44">
        <v>6532</v>
      </c>
      <c r="E20" s="44">
        <v>486</v>
      </c>
      <c r="I20" s="42" t="s">
        <v>21</v>
      </c>
      <c r="J20" s="43">
        <f t="shared" si="1"/>
        <v>9293</v>
      </c>
      <c r="K20" s="44">
        <v>7452</v>
      </c>
      <c r="L20" s="44">
        <v>687</v>
      </c>
      <c r="M20" s="44">
        <v>880</v>
      </c>
      <c r="N20" s="44">
        <v>247</v>
      </c>
      <c r="O20" s="44">
        <v>27</v>
      </c>
    </row>
    <row r="21" spans="1:15" s="41" customFormat="1" ht="15" customHeight="1" x14ac:dyDescent="0.3">
      <c r="A21" s="42" t="s">
        <v>22</v>
      </c>
      <c r="B21" s="43">
        <f t="shared" si="0"/>
        <v>8747</v>
      </c>
      <c r="C21" s="44">
        <v>2097</v>
      </c>
      <c r="D21" s="44">
        <v>6173</v>
      </c>
      <c r="E21" s="44">
        <v>477</v>
      </c>
      <c r="I21" s="42" t="s">
        <v>22</v>
      </c>
      <c r="J21" s="43">
        <f t="shared" si="1"/>
        <v>8747</v>
      </c>
      <c r="K21" s="44">
        <v>7013</v>
      </c>
      <c r="L21" s="44">
        <v>627</v>
      </c>
      <c r="M21" s="44">
        <v>838</v>
      </c>
      <c r="N21" s="44">
        <v>236</v>
      </c>
      <c r="O21" s="44">
        <v>33</v>
      </c>
    </row>
    <row r="22" spans="1:15" s="41" customFormat="1" ht="15" customHeight="1" x14ac:dyDescent="0.3">
      <c r="A22" s="42" t="s">
        <v>23</v>
      </c>
      <c r="B22" s="43">
        <f t="shared" si="0"/>
        <v>9382</v>
      </c>
      <c r="C22" s="44">
        <v>2296</v>
      </c>
      <c r="D22" s="44">
        <v>6611</v>
      </c>
      <c r="E22" s="44">
        <v>475</v>
      </c>
      <c r="I22" s="42" t="s">
        <v>23</v>
      </c>
      <c r="J22" s="43">
        <f t="shared" si="1"/>
        <v>9382</v>
      </c>
      <c r="K22" s="44">
        <v>7378</v>
      </c>
      <c r="L22" s="44">
        <v>792</v>
      </c>
      <c r="M22" s="44">
        <v>928</v>
      </c>
      <c r="N22" s="44">
        <v>255</v>
      </c>
      <c r="O22" s="44">
        <v>29</v>
      </c>
    </row>
    <row r="23" spans="1:15" s="41" customFormat="1" ht="15" customHeight="1" x14ac:dyDescent="0.3">
      <c r="A23" s="42" t="s">
        <v>24</v>
      </c>
      <c r="B23" s="43">
        <f t="shared" si="0"/>
        <v>9599</v>
      </c>
      <c r="C23" s="44">
        <v>2357</v>
      </c>
      <c r="D23" s="44">
        <v>6723</v>
      </c>
      <c r="E23" s="44">
        <v>519</v>
      </c>
      <c r="I23" s="42" t="s">
        <v>24</v>
      </c>
      <c r="J23" s="43">
        <f t="shared" si="1"/>
        <v>9599</v>
      </c>
      <c r="K23" s="44">
        <v>7605</v>
      </c>
      <c r="L23" s="44">
        <v>681</v>
      </c>
      <c r="M23" s="44">
        <v>971</v>
      </c>
      <c r="N23" s="44">
        <v>308</v>
      </c>
      <c r="O23" s="44">
        <v>34</v>
      </c>
    </row>
    <row r="24" spans="1:15" s="41" customFormat="1" ht="15" customHeight="1" x14ac:dyDescent="0.3">
      <c r="A24" s="42" t="s">
        <v>25</v>
      </c>
      <c r="B24" s="43">
        <f t="shared" si="0"/>
        <v>9903</v>
      </c>
      <c r="C24" s="44">
        <v>2488</v>
      </c>
      <c r="D24" s="44">
        <v>6872</v>
      </c>
      <c r="E24" s="44">
        <v>543</v>
      </c>
      <c r="I24" s="42" t="s">
        <v>25</v>
      </c>
      <c r="J24" s="43">
        <f t="shared" si="1"/>
        <v>9903</v>
      </c>
      <c r="K24" s="44">
        <v>7948</v>
      </c>
      <c r="L24" s="44">
        <v>760</v>
      </c>
      <c r="M24" s="44">
        <v>952</v>
      </c>
      <c r="N24" s="44">
        <v>222</v>
      </c>
      <c r="O24" s="44">
        <v>21</v>
      </c>
    </row>
    <row r="25" spans="1:15" s="41" customFormat="1" ht="15" customHeight="1" x14ac:dyDescent="0.3">
      <c r="A25" s="42" t="s">
        <v>26</v>
      </c>
      <c r="B25" s="43">
        <f t="shared" si="0"/>
        <v>10548</v>
      </c>
      <c r="C25" s="44">
        <v>2459</v>
      </c>
      <c r="D25" s="44">
        <v>7541</v>
      </c>
      <c r="E25" s="44">
        <v>548</v>
      </c>
      <c r="I25" s="42" t="s">
        <v>26</v>
      </c>
      <c r="J25" s="43">
        <f t="shared" si="1"/>
        <v>10548</v>
      </c>
      <c r="K25" s="44">
        <v>8536</v>
      </c>
      <c r="L25" s="44">
        <v>741</v>
      </c>
      <c r="M25" s="44">
        <v>977</v>
      </c>
      <c r="N25" s="44">
        <v>273</v>
      </c>
      <c r="O25" s="44">
        <v>21</v>
      </c>
    </row>
    <row r="26" spans="1:15" s="41" customFormat="1" ht="15" hidden="1" customHeight="1" x14ac:dyDescent="0.3">
      <c r="A26" s="42" t="s">
        <v>27</v>
      </c>
      <c r="B26" s="43">
        <f t="shared" si="0"/>
        <v>0</v>
      </c>
      <c r="C26" s="44"/>
      <c r="D26" s="44"/>
      <c r="E26" s="44"/>
      <c r="I26" s="42" t="s">
        <v>27</v>
      </c>
      <c r="J26" s="43">
        <f t="shared" si="1"/>
        <v>0</v>
      </c>
      <c r="K26" s="44"/>
      <c r="L26" s="44"/>
      <c r="M26" s="44"/>
      <c r="N26" s="44"/>
      <c r="O26" s="44"/>
    </row>
    <row r="27" spans="1:15" s="35" customFormat="1" ht="15" hidden="1" customHeight="1" x14ac:dyDescent="0.3">
      <c r="A27" s="45" t="s">
        <v>28</v>
      </c>
      <c r="B27" s="46">
        <f t="shared" si="0"/>
        <v>0</v>
      </c>
      <c r="C27" s="47"/>
      <c r="D27" s="47"/>
      <c r="E27" s="47"/>
      <c r="I27" s="45" t="s">
        <v>28</v>
      </c>
      <c r="J27" s="46">
        <f t="shared" si="1"/>
        <v>0</v>
      </c>
      <c r="K27" s="47"/>
      <c r="L27" s="47"/>
      <c r="M27" s="47"/>
      <c r="N27" s="47"/>
      <c r="O27" s="47"/>
    </row>
    <row r="28" spans="1:15" s="41" customFormat="1" ht="18.75" customHeight="1" x14ac:dyDescent="0.3">
      <c r="A28" s="34" t="s">
        <v>1</v>
      </c>
      <c r="B28" s="48">
        <f>SUM(B16:B27)</f>
        <v>91524</v>
      </c>
      <c r="C28" s="48">
        <f>SUM(C16:C27)</f>
        <v>21858</v>
      </c>
      <c r="D28" s="48">
        <f>SUM(D16:D27)</f>
        <v>64774</v>
      </c>
      <c r="E28" s="48">
        <f>SUM(E16:E27)</f>
        <v>4892</v>
      </c>
      <c r="I28" s="34" t="s">
        <v>1</v>
      </c>
      <c r="J28" s="48">
        <f>SUM(J16:J27)</f>
        <v>91524</v>
      </c>
      <c r="K28" s="48">
        <f t="shared" ref="K28:O28" si="2">SUM(K16:K27)</f>
        <v>72963</v>
      </c>
      <c r="L28" s="48">
        <f t="shared" si="2"/>
        <v>6821</v>
      </c>
      <c r="M28" s="48">
        <f t="shared" si="2"/>
        <v>9125</v>
      </c>
      <c r="N28" s="48">
        <f t="shared" si="2"/>
        <v>2355</v>
      </c>
      <c r="O28" s="48">
        <f t="shared" si="2"/>
        <v>260</v>
      </c>
    </row>
    <row r="29" spans="1:15" s="41" customFormat="1" ht="15" customHeight="1" thickBot="1" x14ac:dyDescent="0.35">
      <c r="A29" s="49" t="s">
        <v>2</v>
      </c>
      <c r="B29" s="50">
        <f>+B28/$B$28</f>
        <v>1</v>
      </c>
      <c r="C29" s="50">
        <f>+C28/$B$28</f>
        <v>0.23882260390717189</v>
      </c>
      <c r="D29" s="50">
        <f>+D28/$B$28</f>
        <v>0.70772693501158168</v>
      </c>
      <c r="E29" s="50">
        <f>+E28/$B$28</f>
        <v>5.3450461081246452E-2</v>
      </c>
      <c r="I29" s="49" t="s">
        <v>2</v>
      </c>
      <c r="J29" s="50">
        <f t="shared" ref="J29" si="3">J28/$J$28</f>
        <v>1</v>
      </c>
      <c r="K29" s="50">
        <f>K28/$J$28</f>
        <v>0.79720073423364368</v>
      </c>
      <c r="L29" s="50">
        <f>L28/$J$28</f>
        <v>7.4526900048074815E-2</v>
      </c>
      <c r="M29" s="50">
        <f>M28/$J$28</f>
        <v>9.9700624972684754E-2</v>
      </c>
      <c r="N29" s="50">
        <f>N28/$J$28</f>
        <v>2.5730955814868232E-2</v>
      </c>
      <c r="O29" s="50">
        <f>O28/$J$28</f>
        <v>2.8407849307285522E-3</v>
      </c>
    </row>
    <row r="30" spans="1:15" s="41" customFormat="1" ht="14.25" customHeight="1" x14ac:dyDescent="0.3">
      <c r="A30" s="51"/>
      <c r="K30" s="52"/>
      <c r="L30" s="53"/>
    </row>
    <row r="31" spans="1:15" ht="10.5" customHeight="1" x14ac:dyDescent="0.2">
      <c r="A31" s="54"/>
      <c r="B31" s="55"/>
    </row>
    <row r="32" spans="1:15" ht="16.5" thickBot="1" x14ac:dyDescent="0.3">
      <c r="A32" s="56" t="s">
        <v>35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</row>
    <row r="33" spans="1:15" ht="10.5" customHeight="1" thickBot="1" x14ac:dyDescent="0.3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8"/>
      <c r="L33" s="58"/>
      <c r="M33" s="58"/>
      <c r="N33" s="58"/>
      <c r="O33" s="58"/>
    </row>
    <row r="34" spans="1:15" ht="31.15" customHeight="1" x14ac:dyDescent="0.2">
      <c r="A34" s="59" t="s">
        <v>5</v>
      </c>
      <c r="B34" s="36" t="s">
        <v>1</v>
      </c>
      <c r="C34" s="60" t="s">
        <v>36</v>
      </c>
      <c r="D34" s="60" t="s">
        <v>37</v>
      </c>
      <c r="E34" s="60" t="s">
        <v>38</v>
      </c>
      <c r="F34" s="60" t="s">
        <v>39</v>
      </c>
      <c r="G34" s="60" t="s">
        <v>40</v>
      </c>
      <c r="H34" s="60" t="s">
        <v>41</v>
      </c>
      <c r="I34" s="60" t="s">
        <v>42</v>
      </c>
      <c r="J34" s="60" t="s">
        <v>43</v>
      </c>
      <c r="K34" s="61"/>
      <c r="L34" s="61"/>
      <c r="M34" s="6"/>
      <c r="N34" s="6"/>
      <c r="O34" s="6"/>
    </row>
    <row r="35" spans="1:15" ht="15" customHeight="1" x14ac:dyDescent="0.2">
      <c r="A35" s="62" t="s">
        <v>44</v>
      </c>
      <c r="B35" s="63">
        <f>SUM(C35:J35)</f>
        <v>406</v>
      </c>
      <c r="C35" s="64">
        <v>27</v>
      </c>
      <c r="D35" s="64">
        <v>27</v>
      </c>
      <c r="E35" s="64">
        <v>34</v>
      </c>
      <c r="F35" s="64">
        <v>55</v>
      </c>
      <c r="G35" s="64">
        <v>97</v>
      </c>
      <c r="H35" s="64">
        <v>71</v>
      </c>
      <c r="I35" s="64">
        <v>47</v>
      </c>
      <c r="J35" s="64">
        <v>48</v>
      </c>
      <c r="K35" s="61"/>
      <c r="L35" s="61"/>
      <c r="M35" s="6"/>
      <c r="N35" s="6"/>
      <c r="O35" s="6"/>
    </row>
    <row r="36" spans="1:15" ht="15" customHeight="1" x14ac:dyDescent="0.2">
      <c r="A36" s="65" t="s">
        <v>6</v>
      </c>
      <c r="B36" s="66">
        <f>SUM(C36:J36)</f>
        <v>45040</v>
      </c>
      <c r="C36" s="64">
        <v>1696</v>
      </c>
      <c r="D36" s="64">
        <v>3531</v>
      </c>
      <c r="E36" s="64">
        <v>3592</v>
      </c>
      <c r="F36" s="64">
        <v>5754</v>
      </c>
      <c r="G36" s="64">
        <v>10828</v>
      </c>
      <c r="H36" s="64">
        <v>9797</v>
      </c>
      <c r="I36" s="64">
        <v>6413</v>
      </c>
      <c r="J36" s="64">
        <v>3429</v>
      </c>
      <c r="K36" s="61"/>
      <c r="L36" s="61"/>
      <c r="M36" s="67"/>
      <c r="N36" s="67"/>
      <c r="O36" s="67"/>
    </row>
    <row r="37" spans="1:15" ht="15" customHeight="1" x14ac:dyDescent="0.2">
      <c r="A37" s="68" t="s">
        <v>7</v>
      </c>
      <c r="B37" s="66">
        <f>SUM(C37:J37)</f>
        <v>36516</v>
      </c>
      <c r="C37" s="64">
        <v>1086</v>
      </c>
      <c r="D37" s="64">
        <v>2128</v>
      </c>
      <c r="E37" s="64">
        <v>3212</v>
      </c>
      <c r="F37" s="64">
        <v>7621</v>
      </c>
      <c r="G37" s="64">
        <v>10502</v>
      </c>
      <c r="H37" s="64">
        <v>7057</v>
      </c>
      <c r="I37" s="64">
        <v>3580</v>
      </c>
      <c r="J37" s="64">
        <v>1330</v>
      </c>
      <c r="K37" s="61"/>
      <c r="L37" s="61"/>
      <c r="M37" s="67"/>
      <c r="N37" s="67"/>
      <c r="O37" s="67"/>
    </row>
    <row r="38" spans="1:15" ht="15" customHeight="1" x14ac:dyDescent="0.2">
      <c r="A38" s="69" t="s">
        <v>8</v>
      </c>
      <c r="B38" s="70">
        <f>SUM(C38:J38)</f>
        <v>9562</v>
      </c>
      <c r="C38" s="71">
        <v>429</v>
      </c>
      <c r="D38" s="71">
        <v>1899</v>
      </c>
      <c r="E38" s="71">
        <v>4197</v>
      </c>
      <c r="F38" s="71">
        <v>1375</v>
      </c>
      <c r="G38" s="71">
        <v>820</v>
      </c>
      <c r="H38" s="71">
        <v>523</v>
      </c>
      <c r="I38" s="71">
        <v>234</v>
      </c>
      <c r="J38" s="71">
        <v>85</v>
      </c>
      <c r="K38" s="72"/>
      <c r="L38" s="72"/>
      <c r="M38" s="67"/>
      <c r="N38" s="67"/>
      <c r="O38" s="67"/>
    </row>
    <row r="39" spans="1:15" ht="18.75" customHeight="1" x14ac:dyDescent="0.2">
      <c r="A39" s="73" t="s">
        <v>1</v>
      </c>
      <c r="B39" s="74">
        <f>SUM(B35:B38)</f>
        <v>91524</v>
      </c>
      <c r="C39" s="74">
        <f t="shared" ref="C39:J39" si="4">SUM(C35:C38)</f>
        <v>3238</v>
      </c>
      <c r="D39" s="74">
        <f t="shared" si="4"/>
        <v>7585</v>
      </c>
      <c r="E39" s="74">
        <f t="shared" si="4"/>
        <v>11035</v>
      </c>
      <c r="F39" s="74">
        <f t="shared" si="4"/>
        <v>14805</v>
      </c>
      <c r="G39" s="74">
        <f t="shared" si="4"/>
        <v>22247</v>
      </c>
      <c r="H39" s="74">
        <f t="shared" si="4"/>
        <v>17448</v>
      </c>
      <c r="I39" s="74">
        <f t="shared" si="4"/>
        <v>10274</v>
      </c>
      <c r="J39" s="74">
        <f t="shared" si="4"/>
        <v>4892</v>
      </c>
      <c r="K39" s="61"/>
      <c r="L39" s="61"/>
      <c r="M39" s="67"/>
      <c r="N39" s="67"/>
      <c r="O39" s="67"/>
    </row>
    <row r="40" spans="1:15" ht="15" customHeight="1" thickBot="1" x14ac:dyDescent="0.25">
      <c r="A40" s="75" t="s">
        <v>2</v>
      </c>
      <c r="B40" s="76">
        <f t="shared" ref="B40:J40" si="5">B39/$B39</f>
        <v>1</v>
      </c>
      <c r="C40" s="76">
        <f t="shared" si="5"/>
        <v>3.5378698483457892E-2</v>
      </c>
      <c r="D40" s="76">
        <f t="shared" si="5"/>
        <v>8.2874437306061796E-2</v>
      </c>
      <c r="E40" s="76">
        <f t="shared" si="5"/>
        <v>0.12056946811765221</v>
      </c>
      <c r="F40" s="76">
        <f t="shared" si="5"/>
        <v>0.16176084961321621</v>
      </c>
      <c r="G40" s="76">
        <f t="shared" si="5"/>
        <v>0.24307285520737729</v>
      </c>
      <c r="H40" s="76">
        <f t="shared" si="5"/>
        <v>0.19063852104366069</v>
      </c>
      <c r="I40" s="76">
        <f t="shared" si="5"/>
        <v>0.11225470914732748</v>
      </c>
      <c r="J40" s="76">
        <f t="shared" si="5"/>
        <v>5.3450461081246452E-2</v>
      </c>
      <c r="K40" s="77"/>
      <c r="L40" s="77"/>
      <c r="M40" s="67"/>
      <c r="N40" s="67"/>
      <c r="O40" s="67"/>
    </row>
    <row r="41" spans="1:15" ht="15" customHeight="1" x14ac:dyDescent="0.2">
      <c r="A41" s="78"/>
      <c r="B41" s="79"/>
      <c r="C41" s="79"/>
      <c r="D41" s="79"/>
      <c r="E41" s="79"/>
      <c r="F41" s="79"/>
      <c r="G41" s="79"/>
      <c r="H41" s="79"/>
      <c r="I41" s="79"/>
      <c r="J41" s="79"/>
      <c r="K41" s="77"/>
      <c r="L41" s="77"/>
      <c r="M41" s="67"/>
      <c r="N41" s="67"/>
      <c r="O41" s="67"/>
    </row>
    <row r="42" spans="1:15" ht="15" customHeight="1" x14ac:dyDescent="0.2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7"/>
      <c r="L42" s="77"/>
      <c r="M42" s="67"/>
      <c r="N42" s="67"/>
      <c r="O42" s="67"/>
    </row>
    <row r="43" spans="1:15" ht="15" customHeight="1" x14ac:dyDescent="0.2">
      <c r="A43" s="78"/>
      <c r="B43" s="79"/>
      <c r="C43" s="79"/>
      <c r="D43" s="79"/>
      <c r="E43" s="79"/>
      <c r="F43" s="79"/>
      <c r="G43" s="79"/>
      <c r="H43" s="79"/>
      <c r="I43" s="79"/>
      <c r="J43" s="79"/>
      <c r="K43" s="77"/>
      <c r="L43" s="77"/>
      <c r="M43" s="67"/>
      <c r="N43" s="67"/>
      <c r="O43" s="67"/>
    </row>
    <row r="44" spans="1:15" ht="15" customHeight="1" x14ac:dyDescent="0.2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7"/>
      <c r="L44" s="77"/>
      <c r="M44" s="67"/>
      <c r="N44" s="67"/>
      <c r="O44" s="67"/>
    </row>
    <row r="45" spans="1:15" ht="15" customHeight="1" x14ac:dyDescent="0.2">
      <c r="A45" s="54"/>
      <c r="B45" s="79"/>
      <c r="K45" s="80"/>
      <c r="L45" s="80"/>
      <c r="M45" s="80"/>
      <c r="N45" s="80"/>
      <c r="O45" s="80"/>
    </row>
    <row r="46" spans="1:15" ht="15" customHeight="1" x14ac:dyDescent="0.2">
      <c r="A46" s="54"/>
      <c r="B46" s="55"/>
      <c r="K46" s="80"/>
      <c r="L46" s="80"/>
      <c r="M46" s="80"/>
      <c r="N46" s="80"/>
      <c r="O46" s="80"/>
    </row>
    <row r="47" spans="1:15" ht="15" customHeight="1" thickBot="1" x14ac:dyDescent="0.3">
      <c r="A47" s="56" t="s">
        <v>47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</row>
    <row r="48" spans="1:15" ht="10.5" customHeight="1" x14ac:dyDescent="0.2">
      <c r="A48" s="54"/>
      <c r="B48" s="55"/>
    </row>
    <row r="49" spans="1:15" ht="13.9" customHeight="1" x14ac:dyDescent="0.2">
      <c r="A49" s="106" t="s">
        <v>46</v>
      </c>
      <c r="B49" s="111" t="s">
        <v>1</v>
      </c>
      <c r="C49" s="111" t="s">
        <v>77</v>
      </c>
      <c r="D49" s="111"/>
      <c r="E49" s="111"/>
      <c r="F49" s="111" t="s">
        <v>1</v>
      </c>
      <c r="G49" s="111" t="s">
        <v>78</v>
      </c>
      <c r="H49" s="111"/>
      <c r="I49" s="111"/>
      <c r="J49" s="111" t="s">
        <v>1</v>
      </c>
      <c r="K49" s="112" t="s">
        <v>79</v>
      </c>
      <c r="L49" s="112"/>
      <c r="M49" s="111" t="s">
        <v>80</v>
      </c>
      <c r="N49" s="111" t="s">
        <v>81</v>
      </c>
      <c r="O49" s="104"/>
    </row>
    <row r="50" spans="1:15" ht="15" customHeight="1" x14ac:dyDescent="0.2">
      <c r="A50" s="106"/>
      <c r="B50" s="111"/>
      <c r="C50" s="1" t="s">
        <v>3</v>
      </c>
      <c r="D50" s="1" t="s">
        <v>4</v>
      </c>
      <c r="E50" s="1" t="s">
        <v>45</v>
      </c>
      <c r="F50" s="111"/>
      <c r="G50" s="2" t="s">
        <v>3</v>
      </c>
      <c r="H50" s="2" t="s">
        <v>4</v>
      </c>
      <c r="I50" s="2" t="s">
        <v>45</v>
      </c>
      <c r="J50" s="111"/>
      <c r="K50" s="2" t="s">
        <v>3</v>
      </c>
      <c r="L50" s="2" t="s">
        <v>4</v>
      </c>
      <c r="M50" s="111"/>
      <c r="N50" s="111"/>
      <c r="O50" s="104"/>
    </row>
    <row r="51" spans="1:15" ht="15" customHeight="1" x14ac:dyDescent="0.2">
      <c r="A51" s="81" t="s">
        <v>17</v>
      </c>
      <c r="B51" s="82">
        <f>C51+D51+E51</f>
        <v>23</v>
      </c>
      <c r="C51" s="64">
        <v>1</v>
      </c>
      <c r="D51" s="64">
        <v>22</v>
      </c>
      <c r="E51" s="83">
        <v>0</v>
      </c>
      <c r="F51" s="82">
        <f>G51+H51+I51</f>
        <v>82</v>
      </c>
      <c r="G51" s="64">
        <v>14</v>
      </c>
      <c r="H51" s="64">
        <v>54</v>
      </c>
      <c r="I51" s="83">
        <v>14</v>
      </c>
      <c r="J51" s="82">
        <f>K51+L51</f>
        <v>275</v>
      </c>
      <c r="K51" s="64">
        <v>63</v>
      </c>
      <c r="L51" s="64">
        <v>212</v>
      </c>
      <c r="M51" s="82">
        <v>1</v>
      </c>
      <c r="N51" s="82">
        <v>7</v>
      </c>
      <c r="O51" s="84"/>
    </row>
    <row r="52" spans="1:15" ht="15" customHeight="1" x14ac:dyDescent="0.2">
      <c r="A52" s="68" t="s">
        <v>18</v>
      </c>
      <c r="B52" s="66">
        <f>C52+D52+E52</f>
        <v>32</v>
      </c>
      <c r="C52" s="64">
        <v>8</v>
      </c>
      <c r="D52" s="64">
        <v>24</v>
      </c>
      <c r="E52" s="83">
        <v>0</v>
      </c>
      <c r="F52" s="66">
        <f>G52+H52+I52</f>
        <v>106</v>
      </c>
      <c r="G52" s="64">
        <v>27</v>
      </c>
      <c r="H52" s="64">
        <v>57</v>
      </c>
      <c r="I52" s="83">
        <v>22</v>
      </c>
      <c r="J52" s="82">
        <f t="shared" ref="J52:J62" si="6">K52+L52</f>
        <v>242</v>
      </c>
      <c r="K52" s="64">
        <v>62</v>
      </c>
      <c r="L52" s="64">
        <v>180</v>
      </c>
      <c r="M52" s="66">
        <v>1</v>
      </c>
      <c r="N52" s="66">
        <v>5</v>
      </c>
      <c r="O52" s="84"/>
    </row>
    <row r="53" spans="1:15" ht="15" customHeight="1" x14ac:dyDescent="0.2">
      <c r="A53" s="85" t="s">
        <v>19</v>
      </c>
      <c r="B53" s="66">
        <f>C53+D53+E53</f>
        <v>25</v>
      </c>
      <c r="C53" s="64">
        <v>4</v>
      </c>
      <c r="D53" s="64">
        <v>21</v>
      </c>
      <c r="E53" s="83">
        <v>0</v>
      </c>
      <c r="F53" s="66">
        <f>G53+H53+I53</f>
        <v>100</v>
      </c>
      <c r="G53" s="64">
        <v>21</v>
      </c>
      <c r="H53" s="64">
        <v>57</v>
      </c>
      <c r="I53" s="83">
        <v>22</v>
      </c>
      <c r="J53" s="82">
        <f t="shared" si="6"/>
        <v>264</v>
      </c>
      <c r="K53" s="64">
        <v>50</v>
      </c>
      <c r="L53" s="64">
        <v>214</v>
      </c>
      <c r="M53" s="66">
        <v>2</v>
      </c>
      <c r="N53" s="66">
        <v>6</v>
      </c>
      <c r="O53" s="84"/>
    </row>
    <row r="54" spans="1:15" ht="15" customHeight="1" x14ac:dyDescent="0.2">
      <c r="A54" s="68" t="s">
        <v>20</v>
      </c>
      <c r="B54" s="66">
        <f t="shared" ref="B54:B62" si="7">C54+D54+E54</f>
        <v>27</v>
      </c>
      <c r="C54" s="64">
        <v>6</v>
      </c>
      <c r="D54" s="64">
        <v>21</v>
      </c>
      <c r="E54" s="83">
        <v>0</v>
      </c>
      <c r="F54" s="66">
        <f t="shared" ref="F54:F62" si="8">G54+H54+I54</f>
        <v>91</v>
      </c>
      <c r="G54" s="64">
        <v>27</v>
      </c>
      <c r="H54" s="64">
        <v>51</v>
      </c>
      <c r="I54" s="83">
        <v>13</v>
      </c>
      <c r="J54" s="82">
        <f t="shared" si="6"/>
        <v>253</v>
      </c>
      <c r="K54" s="64">
        <v>58</v>
      </c>
      <c r="L54" s="64">
        <v>195</v>
      </c>
      <c r="M54" s="66">
        <v>3</v>
      </c>
      <c r="N54" s="66">
        <v>1</v>
      </c>
      <c r="O54" s="84"/>
    </row>
    <row r="55" spans="1:15" ht="15" customHeight="1" x14ac:dyDescent="0.2">
      <c r="A55" s="85" t="s">
        <v>21</v>
      </c>
      <c r="B55" s="66">
        <f t="shared" si="7"/>
        <v>38</v>
      </c>
      <c r="C55" s="64">
        <v>6</v>
      </c>
      <c r="D55" s="64">
        <v>32</v>
      </c>
      <c r="E55" s="83">
        <v>0</v>
      </c>
      <c r="F55" s="86">
        <f t="shared" si="8"/>
        <v>111</v>
      </c>
      <c r="G55" s="64">
        <v>34</v>
      </c>
      <c r="H55" s="64">
        <v>57</v>
      </c>
      <c r="I55" s="83">
        <v>20</v>
      </c>
      <c r="J55" s="82">
        <f t="shared" si="6"/>
        <v>282</v>
      </c>
      <c r="K55" s="64">
        <v>58</v>
      </c>
      <c r="L55" s="64">
        <v>224</v>
      </c>
      <c r="M55" s="86">
        <v>4</v>
      </c>
      <c r="N55" s="86">
        <v>6</v>
      </c>
      <c r="O55" s="87"/>
    </row>
    <row r="56" spans="1:15" ht="15" customHeight="1" x14ac:dyDescent="0.2">
      <c r="A56" s="68" t="s">
        <v>22</v>
      </c>
      <c r="B56" s="66">
        <f t="shared" si="7"/>
        <v>70</v>
      </c>
      <c r="C56" s="64">
        <v>18</v>
      </c>
      <c r="D56" s="64">
        <v>52</v>
      </c>
      <c r="E56" s="83">
        <v>0</v>
      </c>
      <c r="F56" s="66">
        <f t="shared" si="8"/>
        <v>130</v>
      </c>
      <c r="G56" s="64">
        <v>32</v>
      </c>
      <c r="H56" s="64">
        <v>77</v>
      </c>
      <c r="I56" s="83">
        <v>21</v>
      </c>
      <c r="J56" s="82">
        <f t="shared" si="6"/>
        <v>254</v>
      </c>
      <c r="K56" s="64">
        <v>58</v>
      </c>
      <c r="L56" s="64">
        <v>196</v>
      </c>
      <c r="M56" s="66">
        <v>1</v>
      </c>
      <c r="N56" s="66">
        <v>11</v>
      </c>
      <c r="O56" s="84"/>
    </row>
    <row r="57" spans="1:15" ht="15" customHeight="1" x14ac:dyDescent="0.2">
      <c r="A57" s="68" t="s">
        <v>23</v>
      </c>
      <c r="B57" s="66">
        <f t="shared" si="7"/>
        <v>75</v>
      </c>
      <c r="C57" s="64">
        <v>22</v>
      </c>
      <c r="D57" s="64">
        <v>53</v>
      </c>
      <c r="E57" s="83">
        <v>0</v>
      </c>
      <c r="F57" s="66">
        <f t="shared" si="8"/>
        <v>121</v>
      </c>
      <c r="G57" s="64">
        <v>29</v>
      </c>
      <c r="H57" s="64">
        <v>74</v>
      </c>
      <c r="I57" s="83">
        <v>18</v>
      </c>
      <c r="J57" s="82">
        <f t="shared" si="6"/>
        <v>273</v>
      </c>
      <c r="K57" s="64">
        <v>54</v>
      </c>
      <c r="L57" s="64">
        <v>219</v>
      </c>
      <c r="M57" s="66">
        <v>7</v>
      </c>
      <c r="N57" s="66">
        <v>5</v>
      </c>
      <c r="O57" s="84"/>
    </row>
    <row r="58" spans="1:15" ht="15" customHeight="1" x14ac:dyDescent="0.2">
      <c r="A58" s="68" t="s">
        <v>24</v>
      </c>
      <c r="B58" s="66">
        <f t="shared" si="7"/>
        <v>73</v>
      </c>
      <c r="C58" s="64">
        <v>14</v>
      </c>
      <c r="D58" s="64">
        <v>59</v>
      </c>
      <c r="E58" s="83">
        <v>0</v>
      </c>
      <c r="F58" s="66">
        <f t="shared" si="8"/>
        <v>95</v>
      </c>
      <c r="G58" s="64">
        <v>17</v>
      </c>
      <c r="H58" s="64">
        <v>61</v>
      </c>
      <c r="I58" s="83">
        <v>17</v>
      </c>
      <c r="J58" s="82">
        <f t="shared" si="6"/>
        <v>284</v>
      </c>
      <c r="K58" s="64">
        <v>66</v>
      </c>
      <c r="L58" s="64">
        <v>218</v>
      </c>
      <c r="M58" s="66">
        <v>1</v>
      </c>
      <c r="N58" s="66">
        <v>6</v>
      </c>
      <c r="O58" s="84"/>
    </row>
    <row r="59" spans="1:15" ht="15" customHeight="1" x14ac:dyDescent="0.2">
      <c r="A59" s="85" t="s">
        <v>25</v>
      </c>
      <c r="B59" s="66">
        <f t="shared" si="7"/>
        <v>69</v>
      </c>
      <c r="C59" s="64">
        <v>19</v>
      </c>
      <c r="D59" s="64">
        <v>50</v>
      </c>
      <c r="E59" s="83">
        <v>0</v>
      </c>
      <c r="F59" s="66">
        <f t="shared" si="8"/>
        <v>127</v>
      </c>
      <c r="G59" s="64">
        <v>28</v>
      </c>
      <c r="H59" s="64">
        <v>67</v>
      </c>
      <c r="I59" s="83">
        <v>32</v>
      </c>
      <c r="J59" s="82">
        <f t="shared" si="6"/>
        <v>321</v>
      </c>
      <c r="K59" s="64">
        <v>74</v>
      </c>
      <c r="L59" s="64">
        <v>247</v>
      </c>
      <c r="M59" s="66">
        <v>3</v>
      </c>
      <c r="N59" s="66">
        <v>3</v>
      </c>
      <c r="O59" s="84"/>
    </row>
    <row r="60" spans="1:15" ht="15" customHeight="1" x14ac:dyDescent="0.2">
      <c r="A60" s="68" t="s">
        <v>26</v>
      </c>
      <c r="B60" s="66">
        <f t="shared" si="7"/>
        <v>74</v>
      </c>
      <c r="C60" s="64">
        <v>11</v>
      </c>
      <c r="D60" s="64">
        <v>63</v>
      </c>
      <c r="E60" s="83">
        <v>0</v>
      </c>
      <c r="F60" s="66">
        <f t="shared" si="8"/>
        <v>110</v>
      </c>
      <c r="G60" s="64">
        <v>24</v>
      </c>
      <c r="H60" s="64">
        <v>67</v>
      </c>
      <c r="I60" s="83">
        <v>19</v>
      </c>
      <c r="J60" s="82">
        <f t="shared" si="6"/>
        <v>266</v>
      </c>
      <c r="K60" s="64">
        <v>54</v>
      </c>
      <c r="L60" s="64">
        <v>212</v>
      </c>
      <c r="M60" s="66">
        <v>7</v>
      </c>
      <c r="N60" s="66">
        <v>2</v>
      </c>
      <c r="O60" s="84"/>
    </row>
    <row r="61" spans="1:15" ht="15" hidden="1" customHeight="1" x14ac:dyDescent="0.2">
      <c r="A61" s="85" t="s">
        <v>27</v>
      </c>
      <c r="B61" s="66">
        <f t="shared" si="7"/>
        <v>0</v>
      </c>
      <c r="C61" s="64">
        <v>0</v>
      </c>
      <c r="D61" s="64">
        <v>0</v>
      </c>
      <c r="E61" s="83">
        <v>0</v>
      </c>
      <c r="F61" s="66">
        <f t="shared" si="8"/>
        <v>0</v>
      </c>
      <c r="G61" s="64"/>
      <c r="H61" s="64"/>
      <c r="I61" s="83"/>
      <c r="J61" s="82">
        <f t="shared" si="6"/>
        <v>0</v>
      </c>
      <c r="K61" s="64"/>
      <c r="L61" s="64"/>
      <c r="M61" s="66"/>
      <c r="N61" s="66"/>
      <c r="O61" s="84"/>
    </row>
    <row r="62" spans="1:15" ht="15" hidden="1" customHeight="1" x14ac:dyDescent="0.2">
      <c r="A62" s="69" t="s">
        <v>28</v>
      </c>
      <c r="B62" s="70">
        <f t="shared" si="7"/>
        <v>0</v>
      </c>
      <c r="C62" s="88">
        <v>0</v>
      </c>
      <c r="D62" s="88">
        <v>0</v>
      </c>
      <c r="E62" s="89">
        <v>0</v>
      </c>
      <c r="F62" s="70">
        <f t="shared" si="8"/>
        <v>0</v>
      </c>
      <c r="G62" s="88"/>
      <c r="H62" s="88"/>
      <c r="I62" s="89"/>
      <c r="J62" s="90">
        <f t="shared" si="6"/>
        <v>0</v>
      </c>
      <c r="K62" s="88"/>
      <c r="L62" s="88"/>
      <c r="M62" s="70"/>
      <c r="N62" s="70"/>
      <c r="O62" s="84"/>
    </row>
    <row r="63" spans="1:15" ht="15" customHeight="1" x14ac:dyDescent="0.2">
      <c r="A63" s="91" t="s">
        <v>1</v>
      </c>
      <c r="B63" s="74">
        <f t="shared" ref="B63:N63" si="9">SUM(B51:B62)</f>
        <v>506</v>
      </c>
      <c r="C63" s="74">
        <f t="shared" si="9"/>
        <v>109</v>
      </c>
      <c r="D63" s="74">
        <f t="shared" si="9"/>
        <v>397</v>
      </c>
      <c r="E63" s="74">
        <f t="shared" si="9"/>
        <v>0</v>
      </c>
      <c r="F63" s="74">
        <f t="shared" si="9"/>
        <v>1073</v>
      </c>
      <c r="G63" s="74">
        <f t="shared" si="9"/>
        <v>253</v>
      </c>
      <c r="H63" s="74">
        <f t="shared" si="9"/>
        <v>622</v>
      </c>
      <c r="I63" s="74">
        <f t="shared" si="9"/>
        <v>198</v>
      </c>
      <c r="J63" s="74">
        <f t="shared" si="9"/>
        <v>2714</v>
      </c>
      <c r="K63" s="74">
        <f t="shared" si="9"/>
        <v>597</v>
      </c>
      <c r="L63" s="74">
        <f t="shared" si="9"/>
        <v>2117</v>
      </c>
      <c r="M63" s="74">
        <f t="shared" si="9"/>
        <v>30</v>
      </c>
      <c r="N63" s="74">
        <f t="shared" si="9"/>
        <v>52</v>
      </c>
      <c r="O63" s="92"/>
    </row>
    <row r="64" spans="1:15" ht="15" customHeight="1" thickBot="1" x14ac:dyDescent="0.25">
      <c r="A64" s="93" t="s">
        <v>2</v>
      </c>
      <c r="B64" s="76">
        <f>B63/$B$63</f>
        <v>1</v>
      </c>
      <c r="C64" s="76">
        <f>C63/$B$63</f>
        <v>0.21541501976284586</v>
      </c>
      <c r="D64" s="76">
        <f>D63/$B$63</f>
        <v>0.78458498023715417</v>
      </c>
      <c r="E64" s="76">
        <f>E63/$B$63</f>
        <v>0</v>
      </c>
      <c r="F64" s="76">
        <f>F63/$F$63</f>
        <v>1</v>
      </c>
      <c r="G64" s="76">
        <f>G63/$F$63</f>
        <v>0.23578751164958062</v>
      </c>
      <c r="H64" s="76">
        <f>H63/$F$63</f>
        <v>0.57968313140726935</v>
      </c>
      <c r="I64" s="76">
        <f>I63/$F$63</f>
        <v>0.18452935694315004</v>
      </c>
      <c r="J64" s="76">
        <f>J63/$J$63</f>
        <v>1</v>
      </c>
      <c r="K64" s="76">
        <f>K63/$J$63</f>
        <v>0.21997052321296978</v>
      </c>
      <c r="L64" s="76">
        <f>L63/$J$63</f>
        <v>0.78002947678703016</v>
      </c>
      <c r="M64" s="76">
        <f>M63/$M$63</f>
        <v>1</v>
      </c>
      <c r="N64" s="76">
        <f>N63/N63</f>
        <v>1</v>
      </c>
      <c r="O64" s="79"/>
    </row>
    <row r="65" spans="1:15" ht="15" customHeight="1" x14ac:dyDescent="0.2">
      <c r="A65" s="54" t="s">
        <v>82</v>
      </c>
      <c r="B65" s="55"/>
    </row>
    <row r="66" spans="1:15" ht="15" customHeight="1" x14ac:dyDescent="0.2">
      <c r="A66" s="54" t="s">
        <v>83</v>
      </c>
      <c r="B66" s="55"/>
    </row>
    <row r="67" spans="1:15" ht="15" customHeight="1" x14ac:dyDescent="0.2">
      <c r="A67" s="54" t="s">
        <v>84</v>
      </c>
      <c r="B67" s="55"/>
    </row>
    <row r="68" spans="1:15" ht="15" customHeight="1" x14ac:dyDescent="0.2">
      <c r="A68" s="54" t="s">
        <v>85</v>
      </c>
      <c r="B68" s="55"/>
    </row>
    <row r="69" spans="1:15" ht="15" customHeight="1" x14ac:dyDescent="0.2">
      <c r="A69" s="54" t="s">
        <v>86</v>
      </c>
      <c r="B69" s="55"/>
    </row>
    <row r="70" spans="1:15" ht="15" customHeight="1" x14ac:dyDescent="0.2">
      <c r="A70" s="54"/>
      <c r="B70" s="55"/>
    </row>
    <row r="71" spans="1:15" ht="15" customHeight="1" x14ac:dyDescent="0.2">
      <c r="A71" s="54"/>
      <c r="B71" s="55"/>
    </row>
    <row r="72" spans="1:15" ht="15" customHeight="1" thickBot="1" x14ac:dyDescent="0.3">
      <c r="A72" s="56" t="s">
        <v>76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</row>
    <row r="73" spans="1:15" ht="10.5" customHeight="1" x14ac:dyDescent="0.2">
      <c r="A73" s="54"/>
      <c r="B73" s="55"/>
    </row>
    <row r="74" spans="1:15" ht="13.9" customHeight="1" x14ac:dyDescent="0.2">
      <c r="A74" s="106" t="s">
        <v>46</v>
      </c>
      <c r="B74" s="111" t="s">
        <v>1</v>
      </c>
      <c r="C74" s="111" t="s">
        <v>49</v>
      </c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94"/>
    </row>
    <row r="75" spans="1:15" ht="15.75" customHeight="1" x14ac:dyDescent="0.2">
      <c r="A75" s="106"/>
      <c r="B75" s="111"/>
      <c r="C75" s="109" t="s">
        <v>48</v>
      </c>
      <c r="D75" s="109"/>
      <c r="E75" s="110"/>
      <c r="F75" s="108" t="s">
        <v>6</v>
      </c>
      <c r="G75" s="109"/>
      <c r="H75" s="110"/>
      <c r="I75" s="108" t="s">
        <v>7</v>
      </c>
      <c r="J75" s="109"/>
      <c r="K75" s="110"/>
      <c r="L75" s="109" t="s">
        <v>8</v>
      </c>
      <c r="M75" s="109"/>
      <c r="N75" s="109"/>
      <c r="O75" s="94"/>
    </row>
    <row r="76" spans="1:15" ht="33.75" customHeight="1" x14ac:dyDescent="0.2">
      <c r="A76" s="106"/>
      <c r="B76" s="111"/>
      <c r="C76" s="1" t="s">
        <v>74</v>
      </c>
      <c r="D76" s="1" t="s">
        <v>75</v>
      </c>
      <c r="E76" s="3" t="s">
        <v>88</v>
      </c>
      <c r="F76" s="1" t="s">
        <v>74</v>
      </c>
      <c r="G76" s="1" t="s">
        <v>75</v>
      </c>
      <c r="H76" s="3" t="s">
        <v>88</v>
      </c>
      <c r="I76" s="1" t="s">
        <v>74</v>
      </c>
      <c r="J76" s="1" t="s">
        <v>75</v>
      </c>
      <c r="K76" s="3" t="s">
        <v>88</v>
      </c>
      <c r="L76" s="1" t="s">
        <v>74</v>
      </c>
      <c r="M76" s="1" t="s">
        <v>75</v>
      </c>
      <c r="N76" s="3" t="s">
        <v>88</v>
      </c>
      <c r="O76" s="94"/>
    </row>
    <row r="77" spans="1:15" ht="15" customHeight="1" x14ac:dyDescent="0.2">
      <c r="A77" s="81" t="s">
        <v>17</v>
      </c>
      <c r="B77" s="82">
        <f>SUM(C77:N77)</f>
        <v>8428</v>
      </c>
      <c r="C77" s="64">
        <v>16</v>
      </c>
      <c r="D77" s="64">
        <v>21</v>
      </c>
      <c r="E77" s="83">
        <v>0</v>
      </c>
      <c r="F77" s="64">
        <v>2581</v>
      </c>
      <c r="G77" s="64">
        <v>1485</v>
      </c>
      <c r="H77" s="83">
        <v>104</v>
      </c>
      <c r="I77" s="64">
        <v>2395</v>
      </c>
      <c r="J77" s="64">
        <v>991</v>
      </c>
      <c r="K77" s="83">
        <v>76</v>
      </c>
      <c r="L77" s="64">
        <v>144</v>
      </c>
      <c r="M77" s="64">
        <v>254</v>
      </c>
      <c r="N77" s="64">
        <v>361</v>
      </c>
      <c r="O77" s="87"/>
    </row>
    <row r="78" spans="1:15" ht="15" customHeight="1" x14ac:dyDescent="0.2">
      <c r="A78" s="68" t="s">
        <v>18</v>
      </c>
      <c r="B78" s="82">
        <f t="shared" ref="B78:B88" si="10">SUM(C78:N78)</f>
        <v>8122</v>
      </c>
      <c r="C78" s="64">
        <v>19</v>
      </c>
      <c r="D78" s="64">
        <v>16</v>
      </c>
      <c r="E78" s="83">
        <v>1</v>
      </c>
      <c r="F78" s="64">
        <v>2491</v>
      </c>
      <c r="G78" s="64">
        <v>1483</v>
      </c>
      <c r="H78" s="83">
        <v>80</v>
      </c>
      <c r="I78" s="64">
        <v>2167</v>
      </c>
      <c r="J78" s="64">
        <v>939</v>
      </c>
      <c r="K78" s="83">
        <v>62</v>
      </c>
      <c r="L78" s="64">
        <v>131</v>
      </c>
      <c r="M78" s="64">
        <v>362</v>
      </c>
      <c r="N78" s="64">
        <v>371</v>
      </c>
      <c r="O78" s="87"/>
    </row>
    <row r="79" spans="1:15" ht="15" customHeight="1" x14ac:dyDescent="0.2">
      <c r="A79" s="85" t="s">
        <v>19</v>
      </c>
      <c r="B79" s="82">
        <f t="shared" si="10"/>
        <v>8244</v>
      </c>
      <c r="C79" s="64">
        <v>20</v>
      </c>
      <c r="D79" s="64">
        <v>16</v>
      </c>
      <c r="E79" s="83">
        <v>1</v>
      </c>
      <c r="F79" s="64">
        <v>2554</v>
      </c>
      <c r="G79" s="64">
        <v>1531</v>
      </c>
      <c r="H79" s="83">
        <v>93</v>
      </c>
      <c r="I79" s="64">
        <v>2305</v>
      </c>
      <c r="J79" s="64">
        <v>897</v>
      </c>
      <c r="K79" s="83">
        <v>72</v>
      </c>
      <c r="L79" s="64">
        <v>104</v>
      </c>
      <c r="M79" s="64">
        <v>313</v>
      </c>
      <c r="N79" s="64">
        <v>338</v>
      </c>
      <c r="O79" s="87"/>
    </row>
    <row r="80" spans="1:15" ht="15" customHeight="1" x14ac:dyDescent="0.2">
      <c r="A80" s="68" t="s">
        <v>20</v>
      </c>
      <c r="B80" s="82">
        <f t="shared" si="10"/>
        <v>9258</v>
      </c>
      <c r="C80" s="64">
        <v>26</v>
      </c>
      <c r="D80" s="64">
        <v>20</v>
      </c>
      <c r="E80" s="83">
        <v>1</v>
      </c>
      <c r="F80" s="64">
        <v>2751</v>
      </c>
      <c r="G80" s="64">
        <v>1748</v>
      </c>
      <c r="H80" s="83">
        <v>112</v>
      </c>
      <c r="I80" s="64">
        <v>2502</v>
      </c>
      <c r="J80" s="64">
        <v>1093</v>
      </c>
      <c r="K80" s="83">
        <v>78</v>
      </c>
      <c r="L80" s="64">
        <v>112</v>
      </c>
      <c r="M80" s="64">
        <v>359</v>
      </c>
      <c r="N80" s="64">
        <v>456</v>
      </c>
      <c r="O80" s="87"/>
    </row>
    <row r="81" spans="1:16" ht="15" customHeight="1" x14ac:dyDescent="0.2">
      <c r="A81" s="85" t="s">
        <v>21</v>
      </c>
      <c r="B81" s="82">
        <f t="shared" si="10"/>
        <v>9293</v>
      </c>
      <c r="C81" s="64">
        <v>16</v>
      </c>
      <c r="D81" s="64">
        <v>17</v>
      </c>
      <c r="E81" s="83">
        <v>0</v>
      </c>
      <c r="F81" s="64">
        <v>2754</v>
      </c>
      <c r="G81" s="64">
        <v>1648</v>
      </c>
      <c r="H81" s="83">
        <v>121</v>
      </c>
      <c r="I81" s="64">
        <v>2564</v>
      </c>
      <c r="J81" s="64">
        <v>1070</v>
      </c>
      <c r="K81" s="83">
        <v>108</v>
      </c>
      <c r="L81" s="64">
        <v>129</v>
      </c>
      <c r="M81" s="64">
        <v>390</v>
      </c>
      <c r="N81" s="64">
        <v>476</v>
      </c>
      <c r="O81" s="87"/>
    </row>
    <row r="82" spans="1:16" ht="15" customHeight="1" x14ac:dyDescent="0.2">
      <c r="A82" s="68" t="s">
        <v>22</v>
      </c>
      <c r="B82" s="82">
        <f t="shared" si="10"/>
        <v>8747</v>
      </c>
      <c r="C82" s="64">
        <v>20</v>
      </c>
      <c r="D82" s="64">
        <v>22</v>
      </c>
      <c r="E82" s="83">
        <v>0</v>
      </c>
      <c r="F82" s="64">
        <v>2651</v>
      </c>
      <c r="G82" s="64">
        <v>1538</v>
      </c>
      <c r="H82" s="83">
        <v>121</v>
      </c>
      <c r="I82" s="64">
        <v>2335</v>
      </c>
      <c r="J82" s="64">
        <v>1009</v>
      </c>
      <c r="K82" s="83">
        <v>118</v>
      </c>
      <c r="L82" s="64">
        <v>103</v>
      </c>
      <c r="M82" s="64">
        <v>355</v>
      </c>
      <c r="N82" s="64">
        <v>475</v>
      </c>
      <c r="O82" s="87"/>
    </row>
    <row r="83" spans="1:16" ht="15" customHeight="1" x14ac:dyDescent="0.2">
      <c r="A83" s="68" t="s">
        <v>23</v>
      </c>
      <c r="B83" s="82">
        <f t="shared" si="10"/>
        <v>9382</v>
      </c>
      <c r="C83" s="64">
        <v>25</v>
      </c>
      <c r="D83" s="64">
        <v>8</v>
      </c>
      <c r="E83" s="83">
        <v>0</v>
      </c>
      <c r="F83" s="64">
        <v>2736</v>
      </c>
      <c r="G83" s="64">
        <v>1772</v>
      </c>
      <c r="H83" s="83">
        <v>137</v>
      </c>
      <c r="I83" s="64">
        <v>2484</v>
      </c>
      <c r="J83" s="64">
        <v>1152</v>
      </c>
      <c r="K83" s="83">
        <v>94</v>
      </c>
      <c r="L83" s="64">
        <v>111</v>
      </c>
      <c r="M83" s="64">
        <v>348</v>
      </c>
      <c r="N83" s="64">
        <v>515</v>
      </c>
      <c r="O83" s="87"/>
    </row>
    <row r="84" spans="1:16" ht="15" customHeight="1" x14ac:dyDescent="0.2">
      <c r="A84" s="68" t="s">
        <v>24</v>
      </c>
      <c r="B84" s="82">
        <f t="shared" si="10"/>
        <v>9599</v>
      </c>
      <c r="C84" s="64">
        <v>30</v>
      </c>
      <c r="D84" s="64">
        <v>21</v>
      </c>
      <c r="E84" s="83">
        <v>0</v>
      </c>
      <c r="F84" s="64">
        <v>2836</v>
      </c>
      <c r="G84" s="64">
        <v>1786</v>
      </c>
      <c r="H84" s="83">
        <v>127</v>
      </c>
      <c r="I84" s="64">
        <v>2581</v>
      </c>
      <c r="J84" s="64">
        <v>1103</v>
      </c>
      <c r="K84" s="83">
        <v>107</v>
      </c>
      <c r="L84" s="64">
        <v>128</v>
      </c>
      <c r="M84" s="64">
        <v>363</v>
      </c>
      <c r="N84" s="64">
        <v>517</v>
      </c>
      <c r="O84" s="87"/>
    </row>
    <row r="85" spans="1:16" ht="15" customHeight="1" x14ac:dyDescent="0.2">
      <c r="A85" s="85" t="s">
        <v>25</v>
      </c>
      <c r="B85" s="82">
        <f t="shared" si="10"/>
        <v>9903</v>
      </c>
      <c r="C85" s="64">
        <v>23</v>
      </c>
      <c r="D85" s="64">
        <v>21</v>
      </c>
      <c r="E85" s="83">
        <v>0</v>
      </c>
      <c r="F85" s="64">
        <v>2913</v>
      </c>
      <c r="G85" s="64">
        <v>1716</v>
      </c>
      <c r="H85" s="83">
        <v>155</v>
      </c>
      <c r="I85" s="64">
        <v>2601</v>
      </c>
      <c r="J85" s="64">
        <v>1187</v>
      </c>
      <c r="K85" s="83">
        <v>96</v>
      </c>
      <c r="L85" s="64">
        <v>170</v>
      </c>
      <c r="M85" s="64">
        <v>443</v>
      </c>
      <c r="N85" s="64">
        <v>578</v>
      </c>
      <c r="O85" s="87"/>
    </row>
    <row r="86" spans="1:16" ht="15" customHeight="1" x14ac:dyDescent="0.2">
      <c r="A86" s="68" t="s">
        <v>26</v>
      </c>
      <c r="B86" s="82">
        <f t="shared" si="10"/>
        <v>10548</v>
      </c>
      <c r="C86" s="64">
        <v>24</v>
      </c>
      <c r="D86" s="64">
        <v>22</v>
      </c>
      <c r="E86" s="83">
        <v>0</v>
      </c>
      <c r="F86" s="64">
        <v>3059</v>
      </c>
      <c r="G86" s="64">
        <v>1797</v>
      </c>
      <c r="H86" s="83">
        <v>160</v>
      </c>
      <c r="I86" s="64">
        <v>3015</v>
      </c>
      <c r="J86" s="64">
        <v>1215</v>
      </c>
      <c r="K86" s="83">
        <v>100</v>
      </c>
      <c r="L86" s="64">
        <v>198</v>
      </c>
      <c r="M86" s="64">
        <v>404</v>
      </c>
      <c r="N86" s="64">
        <v>554</v>
      </c>
      <c r="O86" s="87"/>
    </row>
    <row r="87" spans="1:16" ht="15" hidden="1" customHeight="1" x14ac:dyDescent="0.2">
      <c r="A87" s="85" t="s">
        <v>27</v>
      </c>
      <c r="B87" s="82">
        <f t="shared" si="10"/>
        <v>0</v>
      </c>
      <c r="C87" s="64"/>
      <c r="D87" s="64"/>
      <c r="E87" s="83"/>
      <c r="F87" s="64"/>
      <c r="G87" s="64"/>
      <c r="H87" s="83"/>
      <c r="I87" s="64"/>
      <c r="J87" s="64"/>
      <c r="K87" s="83"/>
      <c r="L87" s="64"/>
      <c r="M87" s="64"/>
      <c r="N87" s="64"/>
      <c r="O87" s="87"/>
    </row>
    <row r="88" spans="1:16" ht="15" hidden="1" customHeight="1" x14ac:dyDescent="0.2">
      <c r="A88" s="69" t="s">
        <v>28</v>
      </c>
      <c r="B88" s="90">
        <f t="shared" si="10"/>
        <v>0</v>
      </c>
      <c r="C88" s="88"/>
      <c r="D88" s="88"/>
      <c r="E88" s="89"/>
      <c r="F88" s="88"/>
      <c r="G88" s="88"/>
      <c r="H88" s="89"/>
      <c r="I88" s="88"/>
      <c r="J88" s="88"/>
      <c r="K88" s="89"/>
      <c r="L88" s="88"/>
      <c r="M88" s="88"/>
      <c r="N88" s="88"/>
      <c r="O88" s="87"/>
    </row>
    <row r="89" spans="1:16" ht="15" customHeight="1" x14ac:dyDescent="0.2">
      <c r="A89" s="91" t="s">
        <v>1</v>
      </c>
      <c r="B89" s="74">
        <f t="shared" ref="B89:G89" si="11">SUM(B77:B88)</f>
        <v>91524</v>
      </c>
      <c r="C89" s="74">
        <f t="shared" si="11"/>
        <v>219</v>
      </c>
      <c r="D89" s="74">
        <f t="shared" si="11"/>
        <v>184</v>
      </c>
      <c r="E89" s="74">
        <f t="shared" si="11"/>
        <v>3</v>
      </c>
      <c r="F89" s="74">
        <f t="shared" si="11"/>
        <v>27326</v>
      </c>
      <c r="G89" s="74">
        <f t="shared" si="11"/>
        <v>16504</v>
      </c>
      <c r="H89" s="74">
        <f t="shared" ref="H89:N89" si="12">SUM(H77:H88)</f>
        <v>1210</v>
      </c>
      <c r="I89" s="74">
        <f t="shared" si="12"/>
        <v>24949</v>
      </c>
      <c r="J89" s="74">
        <f t="shared" si="12"/>
        <v>10656</v>
      </c>
      <c r="K89" s="74">
        <f t="shared" si="12"/>
        <v>911</v>
      </c>
      <c r="L89" s="74">
        <f t="shared" si="12"/>
        <v>1330</v>
      </c>
      <c r="M89" s="74">
        <f t="shared" si="12"/>
        <v>3591</v>
      </c>
      <c r="N89" s="74">
        <f t="shared" si="12"/>
        <v>4641</v>
      </c>
      <c r="O89" s="92"/>
    </row>
    <row r="90" spans="1:16" ht="15" customHeight="1" thickBot="1" x14ac:dyDescent="0.25">
      <c r="A90" s="93" t="s">
        <v>2</v>
      </c>
      <c r="B90" s="76">
        <f>B89/$B$89</f>
        <v>1</v>
      </c>
      <c r="C90" s="76">
        <f>C89/$B$89</f>
        <v>2.3928149993444341E-3</v>
      </c>
      <c r="D90" s="76">
        <f>D89/$B$89</f>
        <v>2.0104016432848214E-3</v>
      </c>
      <c r="E90" s="76">
        <f>E89/$B$89</f>
        <v>3.2778287662252522E-5</v>
      </c>
      <c r="F90" s="76">
        <f t="shared" ref="F90:N90" si="13">F89/$B$89</f>
        <v>0.29856649621957082</v>
      </c>
      <c r="G90" s="76">
        <f t="shared" si="13"/>
        <v>0.18032428652593854</v>
      </c>
      <c r="H90" s="76">
        <f t="shared" si="13"/>
        <v>1.3220576023775184E-2</v>
      </c>
      <c r="I90" s="76">
        <f t="shared" si="13"/>
        <v>0.27259516629517938</v>
      </c>
      <c r="J90" s="76">
        <f t="shared" si="13"/>
        <v>0.11642847777632097</v>
      </c>
      <c r="K90" s="76">
        <f t="shared" si="13"/>
        <v>9.9536733534373503E-3</v>
      </c>
      <c r="L90" s="76">
        <f t="shared" si="13"/>
        <v>1.4531707530265286E-2</v>
      </c>
      <c r="M90" s="76">
        <f t="shared" si="13"/>
        <v>3.923561033171627E-2</v>
      </c>
      <c r="N90" s="76">
        <f t="shared" si="13"/>
        <v>5.0708011013504653E-2</v>
      </c>
      <c r="O90" s="87"/>
    </row>
    <row r="91" spans="1:16" ht="15" customHeight="1" x14ac:dyDescent="0.2">
      <c r="A91" s="54" t="s">
        <v>87</v>
      </c>
      <c r="B91" s="55"/>
    </row>
    <row r="92" spans="1:16" ht="15" customHeight="1" x14ac:dyDescent="0.2">
      <c r="A92" s="54"/>
      <c r="B92" s="55"/>
    </row>
    <row r="93" spans="1:16" ht="15" customHeight="1" thickBot="1" x14ac:dyDescent="0.3">
      <c r="A93" s="56" t="s">
        <v>50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</row>
    <row r="94" spans="1:16" ht="5.45" customHeight="1" x14ac:dyDescent="0.2">
      <c r="A94" s="54"/>
      <c r="B94" s="55"/>
      <c r="P94" s="95"/>
    </row>
    <row r="95" spans="1:16" ht="15" customHeight="1" x14ac:dyDescent="0.2">
      <c r="A95" s="106" t="s">
        <v>9</v>
      </c>
      <c r="B95" s="107" t="s">
        <v>1</v>
      </c>
      <c r="C95" s="105" t="s">
        <v>49</v>
      </c>
      <c r="D95" s="105"/>
      <c r="E95" s="105"/>
      <c r="F95" s="105"/>
      <c r="G95" s="94"/>
      <c r="H95" s="94"/>
      <c r="I95" s="94"/>
      <c r="J95" s="94"/>
      <c r="K95" s="94"/>
      <c r="L95" s="94"/>
      <c r="M95" s="94"/>
      <c r="N95" s="94"/>
      <c r="O95" s="104"/>
      <c r="P95" s="8"/>
    </row>
    <row r="96" spans="1:16" ht="33.75" customHeight="1" x14ac:dyDescent="0.2">
      <c r="A96" s="106"/>
      <c r="B96" s="107"/>
      <c r="C96" s="5" t="s">
        <v>48</v>
      </c>
      <c r="D96" s="5" t="s">
        <v>6</v>
      </c>
      <c r="E96" s="5" t="s">
        <v>7</v>
      </c>
      <c r="F96" s="5" t="s">
        <v>8</v>
      </c>
      <c r="G96" s="4"/>
      <c r="H96" s="84"/>
      <c r="I96" s="4"/>
      <c r="J96" s="94"/>
      <c r="K96" s="4"/>
      <c r="L96" s="4"/>
      <c r="M96" s="94"/>
      <c r="N96" s="94"/>
      <c r="O96" s="104"/>
      <c r="P96" s="8"/>
    </row>
    <row r="97" spans="1:16" ht="15" customHeight="1" x14ac:dyDescent="0.2">
      <c r="A97" s="81" t="s">
        <v>51</v>
      </c>
      <c r="B97" s="96">
        <f>C97+D97+E97+F97</f>
        <v>951</v>
      </c>
      <c r="C97" s="97">
        <v>2</v>
      </c>
      <c r="D97" s="97">
        <v>397</v>
      </c>
      <c r="E97" s="97">
        <v>374</v>
      </c>
      <c r="F97" s="97">
        <v>178</v>
      </c>
      <c r="G97" s="98"/>
      <c r="H97" s="84"/>
      <c r="I97" s="98"/>
      <c r="J97" s="84"/>
      <c r="K97" s="98"/>
      <c r="L97" s="98"/>
      <c r="M97" s="84"/>
      <c r="N97" s="84"/>
      <c r="O97" s="84"/>
      <c r="P97" s="8"/>
    </row>
    <row r="98" spans="1:16" ht="15" customHeight="1" x14ac:dyDescent="0.2">
      <c r="A98" s="68" t="s">
        <v>52</v>
      </c>
      <c r="B98" s="96">
        <f t="shared" ref="B98:B121" si="14">C98+D98+E98+F98</f>
        <v>3843</v>
      </c>
      <c r="C98" s="97">
        <v>9</v>
      </c>
      <c r="D98" s="97">
        <v>1913</v>
      </c>
      <c r="E98" s="97">
        <v>1637</v>
      </c>
      <c r="F98" s="97">
        <v>284</v>
      </c>
      <c r="G98" s="98"/>
      <c r="H98" s="84"/>
      <c r="I98" s="98"/>
      <c r="J98" s="84"/>
      <c r="K98" s="98"/>
      <c r="L98" s="98"/>
      <c r="M98" s="84"/>
      <c r="N98" s="84"/>
      <c r="O98" s="84"/>
      <c r="P98" s="8"/>
    </row>
    <row r="99" spans="1:16" ht="15" customHeight="1" x14ac:dyDescent="0.2">
      <c r="A99" s="85" t="s">
        <v>53</v>
      </c>
      <c r="B99" s="96">
        <f t="shared" si="14"/>
        <v>1596</v>
      </c>
      <c r="C99" s="97">
        <v>6</v>
      </c>
      <c r="D99" s="97">
        <v>798</v>
      </c>
      <c r="E99" s="97">
        <v>665</v>
      </c>
      <c r="F99" s="97">
        <v>127</v>
      </c>
      <c r="G99" s="98"/>
      <c r="H99" s="84"/>
      <c r="I99" s="98"/>
      <c r="J99" s="84"/>
      <c r="K99" s="98"/>
      <c r="L99" s="98"/>
      <c r="M99" s="84"/>
      <c r="N99" s="84"/>
      <c r="O99" s="84"/>
      <c r="P99" s="8"/>
    </row>
    <row r="100" spans="1:16" ht="15" customHeight="1" x14ac:dyDescent="0.2">
      <c r="A100" s="68" t="s">
        <v>54</v>
      </c>
      <c r="B100" s="96">
        <f t="shared" si="14"/>
        <v>8657</v>
      </c>
      <c r="C100" s="97">
        <v>55</v>
      </c>
      <c r="D100" s="97">
        <v>5181</v>
      </c>
      <c r="E100" s="97">
        <v>2873</v>
      </c>
      <c r="F100" s="97">
        <v>548</v>
      </c>
      <c r="G100" s="98"/>
      <c r="H100" s="84"/>
      <c r="I100" s="98"/>
      <c r="J100" s="84"/>
      <c r="K100" s="98"/>
      <c r="L100" s="98"/>
      <c r="M100" s="84"/>
      <c r="N100" s="84"/>
      <c r="O100" s="84"/>
      <c r="P100" s="8"/>
    </row>
    <row r="101" spans="1:16" ht="15" customHeight="1" x14ac:dyDescent="0.2">
      <c r="A101" s="68" t="s">
        <v>55</v>
      </c>
      <c r="B101" s="96">
        <f t="shared" si="14"/>
        <v>2492</v>
      </c>
      <c r="C101" s="97">
        <v>15</v>
      </c>
      <c r="D101" s="97">
        <v>1122</v>
      </c>
      <c r="E101" s="97">
        <v>1069</v>
      </c>
      <c r="F101" s="97">
        <v>286</v>
      </c>
      <c r="G101" s="98"/>
      <c r="H101" s="84"/>
      <c r="I101" s="98"/>
      <c r="J101" s="84"/>
      <c r="K101" s="98"/>
      <c r="L101" s="98"/>
      <c r="M101" s="84"/>
      <c r="N101" s="84"/>
      <c r="O101" s="84"/>
      <c r="P101" s="8"/>
    </row>
    <row r="102" spans="1:16" ht="15" customHeight="1" x14ac:dyDescent="0.2">
      <c r="A102" s="68" t="s">
        <v>56</v>
      </c>
      <c r="B102" s="96">
        <f t="shared" si="14"/>
        <v>2705</v>
      </c>
      <c r="C102" s="97">
        <v>4</v>
      </c>
      <c r="D102" s="97">
        <v>1119</v>
      </c>
      <c r="E102" s="97">
        <v>1368</v>
      </c>
      <c r="F102" s="97">
        <v>214</v>
      </c>
      <c r="G102" s="98"/>
      <c r="H102" s="84"/>
      <c r="I102" s="98"/>
      <c r="J102" s="84"/>
      <c r="K102" s="98"/>
      <c r="L102" s="98"/>
      <c r="M102" s="84"/>
      <c r="N102" s="84"/>
      <c r="O102" s="84"/>
      <c r="P102" s="8"/>
    </row>
    <row r="103" spans="1:16" ht="15" customHeight="1" x14ac:dyDescent="0.2">
      <c r="A103" s="68" t="s">
        <v>12</v>
      </c>
      <c r="B103" s="96">
        <f t="shared" si="14"/>
        <v>2162</v>
      </c>
      <c r="C103" s="97">
        <v>9</v>
      </c>
      <c r="D103" s="97">
        <v>1188</v>
      </c>
      <c r="E103" s="97">
        <v>690</v>
      </c>
      <c r="F103" s="97">
        <v>275</v>
      </c>
      <c r="G103" s="98"/>
      <c r="H103" s="84"/>
      <c r="I103" s="98"/>
      <c r="J103" s="84"/>
      <c r="K103" s="98"/>
      <c r="L103" s="98"/>
      <c r="M103" s="84"/>
      <c r="N103" s="84"/>
      <c r="O103" s="84"/>
      <c r="P103" s="8"/>
    </row>
    <row r="104" spans="1:16" ht="15" customHeight="1" x14ac:dyDescent="0.2">
      <c r="A104" s="68" t="s">
        <v>10</v>
      </c>
      <c r="B104" s="96">
        <f t="shared" si="14"/>
        <v>6353</v>
      </c>
      <c r="C104" s="97">
        <v>17</v>
      </c>
      <c r="D104" s="97">
        <v>3200</v>
      </c>
      <c r="E104" s="97">
        <v>2649</v>
      </c>
      <c r="F104" s="97">
        <v>487</v>
      </c>
      <c r="G104" s="98"/>
      <c r="H104" s="84"/>
      <c r="I104" s="98"/>
      <c r="J104" s="84"/>
      <c r="K104" s="98"/>
      <c r="L104" s="98"/>
      <c r="M104" s="84"/>
      <c r="N104" s="84"/>
      <c r="O104" s="84"/>
      <c r="P104" s="8"/>
    </row>
    <row r="105" spans="1:16" ht="15" customHeight="1" x14ac:dyDescent="0.2">
      <c r="A105" s="68" t="s">
        <v>57</v>
      </c>
      <c r="B105" s="96">
        <f t="shared" si="14"/>
        <v>1176</v>
      </c>
      <c r="C105" s="97">
        <v>7</v>
      </c>
      <c r="D105" s="97">
        <v>500</v>
      </c>
      <c r="E105" s="97">
        <v>539</v>
      </c>
      <c r="F105" s="97">
        <v>130</v>
      </c>
      <c r="G105" s="98"/>
      <c r="H105" s="84"/>
      <c r="I105" s="98"/>
      <c r="J105" s="84"/>
      <c r="K105" s="98"/>
      <c r="L105" s="98"/>
      <c r="M105" s="84"/>
      <c r="N105" s="84"/>
      <c r="O105" s="84"/>
      <c r="P105" s="8"/>
    </row>
    <row r="106" spans="1:16" ht="15" customHeight="1" x14ac:dyDescent="0.2">
      <c r="A106" s="68" t="s">
        <v>58</v>
      </c>
      <c r="B106" s="96">
        <f t="shared" si="14"/>
        <v>2378</v>
      </c>
      <c r="C106" s="97">
        <v>10</v>
      </c>
      <c r="D106" s="97">
        <v>1010</v>
      </c>
      <c r="E106" s="97">
        <v>949</v>
      </c>
      <c r="F106" s="97">
        <v>409</v>
      </c>
      <c r="G106" s="98"/>
      <c r="H106" s="84"/>
      <c r="I106" s="98"/>
      <c r="J106" s="84"/>
      <c r="K106" s="98"/>
      <c r="L106" s="98"/>
      <c r="M106" s="84"/>
      <c r="N106" s="84"/>
      <c r="O106" s="84"/>
      <c r="P106" s="8"/>
    </row>
    <row r="107" spans="1:16" ht="15" customHeight="1" x14ac:dyDescent="0.2">
      <c r="A107" s="68" t="s">
        <v>59</v>
      </c>
      <c r="B107" s="96">
        <f t="shared" si="14"/>
        <v>3191</v>
      </c>
      <c r="C107" s="97">
        <v>5</v>
      </c>
      <c r="D107" s="97">
        <v>1562</v>
      </c>
      <c r="E107" s="97">
        <v>1201</v>
      </c>
      <c r="F107" s="97">
        <v>423</v>
      </c>
      <c r="G107" s="98"/>
      <c r="H107" s="84"/>
      <c r="I107" s="98"/>
      <c r="J107" s="84"/>
      <c r="K107" s="98"/>
      <c r="L107" s="98"/>
      <c r="M107" s="84"/>
      <c r="N107" s="84"/>
      <c r="O107" s="84"/>
      <c r="P107" s="8"/>
    </row>
    <row r="108" spans="1:16" ht="15" customHeight="1" x14ac:dyDescent="0.2">
      <c r="A108" s="68" t="s">
        <v>14</v>
      </c>
      <c r="B108" s="96">
        <f t="shared" si="14"/>
        <v>4769</v>
      </c>
      <c r="C108" s="97">
        <v>15</v>
      </c>
      <c r="D108" s="97">
        <v>2291</v>
      </c>
      <c r="E108" s="97">
        <v>1867</v>
      </c>
      <c r="F108" s="97">
        <v>596</v>
      </c>
      <c r="G108" s="98"/>
      <c r="H108" s="84"/>
      <c r="I108" s="98"/>
      <c r="J108" s="84"/>
      <c r="K108" s="98"/>
      <c r="L108" s="98"/>
      <c r="M108" s="84"/>
      <c r="N108" s="84"/>
      <c r="O108" s="84"/>
      <c r="P108" s="8"/>
    </row>
    <row r="109" spans="1:16" ht="15" customHeight="1" x14ac:dyDescent="0.2">
      <c r="A109" s="68" t="s">
        <v>60</v>
      </c>
      <c r="B109" s="96">
        <f t="shared" si="14"/>
        <v>3425</v>
      </c>
      <c r="C109" s="97">
        <v>8</v>
      </c>
      <c r="D109" s="97">
        <v>1683</v>
      </c>
      <c r="E109" s="97">
        <v>1298</v>
      </c>
      <c r="F109" s="97">
        <v>436</v>
      </c>
      <c r="G109" s="98"/>
      <c r="H109" s="84"/>
      <c r="I109" s="98"/>
      <c r="J109" s="84"/>
      <c r="K109" s="98"/>
      <c r="L109" s="98"/>
      <c r="M109" s="84"/>
      <c r="N109" s="84"/>
      <c r="O109" s="84"/>
      <c r="P109" s="8"/>
    </row>
    <row r="110" spans="1:16" ht="15" customHeight="1" x14ac:dyDescent="0.2">
      <c r="A110" s="68" t="s">
        <v>61</v>
      </c>
      <c r="B110" s="96">
        <f t="shared" si="14"/>
        <v>1576</v>
      </c>
      <c r="C110" s="97">
        <v>0</v>
      </c>
      <c r="D110" s="97">
        <v>774</v>
      </c>
      <c r="E110" s="97">
        <v>699</v>
      </c>
      <c r="F110" s="97">
        <v>103</v>
      </c>
      <c r="G110" s="98"/>
      <c r="H110" s="84"/>
      <c r="I110" s="98"/>
      <c r="J110" s="84"/>
      <c r="K110" s="98"/>
      <c r="L110" s="98"/>
      <c r="M110" s="84"/>
      <c r="N110" s="84"/>
      <c r="O110" s="84"/>
      <c r="P110" s="8"/>
    </row>
    <row r="111" spans="1:16" ht="15" customHeight="1" x14ac:dyDescent="0.2">
      <c r="A111" s="68" t="s">
        <v>11</v>
      </c>
      <c r="B111" s="96">
        <f t="shared" si="14"/>
        <v>28919</v>
      </c>
      <c r="C111" s="97">
        <v>80</v>
      </c>
      <c r="D111" s="97">
        <v>14394</v>
      </c>
      <c r="E111" s="97">
        <v>11150</v>
      </c>
      <c r="F111" s="97">
        <v>3295</v>
      </c>
      <c r="G111" s="98"/>
      <c r="H111" s="84"/>
      <c r="I111" s="98"/>
      <c r="J111" s="84"/>
      <c r="K111" s="98"/>
      <c r="L111" s="98"/>
      <c r="M111" s="84"/>
      <c r="N111" s="84"/>
      <c r="O111" s="84"/>
      <c r="P111" s="8"/>
    </row>
    <row r="112" spans="1:16" ht="15" customHeight="1" x14ac:dyDescent="0.2">
      <c r="A112" s="68" t="s">
        <v>62</v>
      </c>
      <c r="B112" s="96">
        <f t="shared" si="14"/>
        <v>1949</v>
      </c>
      <c r="C112" s="97">
        <v>101</v>
      </c>
      <c r="D112" s="97">
        <v>857</v>
      </c>
      <c r="E112" s="97">
        <v>689</v>
      </c>
      <c r="F112" s="97">
        <v>302</v>
      </c>
      <c r="G112" s="98"/>
      <c r="H112" s="84"/>
      <c r="I112" s="98"/>
      <c r="J112" s="84"/>
      <c r="K112" s="98"/>
      <c r="L112" s="98"/>
      <c r="M112" s="84"/>
      <c r="N112" s="84"/>
      <c r="O112" s="84"/>
      <c r="P112" s="8"/>
    </row>
    <row r="113" spans="1:16" ht="15" customHeight="1" x14ac:dyDescent="0.2">
      <c r="A113" s="68" t="s">
        <v>63</v>
      </c>
      <c r="B113" s="96">
        <f t="shared" si="14"/>
        <v>588</v>
      </c>
      <c r="C113" s="97">
        <v>2</v>
      </c>
      <c r="D113" s="97">
        <v>331</v>
      </c>
      <c r="E113" s="97">
        <v>183</v>
      </c>
      <c r="F113" s="97">
        <v>72</v>
      </c>
      <c r="G113" s="98"/>
      <c r="H113" s="84"/>
      <c r="I113" s="98"/>
      <c r="J113" s="84"/>
      <c r="K113" s="98"/>
      <c r="L113" s="98"/>
      <c r="M113" s="84"/>
      <c r="N113" s="84"/>
      <c r="O113" s="84"/>
      <c r="P113" s="8"/>
    </row>
    <row r="114" spans="1:16" ht="15" customHeight="1" x14ac:dyDescent="0.2">
      <c r="A114" s="68" t="s">
        <v>64</v>
      </c>
      <c r="B114" s="96">
        <f t="shared" si="14"/>
        <v>667</v>
      </c>
      <c r="C114" s="97">
        <v>4</v>
      </c>
      <c r="D114" s="97">
        <v>333</v>
      </c>
      <c r="E114" s="97">
        <v>266</v>
      </c>
      <c r="F114" s="97">
        <v>64</v>
      </c>
      <c r="G114" s="98"/>
      <c r="H114" s="84"/>
      <c r="I114" s="98"/>
      <c r="J114" s="84"/>
      <c r="K114" s="98"/>
      <c r="L114" s="98"/>
      <c r="M114" s="84"/>
      <c r="N114" s="84"/>
      <c r="O114" s="84"/>
      <c r="P114" s="8"/>
    </row>
    <row r="115" spans="1:16" ht="15" customHeight="1" x14ac:dyDescent="0.2">
      <c r="A115" s="68" t="s">
        <v>65</v>
      </c>
      <c r="B115" s="96">
        <f t="shared" si="14"/>
        <v>848</v>
      </c>
      <c r="C115" s="97">
        <v>1</v>
      </c>
      <c r="D115" s="97">
        <v>379</v>
      </c>
      <c r="E115" s="97">
        <v>388</v>
      </c>
      <c r="F115" s="97">
        <v>80</v>
      </c>
      <c r="G115" s="98"/>
      <c r="H115" s="84"/>
      <c r="I115" s="98"/>
      <c r="J115" s="84"/>
      <c r="K115" s="98"/>
      <c r="L115" s="98"/>
      <c r="M115" s="84"/>
      <c r="N115" s="84"/>
      <c r="O115" s="84"/>
      <c r="P115" s="8"/>
    </row>
    <row r="116" spans="1:16" ht="15" customHeight="1" x14ac:dyDescent="0.2">
      <c r="A116" s="68" t="s">
        <v>66</v>
      </c>
      <c r="B116" s="96">
        <f t="shared" si="14"/>
        <v>3045</v>
      </c>
      <c r="C116" s="97">
        <v>6</v>
      </c>
      <c r="D116" s="97">
        <v>1548</v>
      </c>
      <c r="E116" s="97">
        <v>1194</v>
      </c>
      <c r="F116" s="97">
        <v>297</v>
      </c>
      <c r="G116" s="98"/>
      <c r="H116" s="84"/>
      <c r="I116" s="98"/>
      <c r="J116" s="84"/>
      <c r="K116" s="98"/>
      <c r="L116" s="98"/>
      <c r="M116" s="84"/>
      <c r="N116" s="84"/>
      <c r="O116" s="84"/>
      <c r="P116" s="8"/>
    </row>
    <row r="117" spans="1:16" ht="15" customHeight="1" x14ac:dyDescent="0.2">
      <c r="A117" s="68" t="s">
        <v>13</v>
      </c>
      <c r="B117" s="96">
        <f t="shared" si="14"/>
        <v>3537</v>
      </c>
      <c r="C117" s="97">
        <v>15</v>
      </c>
      <c r="D117" s="97">
        <v>1454</v>
      </c>
      <c r="E117" s="97">
        <v>1839</v>
      </c>
      <c r="F117" s="97">
        <v>229</v>
      </c>
      <c r="G117" s="98"/>
      <c r="H117" s="84"/>
      <c r="I117" s="98"/>
      <c r="J117" s="84"/>
      <c r="K117" s="98"/>
      <c r="L117" s="98"/>
      <c r="M117" s="84"/>
      <c r="N117" s="84"/>
      <c r="O117" s="84"/>
      <c r="P117" s="8"/>
    </row>
    <row r="118" spans="1:16" ht="15" customHeight="1" x14ac:dyDescent="0.2">
      <c r="A118" s="68" t="s">
        <v>67</v>
      </c>
      <c r="B118" s="96">
        <f t="shared" si="14"/>
        <v>2512</v>
      </c>
      <c r="C118" s="97">
        <v>16</v>
      </c>
      <c r="D118" s="97">
        <v>1132</v>
      </c>
      <c r="E118" s="97">
        <v>1028</v>
      </c>
      <c r="F118" s="97">
        <v>336</v>
      </c>
      <c r="G118" s="98"/>
      <c r="H118" s="84"/>
      <c r="I118" s="98"/>
      <c r="J118" s="84"/>
      <c r="K118" s="98"/>
      <c r="L118" s="98"/>
      <c r="M118" s="84"/>
      <c r="N118" s="84"/>
      <c r="O118" s="84"/>
      <c r="P118" s="8"/>
    </row>
    <row r="119" spans="1:16" ht="15" customHeight="1" x14ac:dyDescent="0.2">
      <c r="A119" s="68" t="s">
        <v>68</v>
      </c>
      <c r="B119" s="96">
        <f t="shared" si="14"/>
        <v>1844</v>
      </c>
      <c r="C119" s="97">
        <v>4</v>
      </c>
      <c r="D119" s="97">
        <v>698</v>
      </c>
      <c r="E119" s="97">
        <v>978</v>
      </c>
      <c r="F119" s="97">
        <v>164</v>
      </c>
      <c r="G119" s="98"/>
      <c r="H119" s="84"/>
      <c r="I119" s="98"/>
      <c r="J119" s="84"/>
      <c r="K119" s="98"/>
      <c r="L119" s="98"/>
      <c r="M119" s="84"/>
      <c r="N119" s="84"/>
      <c r="O119" s="84"/>
      <c r="P119" s="8"/>
    </row>
    <row r="120" spans="1:16" ht="15" customHeight="1" x14ac:dyDescent="0.2">
      <c r="A120" s="68" t="s">
        <v>69</v>
      </c>
      <c r="B120" s="96">
        <f t="shared" si="14"/>
        <v>1619</v>
      </c>
      <c r="C120" s="97">
        <v>3</v>
      </c>
      <c r="D120" s="97">
        <v>871</v>
      </c>
      <c r="E120" s="97">
        <v>703</v>
      </c>
      <c r="F120" s="97">
        <v>42</v>
      </c>
      <c r="G120" s="98"/>
      <c r="H120" s="84"/>
      <c r="I120" s="98"/>
      <c r="J120" s="84"/>
      <c r="K120" s="98"/>
      <c r="L120" s="98"/>
      <c r="M120" s="84"/>
      <c r="N120" s="84"/>
      <c r="O120" s="84"/>
      <c r="P120" s="8"/>
    </row>
    <row r="121" spans="1:16" s="101" customFormat="1" ht="15" customHeight="1" x14ac:dyDescent="0.2">
      <c r="A121" s="69" t="s">
        <v>70</v>
      </c>
      <c r="B121" s="99">
        <f t="shared" si="14"/>
        <v>722</v>
      </c>
      <c r="C121" s="100">
        <v>12</v>
      </c>
      <c r="D121" s="100">
        <v>305</v>
      </c>
      <c r="E121" s="100">
        <v>220</v>
      </c>
      <c r="F121" s="100">
        <v>185</v>
      </c>
      <c r="G121" s="98"/>
      <c r="H121" s="84"/>
      <c r="I121" s="98"/>
      <c r="J121" s="84"/>
      <c r="K121" s="98"/>
      <c r="L121" s="98"/>
      <c r="M121" s="84"/>
      <c r="N121" s="84"/>
      <c r="O121" s="84"/>
      <c r="P121" s="95"/>
    </row>
    <row r="122" spans="1:16" ht="15" customHeight="1" x14ac:dyDescent="0.2">
      <c r="A122" s="91" t="s">
        <v>1</v>
      </c>
      <c r="B122" s="102">
        <f>SUM(B97:B121)</f>
        <v>91524</v>
      </c>
      <c r="C122" s="102">
        <f>SUM(C97:C121)</f>
        <v>406</v>
      </c>
      <c r="D122" s="102">
        <f>SUM(D97:D121)</f>
        <v>45040</v>
      </c>
      <c r="E122" s="102">
        <f>SUM(E97:E121)</f>
        <v>36516</v>
      </c>
      <c r="F122" s="102">
        <f>SUM(F97:F121)</f>
        <v>9562</v>
      </c>
      <c r="G122" s="92"/>
      <c r="H122" s="84"/>
      <c r="I122" s="92"/>
      <c r="J122" s="92"/>
      <c r="K122" s="92"/>
      <c r="L122" s="92"/>
      <c r="M122" s="92"/>
      <c r="N122" s="92"/>
      <c r="O122" s="92"/>
      <c r="P122" s="8"/>
    </row>
    <row r="123" spans="1:16" ht="15" customHeight="1" thickBot="1" x14ac:dyDescent="0.25">
      <c r="A123" s="93" t="s">
        <v>2</v>
      </c>
      <c r="B123" s="103">
        <f>B122/$B$122</f>
        <v>1</v>
      </c>
      <c r="C123" s="103">
        <f>C122/$B$122</f>
        <v>4.4359949302915083E-3</v>
      </c>
      <c r="D123" s="103">
        <f>D122/$B$122</f>
        <v>0.49211135876928458</v>
      </c>
      <c r="E123" s="103">
        <f>E122/$B$122</f>
        <v>0.39897731742493769</v>
      </c>
      <c r="F123" s="103">
        <f>F122/$B$122</f>
        <v>0.10447532887548622</v>
      </c>
      <c r="G123" s="79"/>
      <c r="H123" s="79"/>
      <c r="I123" s="79"/>
      <c r="J123" s="79"/>
      <c r="K123" s="79"/>
      <c r="L123" s="79"/>
      <c r="M123" s="79"/>
      <c r="N123" s="79"/>
      <c r="O123" s="79"/>
      <c r="P123" s="8"/>
    </row>
    <row r="124" spans="1:16" ht="15" customHeight="1" x14ac:dyDescent="0.2">
      <c r="A124" s="54"/>
      <c r="B124" s="55"/>
    </row>
  </sheetData>
  <mergeCells count="21">
    <mergeCell ref="J49:J50"/>
    <mergeCell ref="N49:N50"/>
    <mergeCell ref="O49:O50"/>
    <mergeCell ref="K49:L49"/>
    <mergeCell ref="M49:M50"/>
    <mergeCell ref="A49:A50"/>
    <mergeCell ref="B74:B76"/>
    <mergeCell ref="B49:B50"/>
    <mergeCell ref="C75:E75"/>
    <mergeCell ref="F75:H75"/>
    <mergeCell ref="C49:E49"/>
    <mergeCell ref="F49:F50"/>
    <mergeCell ref="G49:I49"/>
    <mergeCell ref="O95:O96"/>
    <mergeCell ref="C95:F95"/>
    <mergeCell ref="A95:A96"/>
    <mergeCell ref="B95:B96"/>
    <mergeCell ref="A74:A76"/>
    <mergeCell ref="I75:K75"/>
    <mergeCell ref="L75:N75"/>
    <mergeCell ref="C74:N74"/>
  </mergeCells>
  <printOptions horizontalCentered="1"/>
  <pageMargins left="0.15748031496062992" right="0.19685039370078741" top="0.55118110236220474" bottom="0.55118110236220474" header="0.31496062992125984" footer="0.31496062992125984"/>
  <pageSetup scale="72" orientation="landscape" r:id="rId1"/>
  <headerFooter>
    <oddFooter>&amp;LFuente: Registro de casos del CEM/UGIGC/PNCVFS</oddFooter>
  </headerFooter>
  <rowBreaks count="2" manualBreakCount="2">
    <brk id="46" max="14" man="1"/>
    <brk id="9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Mujer</vt:lpstr>
      <vt:lpstr>Mujer!Área_de_impresión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oangulo</cp:lastModifiedBy>
  <cp:lastPrinted>2018-10-10T19:54:08Z</cp:lastPrinted>
  <dcterms:created xsi:type="dcterms:W3CDTF">2009-10-30T17:37:42Z</dcterms:created>
  <dcterms:modified xsi:type="dcterms:W3CDTF">2018-11-16T19:53:31Z</dcterms:modified>
</cp:coreProperties>
</file>