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M74" i="3" l="1"/>
  <c r="M54" i="3"/>
  <c r="H45" i="3"/>
  <c r="G45" i="3"/>
  <c r="F45" i="3"/>
  <c r="D45" i="3"/>
  <c r="D30" i="3"/>
  <c r="C30" i="3"/>
  <c r="O30" i="3"/>
  <c r="N30" i="3"/>
  <c r="M30" i="3"/>
  <c r="F67" i="3" l="1"/>
  <c r="D67" i="3"/>
  <c r="C67" i="3"/>
  <c r="B44" i="3"/>
  <c r="B43" i="3"/>
  <c r="B42" i="3"/>
  <c r="B41" i="3"/>
  <c r="B45" i="3" l="1"/>
  <c r="C42" i="3" s="1"/>
  <c r="E61" i="3"/>
  <c r="B61" i="3"/>
  <c r="F81" i="3"/>
  <c r="B79" i="3"/>
  <c r="B81" i="3"/>
  <c r="I87" i="3"/>
  <c r="H87" i="3"/>
  <c r="G87" i="3"/>
  <c r="E87" i="3"/>
  <c r="D87" i="3"/>
  <c r="C87" i="3"/>
  <c r="G41" i="3"/>
  <c r="I41" i="3"/>
  <c r="C43" i="3" l="1"/>
  <c r="C41" i="3"/>
  <c r="B27" i="3"/>
  <c r="B58" i="3"/>
  <c r="I44" i="3"/>
  <c r="E44" i="3"/>
  <c r="F75" i="3"/>
  <c r="F86" i="3"/>
  <c r="L29" i="3"/>
  <c r="B29" i="3"/>
  <c r="F85" i="3"/>
  <c r="L28" i="3"/>
  <c r="B28" i="3"/>
  <c r="F84" i="3"/>
  <c r="F83" i="3"/>
  <c r="G67" i="3"/>
  <c r="B82" i="3"/>
  <c r="B80" i="3"/>
  <c r="F80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L22" i="3"/>
  <c r="B22" i="3"/>
  <c r="B78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E56" i="3"/>
  <c r="E57" i="3"/>
  <c r="E58" i="3"/>
  <c r="E59" i="3"/>
  <c r="E55" i="3"/>
  <c r="B60" i="3"/>
  <c r="B62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5" i="2" s="1"/>
  <c r="F38" i="2"/>
  <c r="G36" i="2" s="1"/>
  <c r="D38" i="2"/>
  <c r="E38" i="2" s="1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B26" i="2" s="1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39" i="1" s="1"/>
  <c r="G40" i="1"/>
  <c r="D40" i="1"/>
  <c r="E40" i="1" s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E39" i="1"/>
  <c r="E37" i="1"/>
  <c r="E36" i="2"/>
  <c r="I38" i="1"/>
  <c r="I40" i="1"/>
  <c r="I37" i="1"/>
  <c r="C27" i="2" l="1"/>
  <c r="D27" i="2"/>
  <c r="B64" i="2"/>
  <c r="C65" i="2" s="1"/>
  <c r="I37" i="2"/>
  <c r="B38" i="2"/>
  <c r="E37" i="2"/>
  <c r="I36" i="2"/>
  <c r="L28" i="1"/>
  <c r="O29" i="1" s="1"/>
  <c r="B40" i="1"/>
  <c r="B65" i="1"/>
  <c r="C66" i="1" s="1"/>
  <c r="B28" i="1"/>
  <c r="L26" i="2"/>
  <c r="I38" i="2"/>
  <c r="B87" i="3"/>
  <c r="C88" i="3" s="1"/>
  <c r="B30" i="3"/>
  <c r="L30" i="3"/>
  <c r="E67" i="3"/>
  <c r="F68" i="3" s="1"/>
  <c r="B67" i="3"/>
  <c r="C68" i="3" s="1"/>
  <c r="F87" i="3"/>
  <c r="I88" i="3" s="1"/>
  <c r="E42" i="3"/>
  <c r="G43" i="3"/>
  <c r="N27" i="2"/>
  <c r="C39" i="1"/>
  <c r="O27" i="2"/>
  <c r="M27" i="2"/>
  <c r="L27" i="2"/>
  <c r="D66" i="1"/>
  <c r="B66" i="1" s="1"/>
  <c r="C37" i="1"/>
  <c r="C40" i="1"/>
  <c r="B29" i="1"/>
  <c r="C29" i="1"/>
  <c r="D29" i="1"/>
  <c r="C38" i="1"/>
  <c r="B27" i="2"/>
  <c r="G38" i="2"/>
  <c r="G37" i="2"/>
  <c r="G37" i="1"/>
  <c r="C37" i="2"/>
  <c r="G38" i="1"/>
  <c r="G35" i="2"/>
  <c r="E41" i="3"/>
  <c r="G42" i="3"/>
  <c r="G44" i="3"/>
  <c r="E43" i="3"/>
  <c r="I43" i="3"/>
  <c r="I42" i="3"/>
  <c r="C31" i="3" l="1"/>
  <c r="D31" i="3"/>
  <c r="N31" i="3"/>
  <c r="M31" i="3"/>
  <c r="L31" i="3"/>
  <c r="O31" i="3"/>
  <c r="N29" i="1"/>
  <c r="M29" i="1"/>
  <c r="C36" i="2"/>
  <c r="C38" i="2"/>
  <c r="L29" i="1"/>
  <c r="D65" i="2"/>
  <c r="B65" i="2" s="1"/>
  <c r="C35" i="2"/>
  <c r="I45" i="3"/>
  <c r="E45" i="3"/>
  <c r="B31" i="3"/>
  <c r="D68" i="3"/>
  <c r="B68" i="3" s="1"/>
  <c r="E88" i="3"/>
  <c r="D88" i="3"/>
  <c r="G88" i="3"/>
  <c r="H88" i="3"/>
  <c r="G68" i="3"/>
  <c r="E68" i="3" s="1"/>
  <c r="C44" i="3"/>
  <c r="C45" i="3" l="1"/>
  <c r="F88" i="3"/>
  <c r="B88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<sst xmlns="http://schemas.openxmlformats.org/spreadsheetml/2006/main" count="400" uniqueCount="88">
  <si>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</si>
  <si>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</si>
  <si>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</si>
  <si>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</si>
  <si>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</si>
  <si>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</si>
  <si>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</si>
  <si>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</si>
  <si>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</si>
  <si>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</si>
  <si>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</si>
  <si>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</si>
  <si>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</si>
  <si>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</si>
  <si>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</si>
  <si>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</si>
  <si>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</si>
  <si>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</si>
  <si>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</si>
  <si>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</si>
  <si>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</si>
  <si>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</si>
  <si>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</si>
  <si>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</si>
  <si>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</si>
  <si>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</si>
  <si>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</si>
  <si>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</si>
  <si>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</si>
  <si>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</si>
  <si>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</si>
  <si>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</si>
  <si>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</si>
  <si>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</si>
  <si>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</si>
  <si>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</si>
  <si>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</si>
  <si>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</si>
  <si>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</si>
  <si>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</si>
  <si>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</si>
  <si>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</si>
  <si>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</si>
  <si>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</si>
  <si>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</si>
  <si>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</si>
  <si>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</si>
  <si>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</si>
  <si>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</si>
  <si>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</si>
  <si>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</si>
  <si>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</si>
  <si>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</si>
  <si>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</si>
  <si>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</si>
  <si>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</si>
  <si>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</si>
  <si>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</si>
  <si>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</si>
  <si>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</si>
  <si>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</si>
  <si>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</si>
  <si>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</si>
  <si>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</si>
  <si>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</si>
  <si>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</si>
  <si>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</si>
  <si>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</si>
  <si>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</si>
  <si>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</si>
  <si>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</si>
  <si>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</si>
  <si>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</si>
  <si>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</si>
  <si>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</si>
  <si>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</si>
  <si>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</si>
  <si>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</si>
  <si>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</si>
  <si>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</si>
  <si>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</si>
  <si>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</si>
  <si>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</si>
  <si>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</si>
  <si>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</si>
  <si>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</si>
  <si>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</si>
  <si>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Período :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</si>
</sst>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9" fontId="45" fillId="2" borderId="0" xfId="2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6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9" borderId="44" xfId="2" applyFont="1" applyFill="1" applyBorder="1" applyAlignment="1">
      <alignment horizontal="center" vertical="center"/>
    </xf>
    <xf numFmtId="9" fontId="22" fillId="9" borderId="36" xfId="2" applyNumberFormat="1" applyFont="1" applyFill="1" applyBorder="1" applyAlignment="1">
      <alignment horizontal="center" vertical="center"/>
    </xf>
    <xf numFmtId="9" fontId="22" fillId="2" borderId="0" xfId="2" applyNumberFormat="1" applyFont="1" applyFill="1"/>
    <xf numFmtId="9" fontId="22" fillId="9" borderId="45" xfId="2" applyFont="1" applyFill="1" applyBorder="1" applyAlignment="1">
      <alignment horizontal="center" vertical="center"/>
    </xf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44" xfId="0" applyFont="1" applyFill="1" applyBorder="1" applyAlignment="1">
      <alignment horizontal="left" vertical="center"/>
    </xf>
    <xf numFmtId="3" fontId="22" fillId="9" borderId="45" xfId="0" applyNumberFormat="1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20-46AE-8643-FA101A413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20-46AE-8643-FA101A413394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442132368"/>
        <c:axId val="1677158896"/>
      </c:barChart>
      <c:catAx>
        <c:axId val="1442132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77158896"/>
        <c:crosses val="autoZero"/>
        <c:auto val="1"/>
        <c:lblAlgn val="ctr"/>
        <c:lblOffset val="100"/>
        <c:noMultiLvlLbl val="0"/>
      </c:catAx>
      <c:valAx>
        <c:axId val="16771588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44213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E9B-879A-CEE6D195A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E9B-879A-CEE6D195A94D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77163936"/>
        <c:axId val="1677164496"/>
      </c:barChart>
      <c:catAx>
        <c:axId val="1677163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77164496"/>
        <c:crosses val="autoZero"/>
        <c:auto val="1"/>
        <c:lblAlgn val="ctr"/>
        <c:lblOffset val="100"/>
        <c:noMultiLvlLbl val="0"/>
      </c:catAx>
      <c:valAx>
        <c:axId val="16771644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677163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54</c:v>
                </c:pt>
                <c:pt idx="1">
                  <c:v>57</c:v>
                </c:pt>
                <c:pt idx="2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3262</c:v>
                </c:pt>
                <c:pt idx="1">
                  <c:v>6784</c:v>
                </c:pt>
                <c:pt idx="2">
                  <c:v>5436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2259</c:v>
                </c:pt>
                <c:pt idx="1">
                  <c:v>4369</c:v>
                </c:pt>
                <c:pt idx="2">
                  <c:v>4450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575</c:v>
                </c:pt>
                <c:pt idx="1">
                  <c:v>2196</c:v>
                </c:pt>
                <c:pt idx="2">
                  <c:v>4407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0450112"/>
        <c:axId val="1500450672"/>
      </c:barChart>
      <c:catAx>
        <c:axId val="150045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500450672"/>
        <c:crosses val="autoZero"/>
        <c:auto val="1"/>
        <c:lblAlgn val="ctr"/>
        <c:lblOffset val="100"/>
        <c:noMultiLvlLbl val="0"/>
      </c:catAx>
      <c:valAx>
        <c:axId val="15004506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0045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21858</c:v>
                </c:pt>
                <c:pt idx="1">
                  <c:v>12047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8951" y="5340191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0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922 casos, Junín 244 casos, Cusco 216 casos, Arequipa 185 casos, La Libertad 178 casos, Huánuco 163 casos, Ica 150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88589"/>
          <a:ext cx="2770" cy="1226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408663"/>
          <a:ext cx="448732" cy="729187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9" t="s">
        <v>24</v>
      </c>
      <c r="B33" s="219" t="s">
        <v>5</v>
      </c>
      <c r="C33" s="21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0" t="s">
        <v>4</v>
      </c>
      <c r="B50" s="221" t="s">
        <v>32</v>
      </c>
      <c r="C50" s="222"/>
      <c r="D50" s="223"/>
      <c r="E50" s="224" t="s">
        <v>33</v>
      </c>
      <c r="J50" s="42"/>
    </row>
    <row r="51" spans="1:10" ht="17.25" customHeight="1" x14ac:dyDescent="0.2">
      <c r="A51" s="220"/>
      <c r="B51" s="50" t="s">
        <v>5</v>
      </c>
      <c r="C51" s="50" t="s">
        <v>34</v>
      </c>
      <c r="D51" s="50" t="s">
        <v>35</v>
      </c>
      <c r="E51" s="225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19" t="s">
        <v>24</v>
      </c>
      <c r="B72" s="219" t="s">
        <v>8</v>
      </c>
      <c r="C72" s="219"/>
      <c r="D72" s="219"/>
      <c r="E72" s="219" t="s">
        <v>9</v>
      </c>
      <c r="F72" s="219"/>
      <c r="G72" s="219"/>
      <c r="H72" s="219" t="s">
        <v>10</v>
      </c>
      <c r="I72" s="219"/>
      <c r="J72" s="219"/>
    </row>
    <row r="73" spans="1:10" ht="19.5" customHeight="1" x14ac:dyDescent="0.2">
      <c r="A73" s="219"/>
      <c r="B73" s="226" t="s">
        <v>38</v>
      </c>
      <c r="C73" s="226"/>
      <c r="D73" s="49" t="s">
        <v>22</v>
      </c>
      <c r="E73" s="226" t="s">
        <v>38</v>
      </c>
      <c r="F73" s="226"/>
      <c r="G73" s="49" t="s">
        <v>22</v>
      </c>
      <c r="H73" s="226" t="s">
        <v>38</v>
      </c>
      <c r="I73" s="226"/>
      <c r="J73" s="49" t="s">
        <v>22</v>
      </c>
    </row>
    <row r="74" spans="1:10" ht="21.75" customHeight="1" x14ac:dyDescent="0.2">
      <c r="A74" s="45" t="s">
        <v>26</v>
      </c>
      <c r="B74" s="227" t="s">
        <v>39</v>
      </c>
      <c r="C74" s="227"/>
      <c r="D74" s="46">
        <v>0.90400000000000003</v>
      </c>
      <c r="E74" s="227" t="s">
        <v>39</v>
      </c>
      <c r="F74" s="227"/>
      <c r="G74" s="47">
        <v>0.85799999999999998</v>
      </c>
      <c r="H74" s="227" t="s">
        <v>39</v>
      </c>
      <c r="I74" s="227"/>
      <c r="J74" s="47">
        <v>0.72</v>
      </c>
    </row>
    <row r="75" spans="1:10" ht="21.75" customHeight="1" x14ac:dyDescent="0.2">
      <c r="A75" s="45" t="s">
        <v>27</v>
      </c>
      <c r="B75" s="227" t="s">
        <v>39</v>
      </c>
      <c r="C75" s="227"/>
      <c r="D75" s="46">
        <v>0.86699999999999999</v>
      </c>
      <c r="E75" s="227" t="s">
        <v>39</v>
      </c>
      <c r="F75" s="227"/>
      <c r="G75" s="47">
        <v>0.81499999999999995</v>
      </c>
      <c r="H75" s="227" t="s">
        <v>39</v>
      </c>
      <c r="I75" s="227"/>
      <c r="J75" s="47">
        <v>0.622</v>
      </c>
    </row>
    <row r="76" spans="1:10" ht="21.75" customHeight="1" x14ac:dyDescent="0.2">
      <c r="A76" s="228" t="s">
        <v>28</v>
      </c>
      <c r="B76" s="227" t="s">
        <v>40</v>
      </c>
      <c r="C76" s="227"/>
      <c r="D76" s="46">
        <v>0.41399999999999998</v>
      </c>
      <c r="E76" s="227" t="s">
        <v>40</v>
      </c>
      <c r="F76" s="227"/>
      <c r="G76" s="47">
        <v>0.42499999999999999</v>
      </c>
      <c r="H76" s="227" t="s">
        <v>40</v>
      </c>
      <c r="I76" s="227"/>
      <c r="J76" s="47">
        <v>0.45300000000000001</v>
      </c>
    </row>
    <row r="77" spans="1:10" ht="21.75" customHeight="1" x14ac:dyDescent="0.2">
      <c r="A77" s="228"/>
      <c r="B77" s="229" t="s">
        <v>41</v>
      </c>
      <c r="C77" s="230"/>
      <c r="D77" s="47">
        <v>0.27600000000000002</v>
      </c>
      <c r="E77" s="229" t="s">
        <v>41</v>
      </c>
      <c r="F77" s="230"/>
      <c r="G77" s="47">
        <v>0.25</v>
      </c>
      <c r="H77" s="229" t="s">
        <v>41</v>
      </c>
      <c r="I77" s="230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5" t="s">
        <v>24</v>
      </c>
      <c r="B35" s="235" t="s">
        <v>5</v>
      </c>
      <c r="C35" s="235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5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6" t="s">
        <v>4</v>
      </c>
      <c r="B51" s="237" t="s">
        <v>32</v>
      </c>
      <c r="C51" s="238"/>
      <c r="D51" s="239"/>
      <c r="E51" s="240" t="s">
        <v>33</v>
      </c>
      <c r="J51" s="42"/>
    </row>
    <row r="52" spans="1:10" ht="17.25" customHeight="1" x14ac:dyDescent="0.2">
      <c r="A52" s="236"/>
      <c r="B52" s="72" t="s">
        <v>5</v>
      </c>
      <c r="C52" s="72" t="s">
        <v>34</v>
      </c>
      <c r="D52" s="72" t="s">
        <v>35</v>
      </c>
      <c r="E52" s="241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5" t="s">
        <v>24</v>
      </c>
      <c r="B73" s="235" t="s">
        <v>8</v>
      </c>
      <c r="C73" s="235"/>
      <c r="D73" s="235"/>
      <c r="E73" s="235" t="s">
        <v>9</v>
      </c>
      <c r="F73" s="235"/>
      <c r="G73" s="235"/>
      <c r="H73" s="235" t="s">
        <v>10</v>
      </c>
      <c r="I73" s="235"/>
      <c r="J73" s="235"/>
    </row>
    <row r="74" spans="1:10" ht="19.5" customHeight="1" x14ac:dyDescent="0.2">
      <c r="A74" s="235"/>
      <c r="B74" s="242" t="s">
        <v>38</v>
      </c>
      <c r="C74" s="242"/>
      <c r="D74" s="73" t="s">
        <v>22</v>
      </c>
      <c r="E74" s="242" t="s">
        <v>38</v>
      </c>
      <c r="F74" s="242"/>
      <c r="G74" s="73" t="s">
        <v>22</v>
      </c>
      <c r="H74" s="242" t="s">
        <v>38</v>
      </c>
      <c r="I74" s="242"/>
      <c r="J74" s="73" t="s">
        <v>22</v>
      </c>
    </row>
    <row r="75" spans="1:10" ht="21.75" customHeight="1" x14ac:dyDescent="0.2">
      <c r="A75" s="233" t="s">
        <v>26</v>
      </c>
      <c r="B75" s="227" t="s">
        <v>39</v>
      </c>
      <c r="C75" s="227"/>
      <c r="D75" s="46">
        <v>0.92</v>
      </c>
      <c r="E75" s="227" t="s">
        <v>39</v>
      </c>
      <c r="F75" s="227"/>
      <c r="G75" s="47">
        <v>0.85</v>
      </c>
      <c r="H75" s="227" t="s">
        <v>39</v>
      </c>
      <c r="I75" s="227"/>
      <c r="J75" s="47">
        <v>0.73</v>
      </c>
    </row>
    <row r="76" spans="1:10" ht="21.75" customHeight="1" x14ac:dyDescent="0.2">
      <c r="A76" s="234"/>
      <c r="B76" s="231" t="s">
        <v>49</v>
      </c>
      <c r="C76" s="232"/>
      <c r="D76" s="46">
        <v>0.08</v>
      </c>
      <c r="E76" s="231" t="s">
        <v>49</v>
      </c>
      <c r="F76" s="232"/>
      <c r="G76" s="47">
        <v>0.15</v>
      </c>
      <c r="H76" s="231" t="s">
        <v>49</v>
      </c>
      <c r="I76" s="232"/>
      <c r="J76" s="47">
        <v>0.27</v>
      </c>
    </row>
    <row r="77" spans="1:10" ht="21.75" customHeight="1" x14ac:dyDescent="0.2">
      <c r="A77" s="233" t="s">
        <v>27</v>
      </c>
      <c r="B77" s="227" t="s">
        <v>39</v>
      </c>
      <c r="C77" s="227"/>
      <c r="D77" s="46">
        <v>0.9</v>
      </c>
      <c r="E77" s="227" t="s">
        <v>39</v>
      </c>
      <c r="F77" s="227"/>
      <c r="G77" s="47">
        <v>0.79</v>
      </c>
      <c r="H77" s="227" t="s">
        <v>39</v>
      </c>
      <c r="I77" s="227"/>
      <c r="J77" s="47">
        <v>0.59</v>
      </c>
    </row>
    <row r="78" spans="1:10" ht="21.75" customHeight="1" x14ac:dyDescent="0.2">
      <c r="A78" s="234"/>
      <c r="B78" s="231" t="s">
        <v>49</v>
      </c>
      <c r="C78" s="232"/>
      <c r="D78" s="46">
        <v>0.1</v>
      </c>
      <c r="E78" s="231" t="s">
        <v>49</v>
      </c>
      <c r="F78" s="232"/>
      <c r="G78" s="47">
        <v>0.21</v>
      </c>
      <c r="H78" s="231" t="s">
        <v>49</v>
      </c>
      <c r="I78" s="232"/>
      <c r="J78" s="47">
        <v>0.41</v>
      </c>
    </row>
    <row r="79" spans="1:10" ht="21.75" customHeight="1" x14ac:dyDescent="0.2">
      <c r="A79" s="228" t="s">
        <v>28</v>
      </c>
      <c r="B79" s="227" t="s">
        <v>40</v>
      </c>
      <c r="C79" s="227"/>
      <c r="D79" s="46">
        <v>0.49</v>
      </c>
      <c r="E79" s="227" t="s">
        <v>40</v>
      </c>
      <c r="F79" s="227"/>
      <c r="G79" s="47">
        <v>0.53</v>
      </c>
      <c r="H79" s="227" t="s">
        <v>40</v>
      </c>
      <c r="I79" s="227"/>
      <c r="J79" s="47">
        <v>0.54</v>
      </c>
    </row>
    <row r="80" spans="1:10" ht="21.75" customHeight="1" x14ac:dyDescent="0.2">
      <c r="A80" s="228"/>
      <c r="B80" s="229" t="s">
        <v>41</v>
      </c>
      <c r="C80" s="230"/>
      <c r="D80" s="47">
        <v>0.51</v>
      </c>
      <c r="E80" s="229" t="s">
        <v>41</v>
      </c>
      <c r="F80" s="230"/>
      <c r="G80" s="47">
        <v>0.47</v>
      </c>
      <c r="H80" s="229" t="s">
        <v>41</v>
      </c>
      <c r="I80" s="230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8"/>
  <sheetViews>
    <sheetView tabSelected="1" view="pageBreakPreview" zoomScale="80" zoomScaleNormal="100" zoomScaleSheetLayoutView="80" workbookViewId="0">
      <selection activeCell="M73" sqref="M73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68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69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86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71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71</v>
      </c>
      <c r="L14" s="99"/>
      <c r="M14" s="99"/>
      <c r="N14" s="99"/>
      <c r="O14" s="99"/>
    </row>
    <row r="15" spans="1:15" ht="13.5" customHeight="1" x14ac:dyDescent="0.2">
      <c r="A15" s="98" t="s">
        <v>72</v>
      </c>
      <c r="B15" s="101"/>
      <c r="C15" s="101"/>
      <c r="D15" s="101"/>
      <c r="K15" s="102" t="s">
        <v>74</v>
      </c>
      <c r="L15" s="103"/>
      <c r="M15" s="103"/>
      <c r="N15" s="103"/>
      <c r="O15" s="103"/>
    </row>
    <row r="16" spans="1:15" ht="5.25" customHeight="1" x14ac:dyDescent="0.2"/>
    <row r="17" spans="1:15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5" ht="19.149999999999999" customHeight="1" x14ac:dyDescent="0.2">
      <c r="A18" s="107" t="s">
        <v>11</v>
      </c>
      <c r="B18" s="108">
        <f t="shared" ref="B18:B26" si="0">SUM(C18:D18)</f>
        <v>2927</v>
      </c>
      <c r="C18" s="109">
        <v>1836</v>
      </c>
      <c r="D18" s="109">
        <v>1091</v>
      </c>
      <c r="K18" s="110" t="s">
        <v>11</v>
      </c>
      <c r="L18" s="111">
        <f t="shared" ref="L18:L29" si="1">SUM(M18:O18)</f>
        <v>2927</v>
      </c>
      <c r="M18" s="112">
        <v>553</v>
      </c>
      <c r="N18" s="112">
        <v>1150</v>
      </c>
      <c r="O18" s="112">
        <v>1224</v>
      </c>
    </row>
    <row r="19" spans="1:15" ht="19.149999999999999" customHeight="1" x14ac:dyDescent="0.2">
      <c r="A19" s="113" t="s">
        <v>12</v>
      </c>
      <c r="B19" s="114">
        <f t="shared" si="0"/>
        <v>2947</v>
      </c>
      <c r="C19" s="115">
        <v>1940</v>
      </c>
      <c r="D19" s="115">
        <v>1007</v>
      </c>
      <c r="K19" s="116" t="s">
        <v>12</v>
      </c>
      <c r="L19" s="117">
        <f t="shared" si="1"/>
        <v>2947</v>
      </c>
      <c r="M19" s="118">
        <v>527</v>
      </c>
      <c r="N19" s="118">
        <v>1165</v>
      </c>
      <c r="O19" s="118">
        <v>1255</v>
      </c>
    </row>
    <row r="20" spans="1:15" ht="19.149999999999999" customHeight="1" x14ac:dyDescent="0.2">
      <c r="A20" s="113" t="s">
        <v>13</v>
      </c>
      <c r="B20" s="114">
        <f t="shared" si="0"/>
        <v>2934</v>
      </c>
      <c r="C20" s="115">
        <v>1782</v>
      </c>
      <c r="D20" s="115">
        <v>1152</v>
      </c>
      <c r="K20" s="116" t="s">
        <v>13</v>
      </c>
      <c r="L20" s="117">
        <f t="shared" si="1"/>
        <v>2934</v>
      </c>
      <c r="M20" s="118">
        <v>503</v>
      </c>
      <c r="N20" s="118">
        <v>1182</v>
      </c>
      <c r="O20" s="118">
        <v>1249</v>
      </c>
    </row>
    <row r="21" spans="1:15" ht="19.149999999999999" customHeight="1" x14ac:dyDescent="0.2">
      <c r="A21" s="119" t="s">
        <v>14</v>
      </c>
      <c r="B21" s="120">
        <f t="shared" si="0"/>
        <v>3596</v>
      </c>
      <c r="C21" s="121">
        <v>2328</v>
      </c>
      <c r="D21" s="121">
        <v>1268</v>
      </c>
      <c r="K21" s="122" t="s">
        <v>14</v>
      </c>
      <c r="L21" s="123">
        <f t="shared" si="1"/>
        <v>3596</v>
      </c>
      <c r="M21" s="124">
        <v>697</v>
      </c>
      <c r="N21" s="124">
        <v>1417</v>
      </c>
      <c r="O21" s="124">
        <v>1482</v>
      </c>
    </row>
    <row r="22" spans="1:15" ht="19.149999999999999" customHeight="1" x14ac:dyDescent="0.2">
      <c r="A22" s="113" t="s">
        <v>15</v>
      </c>
      <c r="B22" s="114">
        <f t="shared" si="0"/>
        <v>3544</v>
      </c>
      <c r="C22" s="115">
        <v>2275</v>
      </c>
      <c r="D22" s="115">
        <v>1269</v>
      </c>
      <c r="K22" s="116" t="s">
        <v>15</v>
      </c>
      <c r="L22" s="117">
        <f t="shared" si="1"/>
        <v>3544</v>
      </c>
      <c r="M22" s="118">
        <v>669</v>
      </c>
      <c r="N22" s="118">
        <v>1405</v>
      </c>
      <c r="O22" s="118">
        <v>1470</v>
      </c>
    </row>
    <row r="23" spans="1:15" ht="19.149999999999999" customHeight="1" x14ac:dyDescent="0.2">
      <c r="A23" s="125" t="s">
        <v>16</v>
      </c>
      <c r="B23" s="126">
        <f t="shared" si="0"/>
        <v>3227</v>
      </c>
      <c r="C23" s="127">
        <v>2097</v>
      </c>
      <c r="D23" s="127">
        <v>1130</v>
      </c>
      <c r="K23" s="116" t="s">
        <v>16</v>
      </c>
      <c r="L23" s="117">
        <f t="shared" si="1"/>
        <v>3227</v>
      </c>
      <c r="M23" s="118">
        <v>573</v>
      </c>
      <c r="N23" s="118">
        <v>1280</v>
      </c>
      <c r="O23" s="118">
        <v>1374</v>
      </c>
    </row>
    <row r="24" spans="1:15" ht="16.899999999999999" customHeight="1" x14ac:dyDescent="0.2">
      <c r="A24" s="113" t="s">
        <v>17</v>
      </c>
      <c r="B24" s="114">
        <f t="shared" si="0"/>
        <v>3620</v>
      </c>
      <c r="C24" s="115">
        <v>2296</v>
      </c>
      <c r="D24" s="115">
        <v>1324</v>
      </c>
      <c r="K24" s="116" t="s">
        <v>17</v>
      </c>
      <c r="L24" s="117">
        <f t="shared" si="1"/>
        <v>3620</v>
      </c>
      <c r="M24" s="118">
        <v>646</v>
      </c>
      <c r="N24" s="118">
        <v>1439</v>
      </c>
      <c r="O24" s="118">
        <v>1535</v>
      </c>
    </row>
    <row r="25" spans="1:15" ht="16.899999999999999" customHeight="1" x14ac:dyDescent="0.2">
      <c r="A25" s="125" t="s">
        <v>18</v>
      </c>
      <c r="B25" s="126">
        <f t="shared" si="0"/>
        <v>3638</v>
      </c>
      <c r="C25" s="127">
        <v>2357</v>
      </c>
      <c r="D25" s="127">
        <v>1281</v>
      </c>
      <c r="K25" s="116" t="s">
        <v>18</v>
      </c>
      <c r="L25" s="117">
        <f t="shared" si="1"/>
        <v>3638</v>
      </c>
      <c r="M25" s="118">
        <v>711</v>
      </c>
      <c r="N25" s="118">
        <v>1437</v>
      </c>
      <c r="O25" s="118">
        <v>1490</v>
      </c>
    </row>
    <row r="26" spans="1:15" ht="16.899999999999999" customHeight="1" x14ac:dyDescent="0.2">
      <c r="A26" s="113" t="s">
        <v>19</v>
      </c>
      <c r="B26" s="114">
        <f t="shared" si="0"/>
        <v>3762</v>
      </c>
      <c r="C26" s="115">
        <v>2488</v>
      </c>
      <c r="D26" s="115">
        <v>1274</v>
      </c>
      <c r="K26" s="116" t="s">
        <v>19</v>
      </c>
      <c r="L26" s="117">
        <f t="shared" si="1"/>
        <v>3762</v>
      </c>
      <c r="M26" s="118">
        <v>626</v>
      </c>
      <c r="N26" s="118">
        <v>1478</v>
      </c>
      <c r="O26" s="118">
        <v>1658</v>
      </c>
    </row>
    <row r="27" spans="1:15" ht="16.899999999999999" customHeight="1" x14ac:dyDescent="0.2">
      <c r="A27" s="125" t="s">
        <v>43</v>
      </c>
      <c r="B27" s="126">
        <f>SUM(C27:D27)</f>
        <v>3710</v>
      </c>
      <c r="C27" s="127">
        <v>2459</v>
      </c>
      <c r="D27" s="127">
        <v>1251</v>
      </c>
      <c r="K27" s="116" t="s">
        <v>44</v>
      </c>
      <c r="L27" s="117">
        <f t="shared" si="1"/>
        <v>3710</v>
      </c>
      <c r="M27" s="118">
        <v>645</v>
      </c>
      <c r="N27" s="118">
        <v>1453</v>
      </c>
      <c r="O27" s="118">
        <v>1612</v>
      </c>
    </row>
    <row r="28" spans="1:15" ht="17.100000000000001" hidden="1" customHeight="1" x14ac:dyDescent="0.2">
      <c r="A28" s="113" t="s">
        <v>20</v>
      </c>
      <c r="B28" s="114">
        <f>SUM(C28:D28)</f>
        <v>0</v>
      </c>
      <c r="C28" s="115"/>
      <c r="D28" s="115"/>
      <c r="K28" s="116" t="s">
        <v>20</v>
      </c>
      <c r="L28" s="117">
        <f>SUM(M28:O28)</f>
        <v>0</v>
      </c>
      <c r="M28" s="118"/>
      <c r="N28" s="118"/>
      <c r="O28" s="118"/>
    </row>
    <row r="29" spans="1:15" ht="18" hidden="1" customHeight="1" x14ac:dyDescent="0.2">
      <c r="A29" s="128" t="s">
        <v>21</v>
      </c>
      <c r="B29" s="126">
        <f>SUM(C29:D29)</f>
        <v>0</v>
      </c>
      <c r="C29" s="127"/>
      <c r="D29" s="127"/>
      <c r="K29" s="128" t="s">
        <v>21</v>
      </c>
      <c r="L29" s="126">
        <f t="shared" si="1"/>
        <v>0</v>
      </c>
      <c r="M29" s="127"/>
      <c r="N29" s="127"/>
      <c r="O29" s="127"/>
    </row>
    <row r="30" spans="1:15" ht="19.149999999999999" customHeight="1" x14ac:dyDescent="0.2">
      <c r="A30" s="106" t="s">
        <v>5</v>
      </c>
      <c r="B30" s="129">
        <f>SUM(B18:B29)</f>
        <v>33905</v>
      </c>
      <c r="C30" s="129">
        <f>SUM(C18:C29)</f>
        <v>21858</v>
      </c>
      <c r="D30" s="129">
        <f>SUM(D18:D29)</f>
        <v>12047</v>
      </c>
      <c r="E30" s="130"/>
      <c r="K30" s="106" t="s">
        <v>5</v>
      </c>
      <c r="L30" s="129">
        <f>SUM(L18:L29)</f>
        <v>33905</v>
      </c>
      <c r="M30" s="129">
        <f>SUM(M18:M29)</f>
        <v>6150</v>
      </c>
      <c r="N30" s="129">
        <f>SUM(N18:N29)</f>
        <v>13406</v>
      </c>
      <c r="O30" s="129">
        <f>SUM(O18:O29)</f>
        <v>14349</v>
      </c>
    </row>
    <row r="31" spans="1:15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0.64468367497419254</v>
      </c>
      <c r="D31" s="132">
        <f>+D30/$B$30</f>
        <v>0.3553163250258074</v>
      </c>
      <c r="K31" s="131" t="s">
        <v>22</v>
      </c>
      <c r="L31" s="132">
        <f>+L30/$L$30</f>
        <v>1</v>
      </c>
      <c r="M31" s="132">
        <f>+M30/$L$30</f>
        <v>0.18138917563781154</v>
      </c>
      <c r="N31" s="132">
        <f>+N30/$L$30</f>
        <v>0.39539890871552869</v>
      </c>
      <c r="O31" s="132">
        <f>+O30/$L$30</f>
        <v>0.42321191564665978</v>
      </c>
    </row>
    <row r="32" spans="1:15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75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4" t="s">
        <v>24</v>
      </c>
      <c r="B39" s="244" t="s">
        <v>5</v>
      </c>
      <c r="C39" s="244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4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73</v>
      </c>
      <c r="B41" s="146">
        <f>+D41+F41+H41</f>
        <v>167</v>
      </c>
      <c r="C41" s="147">
        <f>+B41/$B$45</f>
        <v>4.9255272083763455E-3</v>
      </c>
      <c r="D41" s="148">
        <v>54</v>
      </c>
      <c r="E41" s="149">
        <f>D41/$D$45</f>
        <v>8.7804878048780496E-3</v>
      </c>
      <c r="F41" s="148">
        <v>57</v>
      </c>
      <c r="G41" s="149">
        <f>F41/$F$45</f>
        <v>4.2518275399075038E-3</v>
      </c>
      <c r="H41" s="148">
        <v>56</v>
      </c>
      <c r="I41" s="149">
        <f>H41/$H$45</f>
        <v>3.9027109903129139E-3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15482</v>
      </c>
      <c r="C42" s="147">
        <f>+B42/$B$45</f>
        <v>0.45662881580887776</v>
      </c>
      <c r="D42" s="148">
        <v>3262</v>
      </c>
      <c r="E42" s="149">
        <f>D42/$D$45</f>
        <v>0.53040650406504064</v>
      </c>
      <c r="F42" s="148">
        <v>6784</v>
      </c>
      <c r="G42" s="149">
        <f>F42/$F$45</f>
        <v>0.50604207071460539</v>
      </c>
      <c r="H42" s="148">
        <v>5436</v>
      </c>
      <c r="I42" s="149">
        <f>H42/$H$45</f>
        <v>0.37884173113108927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11078</v>
      </c>
      <c r="C43" s="152">
        <f>+B43/$B$45</f>
        <v>0.32673646954726443</v>
      </c>
      <c r="D43" s="153">
        <v>2259</v>
      </c>
      <c r="E43" s="154">
        <f>D43/$D$45</f>
        <v>0.3673170731707317</v>
      </c>
      <c r="F43" s="153">
        <v>4369</v>
      </c>
      <c r="G43" s="154">
        <f>F43/$F$45</f>
        <v>0.32589885126062956</v>
      </c>
      <c r="H43" s="153">
        <v>4450</v>
      </c>
      <c r="I43" s="154">
        <f>H43/$H$45</f>
        <v>0.31012614119450832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7178</v>
      </c>
      <c r="C44" s="157">
        <f>+B44/$B$45</f>
        <v>0.21170918743548151</v>
      </c>
      <c r="D44" s="158">
        <v>575</v>
      </c>
      <c r="E44" s="159">
        <f>D44/$D$45</f>
        <v>9.3495934959349589E-2</v>
      </c>
      <c r="F44" s="158">
        <v>2196</v>
      </c>
      <c r="G44" s="159">
        <f>F44/$F$45</f>
        <v>0.16380725048485753</v>
      </c>
      <c r="H44" s="158">
        <v>4407</v>
      </c>
      <c r="I44" s="159">
        <f>H44/$H$45</f>
        <v>0.3071294166840895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>SUM(B41:B44)</f>
        <v>33905</v>
      </c>
      <c r="C45" s="162">
        <f>SUM(C41:C44)</f>
        <v>1</v>
      </c>
      <c r="D45" s="161">
        <f>SUM(D41:D44)</f>
        <v>6150</v>
      </c>
      <c r="E45" s="162">
        <f t="shared" ref="E45" si="2">SUM(E41:E44)</f>
        <v>1</v>
      </c>
      <c r="F45" s="161">
        <f>SUM(F41:F44)</f>
        <v>13406</v>
      </c>
      <c r="G45" s="162">
        <f>SUM(G41:G44)</f>
        <v>1</v>
      </c>
      <c r="H45" s="161">
        <f>SUM(H41:H44)</f>
        <v>14349</v>
      </c>
      <c r="I45" s="162">
        <f>SUM(I41:I44)</f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70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66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67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76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43" t="s">
        <v>4</v>
      </c>
      <c r="B53" s="243" t="s">
        <v>5</v>
      </c>
      <c r="C53" s="243" t="s">
        <v>32</v>
      </c>
      <c r="D53" s="243"/>
      <c r="E53" s="243" t="s">
        <v>5</v>
      </c>
      <c r="F53" s="243" t="s">
        <v>62</v>
      </c>
      <c r="G53" s="243"/>
      <c r="K53" s="173" t="s">
        <v>64</v>
      </c>
      <c r="L53" s="174"/>
      <c r="M53" s="174"/>
      <c r="N53" s="174"/>
      <c r="O53" s="175"/>
    </row>
    <row r="54" spans="1:15" ht="16.5" x14ac:dyDescent="0.3">
      <c r="A54" s="243"/>
      <c r="B54" s="243"/>
      <c r="C54" s="176" t="s">
        <v>34</v>
      </c>
      <c r="D54" s="176" t="s">
        <v>35</v>
      </c>
      <c r="E54" s="243"/>
      <c r="F54" s="176" t="s">
        <v>34</v>
      </c>
      <c r="G54" s="176" t="s">
        <v>35</v>
      </c>
      <c r="K54" s="177" t="s">
        <v>63</v>
      </c>
      <c r="L54" s="172"/>
      <c r="M54" s="178">
        <f>+M74</f>
        <v>0.47353023126219002</v>
      </c>
      <c r="N54" s="179" t="s">
        <v>59</v>
      </c>
      <c r="O54" s="180"/>
    </row>
    <row r="55" spans="1:15" ht="15" customHeight="1" thickBot="1" x14ac:dyDescent="0.35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81">
        <v>0</v>
      </c>
      <c r="K55" s="253" t="s">
        <v>65</v>
      </c>
      <c r="L55" s="254"/>
      <c r="M55" s="254"/>
      <c r="N55" s="254"/>
      <c r="O55" s="255"/>
    </row>
    <row r="56" spans="1:15" ht="15" customHeight="1" x14ac:dyDescent="0.2">
      <c r="A56" s="182" t="s">
        <v>12</v>
      </c>
      <c r="B56" s="183">
        <f t="shared" ref="B56:B62" si="3">SUM(C56:D56)</f>
        <v>336</v>
      </c>
      <c r="C56" s="184">
        <v>310</v>
      </c>
      <c r="D56" s="184">
        <v>26</v>
      </c>
      <c r="E56" s="183">
        <f t="shared" ref="E56:E64" si="4">SUM(F56:G56)</f>
        <v>0</v>
      </c>
      <c r="F56" s="184">
        <v>0</v>
      </c>
      <c r="G56" s="185">
        <v>0</v>
      </c>
      <c r="K56" s="174"/>
      <c r="L56" s="174"/>
      <c r="M56" s="174"/>
      <c r="N56" s="174"/>
      <c r="O56" s="174"/>
    </row>
    <row r="57" spans="1:15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86">
        <v>0</v>
      </c>
      <c r="K57" s="187"/>
      <c r="L57" s="188"/>
      <c r="M57" s="188"/>
      <c r="N57" s="188"/>
      <c r="O57" s="189"/>
    </row>
    <row r="58" spans="1:15" ht="15" customHeight="1" x14ac:dyDescent="0.2">
      <c r="A58" s="182" t="s">
        <v>14</v>
      </c>
      <c r="B58" s="183">
        <f>SUM(C58:D58)</f>
        <v>368</v>
      </c>
      <c r="C58" s="184">
        <v>341</v>
      </c>
      <c r="D58" s="184">
        <v>27</v>
      </c>
      <c r="E58" s="183">
        <f t="shared" si="4"/>
        <v>4</v>
      </c>
      <c r="F58" s="184">
        <v>4</v>
      </c>
      <c r="G58" s="185">
        <v>0</v>
      </c>
      <c r="K58" s="172"/>
      <c r="L58" s="172"/>
      <c r="M58" s="172"/>
      <c r="N58" s="172"/>
    </row>
    <row r="59" spans="1:15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86">
        <v>0</v>
      </c>
      <c r="J59" s="172"/>
      <c r="K59" s="172"/>
      <c r="L59" s="172"/>
      <c r="M59" s="172"/>
      <c r="N59" s="172"/>
    </row>
    <row r="60" spans="1:15" ht="15" customHeight="1" x14ac:dyDescent="0.2">
      <c r="A60" s="182" t="s">
        <v>16</v>
      </c>
      <c r="B60" s="183">
        <f>SUM(C60:D60)</f>
        <v>316</v>
      </c>
      <c r="C60" s="184">
        <v>288</v>
      </c>
      <c r="D60" s="184">
        <v>28</v>
      </c>
      <c r="E60" s="183">
        <f>SUM(F60:G60)</f>
        <v>4</v>
      </c>
      <c r="F60" s="184">
        <v>4</v>
      </c>
      <c r="G60" s="185">
        <v>0</v>
      </c>
      <c r="J60" s="172"/>
      <c r="K60" s="172"/>
      <c r="L60" s="172"/>
      <c r="M60" s="172"/>
      <c r="N60" s="172"/>
    </row>
    <row r="61" spans="1:15" ht="15" customHeight="1" x14ac:dyDescent="0.2">
      <c r="A61" s="150" t="s">
        <v>17</v>
      </c>
      <c r="B61" s="151">
        <f>SUM(C61:D61)</f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85">
        <v>0</v>
      </c>
      <c r="J61" s="172"/>
      <c r="K61" s="172"/>
      <c r="L61" s="172"/>
      <c r="M61" s="172"/>
      <c r="N61" s="172"/>
    </row>
    <row r="62" spans="1:15" ht="15" customHeight="1" x14ac:dyDescent="0.2">
      <c r="A62" s="182" t="s">
        <v>18</v>
      </c>
      <c r="B62" s="183">
        <f t="shared" si="3"/>
        <v>375</v>
      </c>
      <c r="C62" s="184">
        <v>345</v>
      </c>
      <c r="D62" s="184">
        <v>30</v>
      </c>
      <c r="E62" s="183">
        <f>SUM(F62:G62)</f>
        <v>4</v>
      </c>
      <c r="F62" s="184">
        <v>4</v>
      </c>
      <c r="G62" s="185">
        <v>0</v>
      </c>
      <c r="J62" s="172"/>
      <c r="K62" s="172"/>
      <c r="L62" s="172"/>
      <c r="M62" s="172"/>
      <c r="N62" s="172"/>
    </row>
    <row r="63" spans="1:15" ht="15" customHeight="1" x14ac:dyDescent="0.2">
      <c r="A63" s="150" t="s">
        <v>19</v>
      </c>
      <c r="B63" s="151">
        <f>SUM(C63:D63)</f>
        <v>406</v>
      </c>
      <c r="C63" s="153">
        <v>368</v>
      </c>
      <c r="D63" s="153">
        <v>38</v>
      </c>
      <c r="E63" s="151">
        <f>SUM(F63:G63)</f>
        <v>4</v>
      </c>
      <c r="F63" s="153">
        <v>4</v>
      </c>
      <c r="G63" s="186">
        <v>0</v>
      </c>
      <c r="K63" s="172"/>
      <c r="L63" s="172"/>
      <c r="M63" s="172"/>
      <c r="N63" s="172"/>
    </row>
    <row r="64" spans="1:15" ht="15" customHeight="1" x14ac:dyDescent="0.2">
      <c r="A64" s="182" t="s">
        <v>44</v>
      </c>
      <c r="B64" s="183">
        <f>SUM(C64:D64)</f>
        <v>363</v>
      </c>
      <c r="C64" s="184">
        <v>322</v>
      </c>
      <c r="D64" s="184">
        <v>41</v>
      </c>
      <c r="E64" s="183">
        <f t="shared" si="4"/>
        <v>4</v>
      </c>
      <c r="F64" s="184">
        <v>4</v>
      </c>
      <c r="G64" s="185">
        <v>0</v>
      </c>
      <c r="K64" s="172"/>
      <c r="L64" s="172"/>
      <c r="M64" s="172"/>
      <c r="N64" s="172"/>
    </row>
    <row r="65" spans="1:15" ht="15" hidden="1" customHeight="1" x14ac:dyDescent="0.2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86"/>
      <c r="K65" s="172"/>
      <c r="L65" s="172"/>
      <c r="M65" s="172"/>
      <c r="N65" s="172"/>
    </row>
    <row r="66" spans="1:15" ht="13.5" hidden="1" customHeight="1" x14ac:dyDescent="0.2">
      <c r="A66" s="190" t="s">
        <v>21</v>
      </c>
      <c r="B66" s="191">
        <f>SUM(C66:D66)</f>
        <v>0</v>
      </c>
      <c r="C66" s="192"/>
      <c r="D66" s="192"/>
      <c r="E66" s="191">
        <f>SUM(F66:G66)</f>
        <v>0</v>
      </c>
      <c r="F66" s="192"/>
      <c r="G66" s="193"/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>SUM(B55:B66)</f>
        <v>3399</v>
      </c>
      <c r="C67" s="129">
        <f>SUM(C55:C66)</f>
        <v>3119</v>
      </c>
      <c r="D67" s="129">
        <f>SUM(D55:D66)</f>
        <v>280</v>
      </c>
      <c r="E67" s="129">
        <f>SUM(E55:E66)</f>
        <v>29</v>
      </c>
      <c r="F67" s="129">
        <f>SUM(F55:F66)</f>
        <v>29</v>
      </c>
      <c r="G67" s="129">
        <f t="shared" ref="G67" si="5">SUM(G55:G66)</f>
        <v>0</v>
      </c>
      <c r="J67" s="172"/>
      <c r="K67" s="172" t="s">
        <v>60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4">
        <f>SUM(C68:D68)</f>
        <v>1</v>
      </c>
      <c r="C68" s="194">
        <f>+C67/B67</f>
        <v>0.91762283024418945</v>
      </c>
      <c r="D68" s="194">
        <f>+D67/B67</f>
        <v>8.2377169755810539E-2</v>
      </c>
      <c r="E68" s="194">
        <f>SUM(F68:G68)</f>
        <v>1</v>
      </c>
      <c r="F68" s="194">
        <f>F67/E67</f>
        <v>1</v>
      </c>
      <c r="G68" s="194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5"/>
      <c r="B69" s="196"/>
      <c r="C69" s="196"/>
      <c r="D69" s="196"/>
      <c r="E69" s="196"/>
      <c r="F69" s="196"/>
      <c r="G69" s="196"/>
    </row>
    <row r="70" spans="1:15" ht="19.5" customHeight="1" x14ac:dyDescent="0.2">
      <c r="A70" s="195"/>
      <c r="B70" s="196"/>
      <c r="C70" s="196"/>
      <c r="D70" s="196"/>
      <c r="E70" s="196"/>
      <c r="F70" s="196"/>
      <c r="G70" s="196"/>
    </row>
    <row r="71" spans="1:15" ht="13.15" customHeight="1" x14ac:dyDescent="0.3">
      <c r="A71" s="169" t="s">
        <v>77</v>
      </c>
      <c r="B71" s="196"/>
      <c r="C71" s="196"/>
      <c r="D71" s="197"/>
      <c r="E71" s="196"/>
      <c r="F71" s="196"/>
      <c r="G71" s="197"/>
    </row>
    <row r="72" spans="1:15" ht="1.9" hidden="1" customHeight="1" x14ac:dyDescent="0.2">
      <c r="A72" s="195"/>
      <c r="B72" s="196"/>
      <c r="C72" s="196"/>
      <c r="D72" s="196"/>
      <c r="E72" s="196"/>
      <c r="F72" s="196"/>
      <c r="G72" s="196"/>
    </row>
    <row r="73" spans="1:15" ht="23.25" customHeight="1" x14ac:dyDescent="0.3">
      <c r="A73" s="243" t="s">
        <v>4</v>
      </c>
      <c r="B73" s="243" t="s">
        <v>5</v>
      </c>
      <c r="C73" s="243" t="s">
        <v>32</v>
      </c>
      <c r="D73" s="243"/>
      <c r="E73" s="243"/>
      <c r="F73" s="243" t="s">
        <v>5</v>
      </c>
      <c r="G73" s="243" t="s">
        <v>58</v>
      </c>
      <c r="H73" s="243"/>
      <c r="I73" s="243"/>
      <c r="K73" s="179"/>
      <c r="L73" s="198"/>
      <c r="M73" s="198"/>
      <c r="N73" s="198"/>
      <c r="O73" s="198"/>
    </row>
    <row r="74" spans="1:15" ht="16.5" x14ac:dyDescent="0.3">
      <c r="A74" s="243"/>
      <c r="B74" s="243"/>
      <c r="C74" s="176" t="s">
        <v>8</v>
      </c>
      <c r="D74" s="176" t="s">
        <v>9</v>
      </c>
      <c r="E74" s="176" t="s">
        <v>10</v>
      </c>
      <c r="F74" s="243"/>
      <c r="G74" s="176" t="s">
        <v>8</v>
      </c>
      <c r="H74" s="176" t="s">
        <v>9</v>
      </c>
      <c r="I74" s="176" t="s">
        <v>10</v>
      </c>
      <c r="K74" s="179"/>
      <c r="L74" s="172"/>
      <c r="M74" s="199">
        <f>B67/B44</f>
        <v>0.47353023126219002</v>
      </c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81">
        <v>0</v>
      </c>
      <c r="H75" s="181">
        <v>0</v>
      </c>
      <c r="I75" s="181">
        <v>2</v>
      </c>
      <c r="K75" s="179"/>
      <c r="L75" s="172"/>
      <c r="M75" s="172"/>
      <c r="N75" s="172"/>
      <c r="O75" s="172"/>
    </row>
    <row r="76" spans="1:15" ht="15" customHeight="1" x14ac:dyDescent="0.2">
      <c r="A76" s="182" t="s">
        <v>12</v>
      </c>
      <c r="B76" s="183">
        <f t="shared" si="6"/>
        <v>336</v>
      </c>
      <c r="C76" s="184">
        <v>10</v>
      </c>
      <c r="D76" s="184">
        <v>64</v>
      </c>
      <c r="E76" s="184">
        <v>262</v>
      </c>
      <c r="F76" s="183">
        <f t="shared" si="7"/>
        <v>0</v>
      </c>
      <c r="G76" s="185">
        <v>0</v>
      </c>
      <c r="H76" s="185">
        <v>0</v>
      </c>
      <c r="I76" s="185">
        <v>0</v>
      </c>
    </row>
    <row r="77" spans="1:15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86">
        <v>0</v>
      </c>
      <c r="H77" s="186">
        <v>0</v>
      </c>
      <c r="I77" s="186">
        <v>4</v>
      </c>
    </row>
    <row r="78" spans="1:15" ht="15" customHeight="1" x14ac:dyDescent="0.3">
      <c r="A78" s="182" t="s">
        <v>14</v>
      </c>
      <c r="B78" s="183">
        <f t="shared" si="6"/>
        <v>368</v>
      </c>
      <c r="C78" s="184">
        <v>13</v>
      </c>
      <c r="D78" s="184">
        <v>56</v>
      </c>
      <c r="E78" s="184">
        <v>299</v>
      </c>
      <c r="F78" s="183">
        <f t="shared" si="7"/>
        <v>4</v>
      </c>
      <c r="G78" s="185">
        <v>0</v>
      </c>
      <c r="H78" s="185">
        <v>0</v>
      </c>
      <c r="I78" s="185">
        <v>4</v>
      </c>
      <c r="K78" s="179"/>
      <c r="L78" s="172"/>
      <c r="M78" s="172"/>
      <c r="N78" s="172"/>
      <c r="O78" s="172"/>
    </row>
    <row r="79" spans="1:15" ht="15" customHeight="1" x14ac:dyDescent="0.3">
      <c r="A79" s="150" t="s">
        <v>15</v>
      </c>
      <c r="B79" s="151">
        <f t="shared" si="6"/>
        <v>364</v>
      </c>
      <c r="C79" s="153">
        <v>18</v>
      </c>
      <c r="D79" s="153">
        <v>57</v>
      </c>
      <c r="E79" s="153">
        <v>289</v>
      </c>
      <c r="F79" s="151">
        <f t="shared" si="7"/>
        <v>1</v>
      </c>
      <c r="G79" s="186">
        <v>0</v>
      </c>
      <c r="H79" s="200">
        <v>0</v>
      </c>
      <c r="I79" s="200">
        <v>1</v>
      </c>
      <c r="K79" s="179"/>
      <c r="L79" s="172"/>
      <c r="M79" s="172"/>
      <c r="N79" s="172"/>
      <c r="O79" s="172"/>
    </row>
    <row r="80" spans="1:15" ht="15" customHeight="1" x14ac:dyDescent="0.3">
      <c r="A80" s="150" t="s">
        <v>16</v>
      </c>
      <c r="B80" s="183">
        <f t="shared" si="6"/>
        <v>316</v>
      </c>
      <c r="C80" s="184">
        <v>13</v>
      </c>
      <c r="D80" s="184">
        <v>54</v>
      </c>
      <c r="E80" s="184">
        <v>249</v>
      </c>
      <c r="F80" s="183">
        <f t="shared" si="7"/>
        <v>4</v>
      </c>
      <c r="G80" s="185">
        <v>0</v>
      </c>
      <c r="H80" s="185">
        <v>0</v>
      </c>
      <c r="I80" s="185">
        <v>4</v>
      </c>
      <c r="K80" s="179"/>
      <c r="L80" s="172"/>
      <c r="M80" s="172"/>
      <c r="N80" s="172"/>
      <c r="O80" s="172"/>
    </row>
    <row r="81" spans="1:15" ht="15" customHeight="1" x14ac:dyDescent="0.3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85">
        <v>0</v>
      </c>
      <c r="H81" s="185">
        <v>0</v>
      </c>
      <c r="I81" s="200">
        <v>2</v>
      </c>
      <c r="K81" s="179"/>
      <c r="L81" s="172"/>
      <c r="M81" s="172"/>
      <c r="N81" s="172"/>
      <c r="O81" s="172"/>
    </row>
    <row r="82" spans="1:15" ht="15" customHeight="1" x14ac:dyDescent="0.3">
      <c r="A82" s="182" t="s">
        <v>18</v>
      </c>
      <c r="B82" s="183">
        <f t="shared" si="6"/>
        <v>375</v>
      </c>
      <c r="C82" s="184">
        <v>15</v>
      </c>
      <c r="D82" s="184">
        <v>69</v>
      </c>
      <c r="E82" s="184">
        <v>291</v>
      </c>
      <c r="F82" s="183">
        <f t="shared" si="7"/>
        <v>4</v>
      </c>
      <c r="G82" s="185">
        <v>0</v>
      </c>
      <c r="H82" s="185">
        <v>0</v>
      </c>
      <c r="I82" s="185">
        <v>4</v>
      </c>
      <c r="K82" s="179"/>
      <c r="L82" s="172"/>
      <c r="M82" s="172"/>
      <c r="N82" s="172"/>
      <c r="O82" s="172"/>
    </row>
    <row r="83" spans="1:15" ht="15" customHeight="1" x14ac:dyDescent="0.3">
      <c r="A83" s="150" t="s">
        <v>61</v>
      </c>
      <c r="B83" s="151">
        <f t="shared" ref="B83:B86" si="8">SUM(C83:E83)</f>
        <v>406</v>
      </c>
      <c r="C83" s="153">
        <v>14</v>
      </c>
      <c r="D83" s="153">
        <v>76</v>
      </c>
      <c r="E83" s="153">
        <v>316</v>
      </c>
      <c r="F83" s="151">
        <f t="shared" si="7"/>
        <v>4</v>
      </c>
      <c r="G83" s="186">
        <v>0</v>
      </c>
      <c r="H83" s="200">
        <v>0</v>
      </c>
      <c r="I83" s="200">
        <v>4</v>
      </c>
      <c r="K83" s="179"/>
      <c r="L83" s="172"/>
      <c r="M83" s="172"/>
      <c r="N83" s="172"/>
      <c r="O83" s="172"/>
    </row>
    <row r="84" spans="1:15" ht="15" customHeight="1" x14ac:dyDescent="0.3">
      <c r="A84" s="182" t="s">
        <v>44</v>
      </c>
      <c r="B84" s="183">
        <f t="shared" si="8"/>
        <v>363</v>
      </c>
      <c r="C84" s="184">
        <v>10</v>
      </c>
      <c r="D84" s="184">
        <v>74</v>
      </c>
      <c r="E84" s="184">
        <v>279</v>
      </c>
      <c r="F84" s="183">
        <f t="shared" si="7"/>
        <v>4</v>
      </c>
      <c r="G84" s="185">
        <v>0</v>
      </c>
      <c r="H84" s="185">
        <v>0</v>
      </c>
      <c r="I84" s="185">
        <v>4</v>
      </c>
      <c r="K84" s="179"/>
      <c r="L84" s="172"/>
      <c r="M84" s="172"/>
      <c r="N84" s="172"/>
      <c r="O84" s="172"/>
    </row>
    <row r="85" spans="1:15" ht="15" hidden="1" customHeight="1" x14ac:dyDescent="0.3">
      <c r="A85" s="150" t="s">
        <v>20</v>
      </c>
      <c r="B85" s="151">
        <f t="shared" si="8"/>
        <v>0</v>
      </c>
      <c r="C85" s="153"/>
      <c r="D85" s="153"/>
      <c r="E85" s="153"/>
      <c r="F85" s="151">
        <f t="shared" si="7"/>
        <v>0</v>
      </c>
      <c r="G85" s="186"/>
      <c r="H85" s="200"/>
      <c r="I85" s="200"/>
      <c r="K85" s="179"/>
      <c r="L85" s="172"/>
      <c r="M85" s="172"/>
      <c r="N85" s="172"/>
      <c r="O85" s="172"/>
    </row>
    <row r="86" spans="1:15" ht="13.9" hidden="1" customHeight="1" x14ac:dyDescent="0.3">
      <c r="A86" s="190" t="s">
        <v>21</v>
      </c>
      <c r="B86" s="156">
        <f t="shared" si="8"/>
        <v>0</v>
      </c>
      <c r="C86" s="158"/>
      <c r="D86" s="158"/>
      <c r="E86" s="158"/>
      <c r="F86" s="156">
        <f t="shared" si="7"/>
        <v>0</v>
      </c>
      <c r="G86" s="201"/>
      <c r="H86" s="202"/>
      <c r="I86" s="202"/>
      <c r="K86" s="179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3399</v>
      </c>
      <c r="C87" s="129">
        <f t="shared" ref="C87:I87" si="9">SUM(C75:C86)</f>
        <v>127</v>
      </c>
      <c r="D87" s="129">
        <f t="shared" si="9"/>
        <v>610</v>
      </c>
      <c r="E87" s="129">
        <f t="shared" si="9"/>
        <v>2662</v>
      </c>
      <c r="F87" s="129">
        <f t="shared" si="9"/>
        <v>29</v>
      </c>
      <c r="G87" s="129">
        <f t="shared" si="9"/>
        <v>0</v>
      </c>
      <c r="H87" s="129">
        <f t="shared" si="9"/>
        <v>0</v>
      </c>
      <c r="I87" s="129">
        <f t="shared" si="9"/>
        <v>29</v>
      </c>
      <c r="K87" s="179"/>
      <c r="L87" s="172"/>
      <c r="M87" s="172"/>
      <c r="N87" s="172"/>
      <c r="O87" s="172"/>
    </row>
    <row r="88" spans="1:15" ht="16.899999999999999" customHeight="1" thickBot="1" x14ac:dyDescent="0.35">
      <c r="A88" s="203" t="s">
        <v>22</v>
      </c>
      <c r="B88" s="204">
        <f>SUM(C88:E88)</f>
        <v>1</v>
      </c>
      <c r="C88" s="204">
        <f>+C87/B87</f>
        <v>3.7363930567814063E-2</v>
      </c>
      <c r="D88" s="204">
        <f>+D87/B87</f>
        <v>0.17946454839658724</v>
      </c>
      <c r="E88" s="204">
        <f>+E87/B87</f>
        <v>0.78317152103559873</v>
      </c>
      <c r="F88" s="204">
        <f>SUM(G88:I88)</f>
        <v>1</v>
      </c>
      <c r="G88" s="204">
        <f>+G87/F87</f>
        <v>0</v>
      </c>
      <c r="H88" s="204">
        <f>+H87/F87</f>
        <v>0</v>
      </c>
      <c r="I88" s="204">
        <f>+I87/F87</f>
        <v>1</v>
      </c>
      <c r="K88" s="179"/>
      <c r="L88" s="172"/>
      <c r="M88" s="172"/>
      <c r="N88" s="172"/>
      <c r="O88" s="172"/>
    </row>
    <row r="89" spans="1:15" ht="2.4500000000000002" customHeight="1" x14ac:dyDescent="0.3">
      <c r="K89" s="179"/>
      <c r="L89" s="172"/>
      <c r="M89" s="172"/>
      <c r="N89" s="172"/>
      <c r="O89" s="172"/>
    </row>
    <row r="90" spans="1:15" ht="15" customHeight="1" x14ac:dyDescent="0.3">
      <c r="A90" s="218" t="s">
        <v>78</v>
      </c>
      <c r="B90" s="137"/>
      <c r="C90" s="137"/>
      <c r="D90" s="137"/>
      <c r="E90" s="137"/>
      <c r="F90" s="205"/>
      <c r="G90" s="205"/>
      <c r="H90" s="205"/>
      <c r="I90" s="205"/>
      <c r="J90" s="205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4" t="s">
        <v>24</v>
      </c>
      <c r="B93" s="244" t="s">
        <v>8</v>
      </c>
      <c r="C93" s="244"/>
      <c r="D93" s="244"/>
      <c r="E93" s="244" t="s">
        <v>9</v>
      </c>
      <c r="F93" s="244"/>
      <c r="G93" s="244"/>
      <c r="H93" s="244" t="s">
        <v>10</v>
      </c>
      <c r="I93" s="244"/>
      <c r="J93" s="244"/>
    </row>
    <row r="94" spans="1:15" x14ac:dyDescent="0.2">
      <c r="A94" s="244"/>
      <c r="B94" s="245" t="s">
        <v>80</v>
      </c>
      <c r="C94" s="245"/>
      <c r="D94" s="206" t="s">
        <v>22</v>
      </c>
      <c r="E94" s="245" t="s">
        <v>80</v>
      </c>
      <c r="F94" s="245"/>
      <c r="G94" s="206" t="s">
        <v>22</v>
      </c>
      <c r="H94" s="245" t="s">
        <v>80</v>
      </c>
      <c r="I94" s="245"/>
      <c r="J94" s="206" t="s">
        <v>22</v>
      </c>
    </row>
    <row r="95" spans="1:15" ht="15" customHeight="1" x14ac:dyDescent="0.2">
      <c r="A95" s="256" t="s">
        <v>79</v>
      </c>
      <c r="B95" s="250" t="s">
        <v>39</v>
      </c>
      <c r="C95" s="250"/>
      <c r="D95" s="149">
        <v>0.98</v>
      </c>
      <c r="E95" s="250" t="s">
        <v>39</v>
      </c>
      <c r="F95" s="250"/>
      <c r="G95" s="149">
        <v>0.97619047619047616</v>
      </c>
      <c r="H95" s="250" t="s">
        <v>39</v>
      </c>
      <c r="I95" s="250"/>
      <c r="J95" s="149">
        <v>0.7</v>
      </c>
    </row>
    <row r="96" spans="1:15" ht="15" customHeight="1" thickBot="1" x14ac:dyDescent="0.25">
      <c r="A96" s="257"/>
      <c r="B96" s="246" t="s">
        <v>82</v>
      </c>
      <c r="C96" s="246"/>
      <c r="D96" s="207">
        <v>0.02</v>
      </c>
      <c r="E96" s="246" t="s">
        <v>82</v>
      </c>
      <c r="F96" s="246"/>
      <c r="G96" s="207">
        <v>2.3809523809523808E-2</v>
      </c>
      <c r="H96" s="246" t="s">
        <v>82</v>
      </c>
      <c r="I96" s="246"/>
      <c r="J96" s="207">
        <v>0.3</v>
      </c>
    </row>
    <row r="97" spans="1:15" ht="15" customHeight="1" x14ac:dyDescent="0.2">
      <c r="A97" s="247" t="s">
        <v>26</v>
      </c>
      <c r="B97" s="250" t="s">
        <v>39</v>
      </c>
      <c r="C97" s="250"/>
      <c r="D97" s="149">
        <v>0.92222222222222228</v>
      </c>
      <c r="E97" s="250" t="s">
        <v>39</v>
      </c>
      <c r="F97" s="250"/>
      <c r="G97" s="149">
        <v>0.86</v>
      </c>
      <c r="H97" s="250" t="s">
        <v>39</v>
      </c>
      <c r="I97" s="250"/>
      <c r="J97" s="149">
        <v>0.74381737476220677</v>
      </c>
      <c r="N97" s="172"/>
      <c r="O97" s="172"/>
    </row>
    <row r="98" spans="1:15" ht="15" customHeight="1" thickBot="1" x14ac:dyDescent="0.25">
      <c r="A98" s="252"/>
      <c r="B98" s="246" t="s">
        <v>82</v>
      </c>
      <c r="C98" s="246"/>
      <c r="D98" s="208">
        <v>7.7777777777777779E-2</v>
      </c>
      <c r="E98" s="246" t="s">
        <v>82</v>
      </c>
      <c r="F98" s="246"/>
      <c r="G98" s="159">
        <v>0.14000000000000001</v>
      </c>
      <c r="H98" s="246" t="s">
        <v>82</v>
      </c>
      <c r="I98" s="246"/>
      <c r="J98" s="159">
        <v>0.25618262523779328</v>
      </c>
      <c r="L98" s="209"/>
      <c r="M98" s="209"/>
      <c r="N98" s="209"/>
      <c r="O98" s="209"/>
    </row>
    <row r="99" spans="1:15" ht="15" customHeight="1" x14ac:dyDescent="0.2">
      <c r="A99" s="247" t="s">
        <v>27</v>
      </c>
      <c r="B99" s="249" t="s">
        <v>39</v>
      </c>
      <c r="C99" s="249"/>
      <c r="D99" s="210">
        <v>0.92</v>
      </c>
      <c r="E99" s="249" t="s">
        <v>39</v>
      </c>
      <c r="F99" s="249"/>
      <c r="G99" s="210">
        <v>0.86</v>
      </c>
      <c r="H99" s="249" t="s">
        <v>39</v>
      </c>
      <c r="I99" s="249"/>
      <c r="J99" s="210">
        <v>0.65</v>
      </c>
      <c r="O99" s="172"/>
    </row>
    <row r="100" spans="1:15" ht="15" customHeight="1" thickBot="1" x14ac:dyDescent="0.35">
      <c r="A100" s="252"/>
      <c r="B100" s="246" t="s">
        <v>82</v>
      </c>
      <c r="C100" s="246"/>
      <c r="D100" s="207">
        <v>0.08</v>
      </c>
      <c r="E100" s="246" t="s">
        <v>82</v>
      </c>
      <c r="F100" s="246"/>
      <c r="G100" s="207">
        <v>0.14000000000000001</v>
      </c>
      <c r="H100" s="246" t="s">
        <v>82</v>
      </c>
      <c r="I100" s="246"/>
      <c r="J100" s="207">
        <v>0.15</v>
      </c>
      <c r="N100" s="172"/>
      <c r="O100" s="211"/>
    </row>
    <row r="101" spans="1:15" ht="15" customHeight="1" x14ac:dyDescent="0.2">
      <c r="A101" s="247" t="s">
        <v>28</v>
      </c>
      <c r="B101" s="249" t="s">
        <v>39</v>
      </c>
      <c r="C101" s="249"/>
      <c r="D101" s="149">
        <v>0.18</v>
      </c>
      <c r="E101" s="250" t="s">
        <v>83</v>
      </c>
      <c r="F101" s="250"/>
      <c r="G101" s="149">
        <v>0.18</v>
      </c>
      <c r="H101" s="250" t="s">
        <v>83</v>
      </c>
      <c r="I101" s="250"/>
      <c r="J101" s="149">
        <v>0.13</v>
      </c>
      <c r="N101" s="172"/>
      <c r="O101" s="172"/>
    </row>
    <row r="102" spans="1:15" ht="15" customHeight="1" thickBot="1" x14ac:dyDescent="0.35">
      <c r="A102" s="248"/>
      <c r="B102" s="246" t="s">
        <v>82</v>
      </c>
      <c r="C102" s="246"/>
      <c r="D102" s="207">
        <v>0.82</v>
      </c>
      <c r="E102" s="251" t="s">
        <v>81</v>
      </c>
      <c r="F102" s="251"/>
      <c r="G102" s="207">
        <v>0.82</v>
      </c>
      <c r="H102" s="251" t="s">
        <v>81</v>
      </c>
      <c r="I102" s="251"/>
      <c r="J102" s="207">
        <v>0.87</v>
      </c>
      <c r="N102" s="179"/>
      <c r="O102" s="212"/>
    </row>
    <row r="103" spans="1:15" ht="16.5" x14ac:dyDescent="0.3">
      <c r="A103" s="166" t="s">
        <v>70</v>
      </c>
      <c r="B103" s="213"/>
      <c r="C103" s="213"/>
      <c r="D103" s="214"/>
      <c r="E103" s="213"/>
      <c r="F103" s="213"/>
      <c r="G103" s="214"/>
      <c r="H103" s="213"/>
      <c r="I103" s="213"/>
      <c r="J103" s="214"/>
      <c r="N103" s="179"/>
      <c r="O103" s="212"/>
    </row>
    <row r="104" spans="1:15" ht="11.45" customHeight="1" x14ac:dyDescent="0.25">
      <c r="A104" s="215" t="s">
        <v>84</v>
      </c>
      <c r="N104" s="172"/>
      <c r="O104" s="172"/>
    </row>
    <row r="105" spans="1:15" ht="11.45" customHeight="1" x14ac:dyDescent="0.25">
      <c r="A105" s="215" t="s">
        <v>85</v>
      </c>
    </row>
    <row r="106" spans="1:15" ht="0.6" customHeight="1" x14ac:dyDescent="0.25">
      <c r="A106" s="215"/>
      <c r="B106" s="130"/>
      <c r="C106" s="130"/>
    </row>
    <row r="107" spans="1:15" ht="11.45" customHeight="1" x14ac:dyDescent="0.25">
      <c r="A107" s="216" t="s">
        <v>66</v>
      </c>
    </row>
    <row r="108" spans="1:15" ht="11.45" customHeight="1" x14ac:dyDescent="0.2">
      <c r="A108" s="217" t="s">
        <v>67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2018-10-10T19:53:20Z</cp:lastPrinted>
  <dcterms:created xsi:type="dcterms:W3CDTF">2009-11-04T17:21:08Z</dcterms:created>
  <dcterms:modified xsi:type="dcterms:W3CDTF">2018-11-16T20:17:15Z</dcterms:modified>
</cp:coreProperties>
</file>