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Feminicidio" sheetId="32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2" l="1"/>
  <c r="M19" i="32"/>
  <c r="M20" i="32"/>
  <c r="M21" i="32"/>
  <c r="M22" i="32"/>
  <c r="M23" i="32"/>
  <c r="M24" i="32"/>
  <c r="M25" i="32"/>
  <c r="M26" i="32"/>
  <c r="M27" i="32"/>
  <c r="M28" i="32"/>
  <c r="M29" i="32"/>
  <c r="K30" i="32"/>
  <c r="L30" i="32"/>
  <c r="M30" i="32" s="1"/>
  <c r="K45" i="32"/>
  <c r="K46" i="32"/>
  <c r="L58" i="32"/>
  <c r="M55" i="32" s="1"/>
  <c r="O58" i="32"/>
  <c r="Q54" i="32" s="1"/>
  <c r="H61" i="32"/>
  <c r="H62" i="32"/>
  <c r="H63" i="32"/>
  <c r="H64" i="32"/>
  <c r="H65" i="32"/>
  <c r="H66" i="32"/>
  <c r="H67" i="32"/>
  <c r="H68" i="32"/>
  <c r="O68" i="32"/>
  <c r="H69" i="32"/>
  <c r="H70" i="32"/>
  <c r="H71" i="32"/>
  <c r="H72" i="32"/>
  <c r="H73" i="32"/>
  <c r="M73" i="32"/>
  <c r="O65" i="32" s="1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D87" i="32"/>
  <c r="E87" i="32"/>
  <c r="F87" i="32"/>
  <c r="M87" i="32"/>
  <c r="O78" i="32" s="1"/>
  <c r="O97" i="32"/>
  <c r="Q94" i="32" s="1"/>
  <c r="C101" i="32"/>
  <c r="M149" i="32" s="1"/>
  <c r="E101" i="32"/>
  <c r="F101" i="32"/>
  <c r="O105" i="32"/>
  <c r="Q101" i="32" s="1"/>
  <c r="H108" i="32"/>
  <c r="H109" i="32"/>
  <c r="H111" i="32"/>
  <c r="H112" i="32"/>
  <c r="H113" i="32"/>
  <c r="H119" i="32"/>
  <c r="H120" i="32"/>
  <c r="H121" i="32"/>
  <c r="H123" i="32"/>
  <c r="L124" i="32"/>
  <c r="H125" i="32"/>
  <c r="L125" i="32"/>
  <c r="L126" i="32"/>
  <c r="H127" i="32"/>
  <c r="L127" i="32"/>
  <c r="H128" i="32"/>
  <c r="L128" i="32"/>
  <c r="H129" i="32"/>
  <c r="L129" i="32"/>
  <c r="F132" i="32"/>
  <c r="H107" i="32" s="1"/>
  <c r="F142" i="32"/>
  <c r="G140" i="32" s="1"/>
  <c r="M142" i="32"/>
  <c r="O139" i="32" s="1"/>
  <c r="D149" i="32"/>
  <c r="D150" i="32"/>
  <c r="H152" i="32" s="1"/>
  <c r="L152" i="32"/>
  <c r="C154" i="32"/>
  <c r="D151" i="32" s="1"/>
  <c r="E159" i="32"/>
  <c r="E160" i="32"/>
  <c r="D162" i="32"/>
  <c r="E161" i="32" s="1"/>
  <c r="M163" i="32"/>
  <c r="O160" i="32" s="1"/>
  <c r="D97" i="32" l="1"/>
  <c r="H87" i="32"/>
  <c r="E162" i="32"/>
  <c r="G141" i="32"/>
  <c r="Q96" i="32"/>
  <c r="O81" i="32"/>
  <c r="D153" i="32"/>
  <c r="G139" i="32"/>
  <c r="Q95" i="32"/>
  <c r="Q97" i="32" s="1"/>
  <c r="O85" i="32"/>
  <c r="O72" i="32"/>
  <c r="D152" i="32"/>
  <c r="D154" i="32" s="1"/>
  <c r="H117" i="32"/>
  <c r="Q57" i="32"/>
  <c r="H131" i="32"/>
  <c r="L130" i="32"/>
  <c r="M128" i="32" s="1"/>
  <c r="H115" i="32"/>
  <c r="D94" i="32"/>
  <c r="O64" i="32"/>
  <c r="M54" i="32"/>
  <c r="H142" i="32"/>
  <c r="M129" i="32"/>
  <c r="M125" i="32"/>
  <c r="M127" i="32"/>
  <c r="O158" i="32"/>
  <c r="C141" i="32"/>
  <c r="D141" i="32" s="1"/>
  <c r="C139" i="32"/>
  <c r="Q104" i="32"/>
  <c r="O71" i="32"/>
  <c r="O67" i="32"/>
  <c r="M57" i="32"/>
  <c r="O157" i="32"/>
  <c r="M151" i="32"/>
  <c r="O140" i="32"/>
  <c r="O138" i="32"/>
  <c r="H130" i="32"/>
  <c r="H118" i="32"/>
  <c r="H110" i="32"/>
  <c r="Q103" i="32"/>
  <c r="D100" i="32"/>
  <c r="I101" i="32" s="1"/>
  <c r="D96" i="32"/>
  <c r="O84" i="32"/>
  <c r="O80" i="32"/>
  <c r="Q56" i="32"/>
  <c r="O162" i="32"/>
  <c r="O161" i="32"/>
  <c r="O137" i="32"/>
  <c r="Q102" i="32"/>
  <c r="Q105" i="32" s="1"/>
  <c r="D99" i="32"/>
  <c r="O70" i="32"/>
  <c r="O66" i="32"/>
  <c r="M56" i="32"/>
  <c r="M150" i="32"/>
  <c r="O136" i="32"/>
  <c r="H124" i="32"/>
  <c r="H116" i="32"/>
  <c r="D98" i="32"/>
  <c r="I97" i="32" s="1"/>
  <c r="D95" i="32"/>
  <c r="I94" i="32" s="1"/>
  <c r="O83" i="32"/>
  <c r="O79" i="32"/>
  <c r="Q55" i="32"/>
  <c r="O159" i="32"/>
  <c r="C140" i="32"/>
  <c r="D140" i="32" s="1"/>
  <c r="O69" i="32"/>
  <c r="O141" i="32"/>
  <c r="H126" i="32"/>
  <c r="H122" i="32"/>
  <c r="H114" i="32"/>
  <c r="O86" i="32"/>
  <c r="O82" i="32"/>
  <c r="D101" i="32" l="1"/>
  <c r="M58" i="32"/>
  <c r="Q58" i="32"/>
  <c r="O73" i="32"/>
  <c r="O87" i="32"/>
  <c r="M124" i="32"/>
  <c r="M130" i="32" s="1"/>
  <c r="H132" i="32"/>
  <c r="M152" i="32"/>
  <c r="M126" i="32"/>
  <c r="O163" i="32"/>
  <c r="O142" i="32"/>
  <c r="C142" i="32"/>
  <c r="D139" i="32"/>
  <c r="D142" i="32" s="1"/>
  <c r="K108" i="32" l="1"/>
</calcChain>
</file>

<file path=xl/sharedStrings.xml><?xml version="1.0" encoding="utf-8"?>
<sst xmlns="http://schemas.openxmlformats.org/spreadsheetml/2006/main" count="248" uniqueCount="179">
  <si>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</si>
  <si>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</si>
  <si>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</si>
  <si>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</si>
  <si>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</si>
  <si>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</si>
  <si>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</si>
  <si>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</si>
  <si>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</si>
  <si>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</si>
  <si>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</si>
  <si>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</si>
  <si>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</si>
  <si>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</si>
  <si>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</si>
  <si>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</si>
  <si>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</si>
  <si>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</si>
  <si>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</si>
  <si>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</si>
  <si>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</si>
  <si>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</si>
  <si>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</si>
  <si>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</si>
  <si>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</si>
  <si>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</si>
  <si>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</si>
  <si>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</si>
  <si>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</si>
  <si>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</si>
  <si>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</si>
  <si>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</si>
  <si>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</si>
  <si>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</si>
  <si>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</si>
  <si>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</si>
  <si>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</si>
  <si>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</si>
  <si>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</si>
  <si>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</si>
  <si>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</si>
  <si>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</si>
  <si>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Otros</t>
  </si>
  <si>
    <t>Sentenciado</t>
  </si>
  <si>
    <t>Sin información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</si>
  <si>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</si>
  <si>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</si>
  <si>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</si>
  <si>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</si>
  <si>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</si>
  <si>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</si>
  <si>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</si>
  <si>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</si>
  <si>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</si>
  <si>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</si>
  <si>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</si>
  <si>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</si>
  <si>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</si>
  <si>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</si>
  <si>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</si>
  <si>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</si>
  <si>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</si>
  <si>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</si>
  <si>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</si>
  <si>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</si>
  <si>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</si>
  <si>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octubre de 2019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</si>
  <si>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</si>
  <si>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</si>
  <si>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</si>
  <si>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</si>
  <si>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</si>
  <si>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</si>
  <si>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</si>
  <si>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</si>
  <si>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</si>
  <si>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</si>
  <si>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</si>
  <si>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</si>
  <si>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</si>
  <si>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</si>
  <si>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</si>
  <si>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</si>
  <si>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</si>
  <si>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</si>
  <si>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</si>
  <si>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</si>
  <si>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</si>
  <si>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</si>
  <si>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</si>
  <si>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</si>
  <si>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</si>
  <si>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</si>
  <si>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</si>
  <si>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</si>
  <si>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</si>
  <si>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</si>
  <si>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</si>
  <si>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</si>
  <si>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</si>
  <si>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</si>
  <si>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</si>
  <si>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</si>
  <si>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</si>
  <si>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</si>
  <si>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</si>
  <si>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</si>
  <si>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</si>
  <si>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</si>
  <si>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</si>
  <si>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</si>
  <si>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</si>
  <si>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</si>
  <si>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</si>
  <si>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</si>
  <si>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</si>
  <si>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</si>
  <si>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</si>
  <si>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</si>
  <si>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</si>
  <si>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</si>
  <si>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</si>
  <si>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</si>
  <si>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</si>
  <si>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</si>
  <si>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</si>
  <si>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</si>
  <si>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</si>
  <si>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</si>
  <si>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</si>
  <si>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</si>
  <si>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</si>
  <si>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</si>
  <si>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</si>
  <si>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</si>
  <si>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</si>
  <si>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</si>
  <si>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</si>
  <si>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</si>
  <si>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</si>
  <si>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</si>
  <si>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</si>
  <si>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</si>
  <si>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</si>
  <si>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</si>
  <si>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</si>
  <si>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</si>
  <si>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Asfixia / estrangulamiento</t>
  </si>
  <si>
    <t>Huánuco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</si>
  <si>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</si>
  <si>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</si>
  <si>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</si>
  <si>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</si>
  <si>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</si>
  <si>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</si>
  <si>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</si>
  <si>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</si>
  <si>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</si>
  <si>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</si>
  <si>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</si>
  <si>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</si>
  <si>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</si>
  <si>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</si>
  <si>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</si>
  <si>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</si>
  <si>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</si>
  <si>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</si>
  <si>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</si>
  <si>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</si>
  <si>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</si>
  <si>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</si>
  <si>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</si>
  <si>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</si>
  <si>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Octubre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</si>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</sst>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\-#,##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9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9" fontId="14" fillId="0" borderId="0" xfId="1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4" fillId="0" borderId="0" xfId="1" applyFont="1" applyAlignment="1">
      <alignment horizontal="center"/>
    </xf>
    <xf numFmtId="0" fontId="14" fillId="0" borderId="0" xfId="0" applyFont="1" applyAlignment="1">
      <alignment horizontal="right"/>
    </xf>
    <xf numFmtId="9" fontId="16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/>
    </xf>
    <xf numFmtId="0" fontId="4" fillId="2" borderId="0" xfId="0" applyFont="1" applyFill="1"/>
    <xf numFmtId="0" fontId="14" fillId="0" borderId="0" xfId="0" applyFont="1" applyAlignment="1">
      <alignment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9" fontId="4" fillId="3" borderId="0" xfId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9" fontId="15" fillId="0" borderId="0" xfId="1" applyFont="1"/>
    <xf numFmtId="9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5" applyFont="1" applyAlignment="1">
      <alignment horizontal="center" vertical="center"/>
    </xf>
    <xf numFmtId="9" fontId="14" fillId="0" borderId="0" xfId="5" applyNumberFormat="1" applyFont="1" applyAlignment="1">
      <alignment horizontal="center" vertical="center"/>
    </xf>
    <xf numFmtId="1" fontId="14" fillId="0" borderId="0" xfId="5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3" borderId="0" xfId="5" applyFont="1" applyFill="1" applyAlignment="1">
      <alignment vertical="center" wrapText="1"/>
    </xf>
    <xf numFmtId="0" fontId="15" fillId="3" borderId="0" xfId="5" applyFont="1" applyFill="1" applyAlignment="1">
      <alignment wrapText="1"/>
    </xf>
    <xf numFmtId="0" fontId="20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center"/>
    </xf>
    <xf numFmtId="9" fontId="14" fillId="5" borderId="0" xfId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5" applyFont="1" applyFill="1" applyAlignment="1">
      <alignment horizontal="center" vertical="center"/>
    </xf>
    <xf numFmtId="0" fontId="14" fillId="5" borderId="0" xfId="5" applyFont="1" applyFill="1" applyAlignment="1">
      <alignment vertical="center"/>
    </xf>
    <xf numFmtId="0" fontId="15" fillId="5" borderId="0" xfId="5" applyFont="1" applyFill="1" applyAlignment="1">
      <alignment vertical="center"/>
    </xf>
    <xf numFmtId="9" fontId="14" fillId="3" borderId="0" xfId="1" applyFont="1" applyFill="1" applyAlignment="1">
      <alignment horizontal="center" vertical="center"/>
    </xf>
    <xf numFmtId="0" fontId="14" fillId="3" borderId="0" xfId="5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9" fontId="14" fillId="6" borderId="0" xfId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5" applyFont="1" applyFill="1" applyAlignment="1">
      <alignment horizontal="center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9" fontId="4" fillId="0" borderId="0" xfId="0" applyNumberFormat="1" applyFont="1"/>
    <xf numFmtId="9" fontId="14" fillId="5" borderId="0" xfId="0" applyNumberFormat="1" applyFont="1" applyFill="1" applyAlignment="1">
      <alignment horizontal="center"/>
    </xf>
    <xf numFmtId="9" fontId="14" fillId="0" borderId="0" xfId="0" applyNumberFormat="1" applyFont="1"/>
    <xf numFmtId="9" fontId="14" fillId="6" borderId="0" xfId="5" applyNumberFormat="1" applyFont="1" applyFill="1" applyAlignment="1">
      <alignment horizontal="center" vertical="center"/>
    </xf>
    <xf numFmtId="9" fontId="14" fillId="7" borderId="0" xfId="5" applyNumberFormat="1" applyFont="1" applyFill="1" applyAlignment="1">
      <alignment horizontal="center" vertical="center"/>
    </xf>
    <xf numFmtId="0" fontId="14" fillId="7" borderId="0" xfId="5" applyFont="1" applyFill="1" applyAlignment="1">
      <alignment horizontal="center" vertical="center"/>
    </xf>
    <xf numFmtId="0" fontId="15" fillId="7" borderId="0" xfId="5" applyFont="1" applyFill="1" applyAlignment="1">
      <alignment vertical="center"/>
    </xf>
    <xf numFmtId="9" fontId="14" fillId="8" borderId="0" xfId="5" applyNumberFormat="1" applyFont="1" applyFill="1" applyAlignment="1">
      <alignment horizontal="center" vertical="center"/>
    </xf>
    <xf numFmtId="0" fontId="14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vertical="center"/>
    </xf>
    <xf numFmtId="9" fontId="14" fillId="9" borderId="0" xfId="5" applyNumberFormat="1" applyFont="1" applyFill="1" applyAlignment="1">
      <alignment horizontal="center" vertical="center"/>
    </xf>
    <xf numFmtId="0" fontId="14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vertical="center"/>
    </xf>
    <xf numFmtId="9" fontId="14" fillId="7" borderId="0" xfId="1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5" applyFont="1" applyFill="1" applyAlignment="1">
      <alignment vertical="center"/>
    </xf>
    <xf numFmtId="0" fontId="21" fillId="0" borderId="0" xfId="0" applyFont="1"/>
    <xf numFmtId="9" fontId="0" fillId="0" borderId="0" xfId="1" applyFont="1"/>
    <xf numFmtId="9" fontId="14" fillId="0" borderId="0" xfId="1" applyFont="1"/>
    <xf numFmtId="9" fontId="14" fillId="8" borderId="0" xfId="1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9" fontId="14" fillId="9" borderId="0" xfId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0" xfId="5" applyFont="1" applyFill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4" fillId="2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4" fillId="0" borderId="0" xfId="0" applyNumberFormat="1" applyFont="1" applyAlignment="1">
      <alignment horizontal="left"/>
    </xf>
    <xf numFmtId="167" fontId="4" fillId="2" borderId="1" xfId="1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3" borderId="0" xfId="0" applyFont="1" applyFill="1"/>
    <xf numFmtId="0" fontId="21" fillId="2" borderId="1" xfId="0" applyFont="1" applyFill="1" applyBorder="1"/>
    <xf numFmtId="9" fontId="14" fillId="0" borderId="0" xfId="1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/>
    </xf>
    <xf numFmtId="3" fontId="14" fillId="0" borderId="0" xfId="1" applyNumberFormat="1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9" fontId="4" fillId="0" borderId="0" xfId="1" applyFont="1" applyAlignment="1">
      <alignment horizontal="right"/>
    </xf>
    <xf numFmtId="0" fontId="15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9" fontId="4" fillId="2" borderId="0" xfId="1" applyFont="1" applyFill="1" applyAlignment="1">
      <alignment horizontal="center" vertical="center"/>
    </xf>
    <xf numFmtId="9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27" fillId="0" borderId="0" xfId="0" applyFont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9" fontId="15" fillId="0" borderId="0" xfId="1" applyFont="1" applyAlignment="1">
      <alignment horizontal="center" vertical="center"/>
    </xf>
    <xf numFmtId="0" fontId="30" fillId="3" borderId="0" xfId="0" applyFont="1" applyFill="1"/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31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11" fillId="0" borderId="0" xfId="0" applyFont="1" applyAlignment="1">
      <alignment horizontal="left" vertical="center"/>
    </xf>
    <xf numFmtId="9" fontId="14" fillId="0" borderId="0" xfId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9" fontId="15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3" borderId="0" xfId="5" applyFont="1" applyFill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3" borderId="0" xfId="5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0" borderId="0" xfId="0" applyFont="1" applyAlignment="1">
      <alignment horizontal="right" vertical="top"/>
    </xf>
    <xf numFmtId="0" fontId="34" fillId="11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2" fillId="7" borderId="0" xfId="0" applyFont="1" applyFill="1" applyAlignment="1">
      <alignment horizontal="justify" vertical="center" wrapText="1"/>
    </xf>
    <xf numFmtId="0" fontId="28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0F-4C42-8633-A0E9D21F82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0F-4C42-8633-A0E9D21F82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0F-4C42-8633-A0E9D21F82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0F-4C42-8633-A0E9D21F8291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0F-4C42-8633-A0E9D21F8291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F-4C42-8633-A0E9D21F8291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0F-4C42-8633-A0E9D21F8291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00F-4C42-8633-A0E9D21F8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13</c:v>
                </c:pt>
                <c:pt idx="1">
                  <c:v>42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F-4C42-8633-A0E9D21F8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C8-4AE4-8FBB-D78FC57D9A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C8-4AE4-8FBB-D78FC57D9A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C8-4AE4-8FBB-D78FC57D9A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C8-4AE4-8FBB-D78FC57D9A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C8-4AE4-8FBB-D78FC57D9A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C8-4AE4-8FBB-D78FC57D9A79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C8-4AE4-8FBB-D78FC57D9A79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5C8-4AE4-8FBB-D78FC57D9A79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C8-4AE4-8FBB-D78FC57D9A79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C8-4AE4-8FBB-D78FC57D9A79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5C8-4AE4-8FBB-D78FC57D9A79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5C8-4AE4-8FBB-D78FC57D9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68</c:v>
                </c:pt>
                <c:pt idx="1">
                  <c:v>26</c:v>
                </c:pt>
                <c:pt idx="2">
                  <c:v>7</c:v>
                </c:pt>
                <c:pt idx="3">
                  <c:v>18</c:v>
                </c:pt>
                <c:pt idx="4">
                  <c:v>16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C8-4AE4-8FBB-D78FC57D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D-458E-91A5-FC8FCBAC5E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D-458E-91A5-FC8FCBAC5E2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ED-458E-91A5-FC8FCBAC5E2E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ED-458E-91A5-FC8FCBAC5E2E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ED-458E-91A5-FC8FCBAC5E2E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DED-458E-91A5-FC8FCBAC5E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38</c:v>
                </c:pt>
                <c:pt idx="1">
                  <c:v>71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D-458E-91A5-FC8FCBAC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9-4869-8831-7950D7C2C287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9-4869-8831-7950D7C2C287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9-4869-8831-7950D7C2C287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89-4869-8831-7950D7C2C287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9-4869-8831-7950D7C2C287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89-4869-8831-7950D7C2C287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89-4869-8831-7950D7C2C287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89-4869-8831-7950D7C2C287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89-4869-8831-7950D7C2C287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89-4869-8831-7950D7C2C287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89-4869-8831-7950D7C2C287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89-4869-8831-7950D7C2C287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89-4869-8831-7950D7C2C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89-4869-8831-7950D7C2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540808</xdr:colOff>
      <xdr:row>0</xdr:row>
      <xdr:rowOff>15874</xdr:rowOff>
    </xdr:from>
    <xdr:to>
      <xdr:col>18</xdr:col>
      <xdr:colOff>96308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26808" y="15874"/>
          <a:ext cx="10985500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6345</xdr:colOff>
      <xdr:row>45</xdr:row>
      <xdr:rowOff>167216</xdr:rowOff>
    </xdr:from>
    <xdr:to>
      <xdr:col>7</xdr:col>
      <xdr:colOff>402696</xdr:colOff>
      <xdr:row>55</xdr:row>
      <xdr:rowOff>142875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68345" y="8739716"/>
          <a:ext cx="4968351" cy="1880659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Octubre, 2019</a:t>
          </a:r>
          <a:r>
            <a:rPr lang="es-PE" sz="1050" b="0" baseline="0">
              <a:latin typeface="+mn-lt"/>
            </a:rPr>
            <a:t>: Lima Metropolitana, Puno, Cusco, La Libertad,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Callao, Junin, Lima provincia, Huánuco, Arequipa,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Piura, Cajamarca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Octubre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577177"/>
          <a:ext cx="1922689" cy="2261683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9151</xdr:colOff>
      <xdr:row>16</xdr:row>
      <xdr:rowOff>47624</xdr:rowOff>
    </xdr:from>
    <xdr:ext cx="3696073" cy="5219701"/>
    <xdr:pic>
      <xdr:nvPicPr>
        <xdr:cNvPr id="19" name="Imagen 18">
          <a:extLst>
            <a:ext uri="{FF2B5EF4-FFF2-40B4-BE49-F238E27FC236}">
              <a16:creationId xmlns:a16="http://schemas.microsoft.com/office/drawing/2014/main" id="{D98B4175-15D4-420A-9F61-4527C121E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1151" y="3095624"/>
          <a:ext cx="3696073" cy="52197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40" zoomScaleNormal="100" zoomScaleSheetLayoutView="140" workbookViewId="0">
      <selection activeCell="R1" sqref="R1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5" t="s">
        <v>178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19" ht="22.5" customHeight="1" x14ac:dyDescent="0.2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19" ht="7.5" customHeight="1" x14ac:dyDescent="0.25"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2:19" ht="18" customHeight="1" x14ac:dyDescent="0.3">
      <c r="B8" s="176" t="s">
        <v>173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</row>
    <row r="9" spans="2:19" ht="5.25" customHeight="1" x14ac:dyDescent="0.25"/>
    <row r="10" spans="2:19" x14ac:dyDescent="0.25">
      <c r="B10" s="177" t="s">
        <v>177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19" ht="27" customHeight="1" x14ac:dyDescent="0.25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2:19" ht="6" customHeight="1" x14ac:dyDescent="0.25"/>
    <row r="13" spans="2:19" s="141" customFormat="1" ht="17.25" customHeight="1" x14ac:dyDescent="0.25">
      <c r="B13" s="23" t="s">
        <v>176</v>
      </c>
      <c r="C13" s="142"/>
      <c r="D13" s="142"/>
      <c r="E13" s="142"/>
      <c r="F13" s="143"/>
      <c r="G13" s="143"/>
      <c r="H13" s="143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2:19" ht="7.5" customHeight="1" x14ac:dyDescent="0.25"/>
    <row r="15" spans="2:19" ht="12.75" customHeight="1" x14ac:dyDescent="0.25">
      <c r="B15" s="9" t="s">
        <v>175</v>
      </c>
      <c r="C15" s="12"/>
      <c r="D15" s="12"/>
      <c r="E15" s="12"/>
      <c r="F15" s="13"/>
      <c r="G15" s="13"/>
      <c r="H15" s="13"/>
      <c r="I15" s="155" t="s">
        <v>174</v>
      </c>
      <c r="J15" s="155"/>
      <c r="K15" s="155"/>
      <c r="L15" s="155"/>
      <c r="M15" s="155"/>
      <c r="N15" s="139"/>
      <c r="O15" s="12"/>
      <c r="P15" s="12"/>
      <c r="Q15" s="138"/>
      <c r="R15" s="138"/>
      <c r="S15" s="12"/>
    </row>
    <row r="16" spans="2:19" ht="11.25" customHeight="1" x14ac:dyDescent="0.25">
      <c r="B16" s="140" t="s">
        <v>173</v>
      </c>
      <c r="C16" s="12"/>
      <c r="D16" s="12"/>
      <c r="E16" s="12"/>
      <c r="F16" s="13"/>
      <c r="G16" s="13"/>
      <c r="H16" s="13"/>
      <c r="I16" s="155"/>
      <c r="J16" s="155"/>
      <c r="K16" s="155"/>
      <c r="L16" s="155"/>
      <c r="M16" s="155"/>
      <c r="N16" s="139"/>
      <c r="O16" s="130"/>
      <c r="P16" s="130"/>
      <c r="Q16" s="138"/>
      <c r="R16" s="138"/>
      <c r="S16" s="12"/>
    </row>
    <row r="17" spans="2:19" x14ac:dyDescent="0.25">
      <c r="C17" s="12"/>
      <c r="D17" s="12"/>
      <c r="E17" s="12"/>
      <c r="F17" s="13"/>
      <c r="G17" s="13"/>
      <c r="H17" s="13"/>
      <c r="I17" s="40" t="s">
        <v>172</v>
      </c>
      <c r="J17" s="40"/>
      <c r="K17" s="40">
        <v>2019</v>
      </c>
      <c r="L17" s="40">
        <v>2018</v>
      </c>
      <c r="M17" s="40" t="s">
        <v>171</v>
      </c>
      <c r="N17" s="130"/>
      <c r="O17" s="134"/>
      <c r="P17" s="134"/>
      <c r="Q17" s="137"/>
      <c r="R17" s="137"/>
      <c r="S17" s="130"/>
    </row>
    <row r="18" spans="2:19" ht="14.25" customHeight="1" x14ac:dyDescent="0.25">
      <c r="B18" s="12"/>
      <c r="C18" s="12"/>
      <c r="D18" s="12"/>
      <c r="E18" s="12"/>
      <c r="F18" s="13"/>
      <c r="G18" s="13"/>
      <c r="H18" s="13"/>
      <c r="I18" s="9" t="s">
        <v>5</v>
      </c>
      <c r="J18" s="6"/>
      <c r="K18" s="6">
        <v>15</v>
      </c>
      <c r="L18" s="6">
        <v>10</v>
      </c>
      <c r="M18" s="134">
        <f t="shared" ref="M18:M30" si="0">K18/L18-1</f>
        <v>0.5</v>
      </c>
      <c r="N18" s="134"/>
      <c r="O18" s="136"/>
      <c r="P18" s="13"/>
      <c r="Q18" s="136"/>
      <c r="R18" s="108"/>
      <c r="S18" s="134"/>
    </row>
    <row r="19" spans="2:19" ht="14.25" customHeight="1" x14ac:dyDescent="0.25">
      <c r="B19" s="12"/>
      <c r="C19" s="12"/>
      <c r="D19" s="12"/>
      <c r="E19" s="12"/>
      <c r="F19" s="13"/>
      <c r="G19" s="13"/>
      <c r="H19" s="13"/>
      <c r="I19" s="9" t="s">
        <v>6</v>
      </c>
      <c r="J19" s="6"/>
      <c r="K19" s="6">
        <v>15</v>
      </c>
      <c r="L19" s="6">
        <v>12</v>
      </c>
      <c r="M19" s="134">
        <f t="shared" si="0"/>
        <v>0.25</v>
      </c>
      <c r="N19" s="12"/>
      <c r="O19" s="12"/>
      <c r="P19" s="12"/>
      <c r="Q19" s="135"/>
      <c r="R19" s="100"/>
      <c r="S19" s="12"/>
    </row>
    <row r="20" spans="2:19" ht="14.25" customHeight="1" x14ac:dyDescent="0.25">
      <c r="B20" s="12"/>
      <c r="C20" s="12"/>
      <c r="D20" s="12"/>
      <c r="E20" s="12"/>
      <c r="F20" s="13"/>
      <c r="G20" s="13"/>
      <c r="H20" s="13"/>
      <c r="I20" s="9" t="s">
        <v>7</v>
      </c>
      <c r="J20" s="6"/>
      <c r="K20" s="6">
        <v>13</v>
      </c>
      <c r="L20" s="6">
        <v>11</v>
      </c>
      <c r="M20" s="134">
        <f t="shared" si="0"/>
        <v>0.18181818181818188</v>
      </c>
      <c r="N20" s="12"/>
      <c r="O20" s="12"/>
      <c r="P20" s="12"/>
      <c r="Q20" s="12"/>
      <c r="R20" s="12"/>
      <c r="S20" s="12"/>
    </row>
    <row r="21" spans="2:19" ht="14.25" customHeight="1" x14ac:dyDescent="0.25">
      <c r="B21" s="12"/>
      <c r="C21" s="12"/>
      <c r="D21" s="12"/>
      <c r="E21" s="12"/>
      <c r="F21" s="13"/>
      <c r="G21" s="13"/>
      <c r="H21" s="13"/>
      <c r="I21" s="9" t="s">
        <v>8</v>
      </c>
      <c r="J21" s="6"/>
      <c r="K21" s="6">
        <v>13</v>
      </c>
      <c r="L21" s="6">
        <v>10</v>
      </c>
      <c r="M21" s="134">
        <f t="shared" si="0"/>
        <v>0.30000000000000004</v>
      </c>
      <c r="N21" s="12"/>
      <c r="O21" s="12"/>
      <c r="P21" s="12"/>
      <c r="Q21" s="12"/>
      <c r="R21" s="12"/>
      <c r="S21" s="12"/>
    </row>
    <row r="22" spans="2:19" ht="14.25" customHeight="1" x14ac:dyDescent="0.25">
      <c r="B22" s="12"/>
      <c r="C22" s="12"/>
      <c r="D22" s="12"/>
      <c r="E22" s="12"/>
      <c r="F22" s="13"/>
      <c r="G22" s="13"/>
      <c r="H22" s="13"/>
      <c r="I22" s="9" t="s">
        <v>9</v>
      </c>
      <c r="J22" s="6"/>
      <c r="K22" s="6">
        <v>11</v>
      </c>
      <c r="L22" s="6">
        <v>19</v>
      </c>
      <c r="M22" s="134">
        <f t="shared" si="0"/>
        <v>-0.42105263157894735</v>
      </c>
      <c r="N22" s="12"/>
      <c r="O22" s="12"/>
      <c r="P22" s="12"/>
      <c r="Q22" s="12"/>
      <c r="R22" s="12"/>
      <c r="S22" s="12"/>
    </row>
    <row r="23" spans="2:19" ht="14.25" customHeight="1" x14ac:dyDescent="0.25">
      <c r="B23" s="12"/>
      <c r="C23" s="12"/>
      <c r="D23" s="12"/>
      <c r="E23" s="12"/>
      <c r="F23" s="13"/>
      <c r="G23" s="13"/>
      <c r="H23" s="13"/>
      <c r="I23" s="9" t="s">
        <v>10</v>
      </c>
      <c r="J23" s="6"/>
      <c r="K23" s="6">
        <v>19</v>
      </c>
      <c r="L23" s="6">
        <v>8</v>
      </c>
      <c r="M23" s="134">
        <f t="shared" si="0"/>
        <v>1.375</v>
      </c>
      <c r="N23" s="12"/>
      <c r="O23" s="12"/>
      <c r="P23" s="12"/>
      <c r="Q23" s="12"/>
      <c r="R23" s="12"/>
      <c r="S23" s="12"/>
    </row>
    <row r="24" spans="2:19" ht="14.25" customHeight="1" x14ac:dyDescent="0.25">
      <c r="B24" s="12"/>
      <c r="C24" s="12"/>
      <c r="D24" s="12"/>
      <c r="E24" s="12"/>
      <c r="F24" s="13"/>
      <c r="G24" s="13"/>
      <c r="H24" s="13"/>
      <c r="I24" s="9" t="s">
        <v>11</v>
      </c>
      <c r="J24" s="6"/>
      <c r="K24" s="6">
        <v>15</v>
      </c>
      <c r="L24" s="6">
        <v>12</v>
      </c>
      <c r="M24" s="134">
        <f t="shared" si="0"/>
        <v>0.25</v>
      </c>
      <c r="N24" s="12"/>
      <c r="O24" s="12"/>
      <c r="P24" s="12"/>
      <c r="Q24" s="12"/>
      <c r="R24" s="12"/>
      <c r="S24" s="12"/>
    </row>
    <row r="25" spans="2:19" ht="14.25" customHeight="1" x14ac:dyDescent="0.25">
      <c r="B25" s="12"/>
      <c r="C25" s="12"/>
      <c r="D25" s="12"/>
      <c r="E25" s="12"/>
      <c r="F25" s="13"/>
      <c r="G25" s="13"/>
      <c r="H25" s="13"/>
      <c r="I25" s="9" t="s">
        <v>12</v>
      </c>
      <c r="J25" s="6"/>
      <c r="K25" s="6">
        <v>18</v>
      </c>
      <c r="L25" s="6">
        <v>11</v>
      </c>
      <c r="M25" s="134">
        <f t="shared" si="0"/>
        <v>0.63636363636363646</v>
      </c>
      <c r="N25" s="12"/>
      <c r="O25" s="12"/>
      <c r="P25" s="12"/>
      <c r="Q25" s="12"/>
      <c r="R25" s="12"/>
      <c r="S25" s="12"/>
    </row>
    <row r="26" spans="2:19" ht="14.25" customHeight="1" x14ac:dyDescent="0.25">
      <c r="B26" s="12"/>
      <c r="C26" s="12"/>
      <c r="D26" s="12"/>
      <c r="E26" s="12"/>
      <c r="F26" s="13"/>
      <c r="G26" s="13"/>
      <c r="H26" s="13"/>
      <c r="I26" s="9" t="s">
        <v>13</v>
      </c>
      <c r="J26" s="6"/>
      <c r="K26" s="6">
        <v>8</v>
      </c>
      <c r="L26" s="6">
        <v>10</v>
      </c>
      <c r="M26" s="134">
        <f t="shared" si="0"/>
        <v>-0.19999999999999996</v>
      </c>
      <c r="N26" s="12"/>
      <c r="O26" s="12"/>
      <c r="P26" s="12"/>
      <c r="Q26" s="12"/>
      <c r="R26" s="12"/>
      <c r="S26" s="12"/>
    </row>
    <row r="27" spans="2:19" ht="14.25" customHeight="1" thickBot="1" x14ac:dyDescent="0.3">
      <c r="B27" s="12"/>
      <c r="C27" s="12"/>
      <c r="D27" s="12"/>
      <c r="E27" s="12"/>
      <c r="F27" s="13"/>
      <c r="G27" s="13"/>
      <c r="H27" s="13"/>
      <c r="I27" s="9" t="s">
        <v>14</v>
      </c>
      <c r="J27" s="6"/>
      <c r="K27" s="6">
        <v>13</v>
      </c>
      <c r="L27" s="6">
        <v>16</v>
      </c>
      <c r="M27" s="134">
        <f t="shared" si="0"/>
        <v>-0.1875</v>
      </c>
      <c r="N27" s="12"/>
      <c r="O27" s="12"/>
      <c r="P27" s="12"/>
      <c r="Q27" s="12"/>
      <c r="R27" s="12"/>
      <c r="S27" s="12"/>
    </row>
    <row r="28" spans="2:19" ht="14.25" hidden="1" customHeight="1" x14ac:dyDescent="0.3">
      <c r="B28" s="12"/>
      <c r="C28" s="12"/>
      <c r="D28" s="12"/>
      <c r="E28" s="12"/>
      <c r="F28" s="13"/>
      <c r="G28" s="13"/>
      <c r="H28" s="13"/>
      <c r="I28" s="9" t="s">
        <v>15</v>
      </c>
      <c r="J28" s="6"/>
      <c r="K28" s="6"/>
      <c r="L28" s="6"/>
      <c r="M28" s="134" t="e">
        <f t="shared" si="0"/>
        <v>#DIV/0!</v>
      </c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3"/>
      <c r="G29" s="13"/>
      <c r="H29" s="13"/>
      <c r="I29" s="9" t="s">
        <v>16</v>
      </c>
      <c r="J29" s="6"/>
      <c r="K29" s="6"/>
      <c r="L29" s="6"/>
      <c r="M29" s="134" t="e">
        <f t="shared" si="0"/>
        <v>#DIV/0!</v>
      </c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3"/>
      <c r="G30" s="13"/>
      <c r="H30" s="13"/>
      <c r="I30" s="133" t="s">
        <v>0</v>
      </c>
      <c r="J30" s="132"/>
      <c r="K30" s="32">
        <f>SUM(K18:K29)</f>
        <v>140</v>
      </c>
      <c r="L30" s="32">
        <f>SUM(L18:L29)</f>
        <v>119</v>
      </c>
      <c r="M30" s="131">
        <f t="shared" si="0"/>
        <v>0.17647058823529416</v>
      </c>
      <c r="N30" s="12"/>
      <c r="O30" s="130"/>
      <c r="P30" s="130"/>
      <c r="Q30" s="130"/>
      <c r="R30" s="130"/>
      <c r="S30" s="130"/>
    </row>
    <row r="31" spans="2:19" ht="13.5" customHeight="1" x14ac:dyDescent="0.25">
      <c r="B31" s="12"/>
      <c r="C31" s="12"/>
      <c r="D31" s="12"/>
      <c r="E31" s="12"/>
      <c r="F31" s="13"/>
      <c r="G31" s="13"/>
      <c r="H31" s="13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3"/>
      <c r="G32" s="13"/>
      <c r="H32" s="13"/>
      <c r="I32" s="178" t="s">
        <v>170</v>
      </c>
      <c r="J32" s="178"/>
      <c r="K32" s="178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2"/>
      <c r="C33" s="12"/>
      <c r="D33" s="12"/>
      <c r="E33" s="12"/>
      <c r="F33" s="13"/>
      <c r="G33" s="13"/>
      <c r="H33" s="13"/>
      <c r="I33" s="178"/>
      <c r="J33" s="178"/>
      <c r="K33" s="178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2"/>
      <c r="C34" s="12"/>
      <c r="D34" s="12"/>
      <c r="E34" s="12"/>
      <c r="F34" s="13"/>
      <c r="G34" s="13"/>
      <c r="H34" s="13"/>
      <c r="I34" s="10" t="s">
        <v>169</v>
      </c>
      <c r="J34" s="10"/>
      <c r="K34" s="129" t="s">
        <v>142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2"/>
      <c r="C35" s="12"/>
      <c r="D35" s="12"/>
      <c r="E35" s="12"/>
      <c r="F35" s="13"/>
      <c r="G35" s="13"/>
      <c r="H35" s="13"/>
      <c r="I35" s="127">
        <v>2009</v>
      </c>
      <c r="J35" s="6"/>
      <c r="K35" s="126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2"/>
      <c r="C36" s="12"/>
      <c r="D36" s="12"/>
      <c r="E36" s="12"/>
      <c r="F36" s="13"/>
      <c r="G36" s="13"/>
      <c r="H36" s="13"/>
      <c r="I36" s="127">
        <v>2010</v>
      </c>
      <c r="J36" s="6"/>
      <c r="K36" s="126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2"/>
      <c r="C37" s="12"/>
      <c r="D37" s="12"/>
      <c r="E37" s="12"/>
      <c r="F37" s="13"/>
      <c r="G37" s="13"/>
      <c r="H37" s="13"/>
      <c r="I37" s="127">
        <v>2011</v>
      </c>
      <c r="J37" s="6"/>
      <c r="K37" s="126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2"/>
      <c r="C38" s="12"/>
      <c r="D38" s="12"/>
      <c r="E38" s="12"/>
      <c r="F38" s="13"/>
      <c r="G38" s="13"/>
      <c r="H38" s="13"/>
      <c r="I38" s="127">
        <v>2012</v>
      </c>
      <c r="J38" s="6"/>
      <c r="K38" s="126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3"/>
      <c r="G39" s="13"/>
      <c r="H39" s="13"/>
      <c r="I39" s="127">
        <v>2013</v>
      </c>
      <c r="J39" s="6"/>
      <c r="K39" s="126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3"/>
      <c r="G40" s="13"/>
      <c r="H40" s="13"/>
      <c r="I40" s="127">
        <v>2014</v>
      </c>
      <c r="J40" s="6"/>
      <c r="K40" s="126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3"/>
      <c r="G41" s="13"/>
      <c r="H41" s="13"/>
      <c r="I41" s="127">
        <v>2015</v>
      </c>
      <c r="J41" s="6"/>
      <c r="K41" s="126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3"/>
      <c r="G42" s="13"/>
      <c r="H42" s="13"/>
      <c r="I42" s="127">
        <v>2016</v>
      </c>
      <c r="J42" s="6"/>
      <c r="K42" s="126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3"/>
      <c r="G43" s="13"/>
      <c r="H43" s="13"/>
      <c r="I43" s="127">
        <v>2017</v>
      </c>
      <c r="J43" s="6"/>
      <c r="K43" s="126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3"/>
      <c r="G44" s="13"/>
      <c r="H44" s="13"/>
      <c r="I44" s="127">
        <v>2018</v>
      </c>
      <c r="J44" s="6"/>
      <c r="K44" s="126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thickBot="1" x14ac:dyDescent="0.3">
      <c r="C45" s="128"/>
      <c r="D45" s="128"/>
      <c r="E45" s="128"/>
      <c r="F45" s="128"/>
      <c r="G45" s="128"/>
      <c r="H45" s="125"/>
      <c r="I45" s="127" t="s">
        <v>168</v>
      </c>
      <c r="J45" s="6"/>
      <c r="K45" s="126">
        <f>K30</f>
        <v>140</v>
      </c>
      <c r="L45" s="12"/>
      <c r="M45" s="12"/>
      <c r="N45" s="12"/>
      <c r="O45" s="12"/>
      <c r="P45" s="12"/>
      <c r="Q45" s="12"/>
      <c r="R45" s="12"/>
      <c r="S45" s="12"/>
    </row>
    <row r="46" spans="2:19" x14ac:dyDescent="0.25">
      <c r="B46" s="179"/>
      <c r="C46" s="179"/>
      <c r="D46" s="179"/>
      <c r="E46" s="179"/>
      <c r="F46" s="179"/>
      <c r="G46" s="179"/>
      <c r="H46" s="125"/>
      <c r="I46" s="32" t="s">
        <v>0</v>
      </c>
      <c r="J46" s="32"/>
      <c r="K46" s="124">
        <f>SUM(K35:K45)</f>
        <v>1292</v>
      </c>
      <c r="L46" s="12"/>
      <c r="M46" s="12"/>
      <c r="N46" s="12"/>
      <c r="O46" s="12"/>
      <c r="P46" s="12"/>
      <c r="Q46" s="12"/>
      <c r="R46" s="12"/>
      <c r="S46" s="12"/>
    </row>
    <row r="47" spans="2:19" x14ac:dyDescent="0.25">
      <c r="B47" s="179"/>
      <c r="C47" s="179"/>
      <c r="D47" s="179"/>
      <c r="E47" s="179"/>
      <c r="F47" s="179"/>
      <c r="G47" s="179"/>
      <c r="H47" s="13"/>
      <c r="I47" s="180" t="s">
        <v>66</v>
      </c>
      <c r="J47" s="180"/>
      <c r="K47" s="180"/>
      <c r="L47" s="12"/>
      <c r="M47" s="12"/>
      <c r="N47" s="12"/>
      <c r="O47" s="12"/>
      <c r="P47" s="12"/>
      <c r="Q47" s="12"/>
      <c r="R47" s="12"/>
      <c r="S47" s="12"/>
    </row>
    <row r="48" spans="2:19" x14ac:dyDescent="0.25">
      <c r="B48" s="179"/>
      <c r="C48" s="179"/>
      <c r="D48" s="179"/>
      <c r="E48" s="179"/>
      <c r="F48" s="179"/>
      <c r="G48" s="179"/>
      <c r="I48" s="180"/>
      <c r="J48" s="180"/>
      <c r="K48" s="180"/>
      <c r="L48" s="12"/>
      <c r="M48" s="12"/>
      <c r="N48" s="12"/>
      <c r="O48" s="12"/>
      <c r="P48" s="12"/>
      <c r="Q48" s="12"/>
      <c r="R48" s="12"/>
      <c r="S48" s="12"/>
    </row>
    <row r="49" spans="2:19" x14ac:dyDescent="0.25">
      <c r="I49" s="12"/>
      <c r="J49" s="12"/>
      <c r="K49" s="12"/>
      <c r="L49" s="174" t="s">
        <v>66</v>
      </c>
      <c r="M49" s="174"/>
      <c r="N49" s="174"/>
      <c r="O49" s="174"/>
      <c r="P49" s="174"/>
      <c r="Q49" s="174"/>
      <c r="R49" s="174"/>
      <c r="S49" s="174"/>
    </row>
    <row r="50" spans="2:19" x14ac:dyDescent="0.25">
      <c r="I50" s="12"/>
      <c r="J50" s="12"/>
      <c r="K50" s="12"/>
      <c r="L50" s="12"/>
      <c r="M50" s="123"/>
      <c r="N50" s="12"/>
      <c r="O50" s="12"/>
      <c r="P50" s="12"/>
      <c r="Q50" s="12"/>
      <c r="R50" s="12"/>
      <c r="S50" s="12"/>
    </row>
    <row r="51" spans="2:19" x14ac:dyDescent="0.25">
      <c r="I51" s="12"/>
      <c r="J51" s="12"/>
      <c r="K51" s="178" t="s">
        <v>167</v>
      </c>
      <c r="L51" s="178"/>
      <c r="M51" s="178"/>
      <c r="N51" s="178"/>
      <c r="O51" s="178"/>
      <c r="P51" s="178"/>
      <c r="Q51" s="178"/>
      <c r="R51" s="12"/>
      <c r="S51" s="12"/>
    </row>
    <row r="52" spans="2:19" ht="15" customHeight="1" thickBot="1" x14ac:dyDescent="0.3">
      <c r="I52" s="12"/>
      <c r="J52" s="12"/>
      <c r="K52" s="171" t="s">
        <v>166</v>
      </c>
      <c r="L52" s="158" t="s">
        <v>74</v>
      </c>
      <c r="M52" s="158"/>
      <c r="N52" s="10"/>
      <c r="O52" s="158">
        <v>2018</v>
      </c>
      <c r="P52" s="158"/>
      <c r="Q52" s="158"/>
      <c r="R52" s="12"/>
      <c r="S52" s="12"/>
    </row>
    <row r="53" spans="2:19" ht="15" customHeight="1" x14ac:dyDescent="0.25">
      <c r="I53" s="12"/>
      <c r="J53" s="12"/>
      <c r="K53" s="171"/>
      <c r="L53" s="10" t="s">
        <v>50</v>
      </c>
      <c r="M53" s="10" t="s">
        <v>1</v>
      </c>
      <c r="N53" s="10"/>
      <c r="O53" s="10" t="s">
        <v>50</v>
      </c>
      <c r="P53" s="10"/>
      <c r="Q53" s="10" t="s">
        <v>1</v>
      </c>
      <c r="R53" s="12"/>
      <c r="S53" s="12"/>
    </row>
    <row r="54" spans="2:19" x14ac:dyDescent="0.25">
      <c r="I54" s="12"/>
      <c r="J54" s="12"/>
      <c r="K54" s="94" t="s">
        <v>165</v>
      </c>
      <c r="L54" s="6">
        <v>90</v>
      </c>
      <c r="M54" s="7">
        <f>L54/$L$58</f>
        <v>0.6428571428571429</v>
      </c>
      <c r="N54" s="7"/>
      <c r="O54" s="6">
        <v>76</v>
      </c>
      <c r="P54" s="6"/>
      <c r="Q54" s="7">
        <f>O54/$O$58</f>
        <v>0.51006711409395977</v>
      </c>
      <c r="R54" s="12"/>
      <c r="S54" s="12"/>
    </row>
    <row r="55" spans="2:19" x14ac:dyDescent="0.25">
      <c r="I55" s="12"/>
      <c r="J55" s="12"/>
      <c r="K55" s="94" t="s">
        <v>164</v>
      </c>
      <c r="L55" s="6">
        <v>44</v>
      </c>
      <c r="M55" s="7">
        <f>L55/$L$58</f>
        <v>0.31428571428571428</v>
      </c>
      <c r="N55" s="7"/>
      <c r="O55" s="6">
        <v>31</v>
      </c>
      <c r="P55" s="6"/>
      <c r="Q55" s="7">
        <f>O55/$O$58</f>
        <v>0.20805369127516779</v>
      </c>
      <c r="R55" s="12"/>
      <c r="S55" s="12"/>
    </row>
    <row r="56" spans="2:19" x14ac:dyDescent="0.25">
      <c r="I56" s="12"/>
      <c r="J56" s="12"/>
      <c r="K56" s="94" t="s">
        <v>163</v>
      </c>
      <c r="L56" s="6">
        <v>6</v>
      </c>
      <c r="M56" s="7">
        <f>L56/$L$58</f>
        <v>4.2857142857142858E-2</v>
      </c>
      <c r="N56" s="7"/>
      <c r="O56" s="6">
        <v>19</v>
      </c>
      <c r="P56" s="6"/>
      <c r="Q56" s="7">
        <f>O56/$O$58</f>
        <v>0.12751677852348994</v>
      </c>
      <c r="R56" s="12"/>
      <c r="S56" s="12"/>
    </row>
    <row r="57" spans="2:19" ht="19.5" customHeight="1" thickBot="1" x14ac:dyDescent="0.3">
      <c r="B57" s="151" t="s">
        <v>162</v>
      </c>
      <c r="C57" s="151"/>
      <c r="D57" s="151"/>
      <c r="E57" s="151"/>
      <c r="F57" s="151"/>
      <c r="G57" s="151"/>
      <c r="H57" s="151"/>
      <c r="I57" s="12"/>
      <c r="J57" s="12"/>
      <c r="K57" s="122" t="s">
        <v>161</v>
      </c>
      <c r="L57" s="121">
        <v>0</v>
      </c>
      <c r="M57" s="120">
        <f>L57/$L$58</f>
        <v>0</v>
      </c>
      <c r="N57" s="120"/>
      <c r="O57" s="121">
        <v>23</v>
      </c>
      <c r="P57" s="121"/>
      <c r="Q57" s="120">
        <f>O57/$O$58</f>
        <v>0.15436241610738255</v>
      </c>
      <c r="R57" s="12"/>
      <c r="S57" s="12"/>
    </row>
    <row r="58" spans="2:19" x14ac:dyDescent="0.25">
      <c r="B58" s="151"/>
      <c r="C58" s="151"/>
      <c r="D58" s="151"/>
      <c r="E58" s="151"/>
      <c r="F58" s="151"/>
      <c r="G58" s="151"/>
      <c r="H58" s="151"/>
      <c r="I58" s="12"/>
      <c r="J58" s="12"/>
      <c r="K58" s="40" t="s">
        <v>0</v>
      </c>
      <c r="L58" s="40">
        <f>SUM(L54:L57)</f>
        <v>140</v>
      </c>
      <c r="M58" s="119">
        <f>SUM(M54:M57)</f>
        <v>1</v>
      </c>
      <c r="N58" s="119"/>
      <c r="O58" s="40">
        <f>SUM(O54:O57)</f>
        <v>149</v>
      </c>
      <c r="P58" s="40"/>
      <c r="Q58" s="119">
        <f>SUM(Q54:Q57)</f>
        <v>1</v>
      </c>
      <c r="R58" s="12"/>
      <c r="S58" s="12"/>
    </row>
    <row r="59" spans="2:19" ht="15" customHeight="1" x14ac:dyDescent="0.25">
      <c r="B59" s="157" t="s">
        <v>160</v>
      </c>
      <c r="C59" s="157"/>
      <c r="D59" s="171" t="s">
        <v>159</v>
      </c>
      <c r="E59" s="116"/>
      <c r="F59" s="157" t="s">
        <v>74</v>
      </c>
      <c r="G59" s="40"/>
      <c r="H59" s="157" t="s">
        <v>0</v>
      </c>
      <c r="I59" s="12"/>
      <c r="J59" s="12"/>
      <c r="K59" s="118" t="s">
        <v>66</v>
      </c>
      <c r="L59" s="117"/>
      <c r="M59" s="117"/>
      <c r="N59" s="117"/>
      <c r="O59" s="117"/>
      <c r="P59" s="117"/>
      <c r="Q59" s="117"/>
      <c r="R59" s="117"/>
      <c r="S59" s="12"/>
    </row>
    <row r="60" spans="2:19" ht="15" customHeight="1" x14ac:dyDescent="0.25">
      <c r="B60" s="157"/>
      <c r="C60" s="157"/>
      <c r="D60" s="171"/>
      <c r="E60" s="116"/>
      <c r="F60" s="157"/>
      <c r="G60" s="40"/>
      <c r="H60" s="157"/>
      <c r="I60" s="12"/>
      <c r="J60" s="12"/>
      <c r="R60" s="12"/>
      <c r="S60" s="12"/>
    </row>
    <row r="61" spans="2:19" x14ac:dyDescent="0.25">
      <c r="B61" s="115" t="s">
        <v>158</v>
      </c>
      <c r="C61" s="115"/>
      <c r="D61" s="114">
        <v>356</v>
      </c>
      <c r="E61" s="114"/>
      <c r="F61" s="114">
        <v>34</v>
      </c>
      <c r="G61" s="113"/>
      <c r="H61" s="113">
        <f t="shared" ref="H61:H86" si="1">D61+F61</f>
        <v>390</v>
      </c>
      <c r="I61" s="12"/>
      <c r="J61" s="12"/>
      <c r="K61" s="151" t="s">
        <v>157</v>
      </c>
      <c r="L61" s="151"/>
      <c r="M61" s="151"/>
      <c r="N61" s="151"/>
      <c r="O61" s="151"/>
      <c r="R61" s="12"/>
      <c r="S61" s="12"/>
    </row>
    <row r="62" spans="2:19" ht="15.75" thickBot="1" x14ac:dyDescent="0.3">
      <c r="B62" s="115" t="s">
        <v>20</v>
      </c>
      <c r="C62" s="115"/>
      <c r="D62" s="114">
        <v>86</v>
      </c>
      <c r="E62" s="114"/>
      <c r="F62" s="114">
        <v>5</v>
      </c>
      <c r="G62" s="113"/>
      <c r="H62" s="113">
        <f t="shared" si="1"/>
        <v>91</v>
      </c>
      <c r="I62" s="12"/>
      <c r="J62" s="12"/>
      <c r="K62" s="171" t="s">
        <v>156</v>
      </c>
      <c r="L62" s="171"/>
      <c r="M62" s="158" t="s">
        <v>142</v>
      </c>
      <c r="N62" s="158"/>
      <c r="O62" s="158"/>
      <c r="P62" s="12"/>
      <c r="Q62" s="12"/>
      <c r="R62" s="12"/>
      <c r="S62" s="12"/>
    </row>
    <row r="63" spans="2:19" x14ac:dyDescent="0.25">
      <c r="B63" s="115" t="s">
        <v>155</v>
      </c>
      <c r="C63" s="115"/>
      <c r="D63" s="114">
        <v>64</v>
      </c>
      <c r="E63" s="114"/>
      <c r="F63" s="114">
        <v>7</v>
      </c>
      <c r="G63" s="113"/>
      <c r="H63" s="113">
        <f t="shared" si="1"/>
        <v>71</v>
      </c>
      <c r="I63" s="12"/>
      <c r="J63" s="12"/>
      <c r="K63" s="171"/>
      <c r="L63" s="171"/>
      <c r="M63" s="40" t="s">
        <v>50</v>
      </c>
      <c r="N63" s="40"/>
      <c r="O63" s="40" t="s">
        <v>1</v>
      </c>
      <c r="P63" s="11"/>
      <c r="Q63" s="11"/>
      <c r="R63" s="12"/>
      <c r="S63" s="12"/>
    </row>
    <row r="64" spans="2:19" ht="15" customHeight="1" x14ac:dyDescent="0.25">
      <c r="B64" s="115" t="s">
        <v>33</v>
      </c>
      <c r="C64" s="115"/>
      <c r="D64" s="114">
        <v>57</v>
      </c>
      <c r="E64" s="114"/>
      <c r="F64" s="114">
        <v>12</v>
      </c>
      <c r="G64" s="113"/>
      <c r="H64" s="113">
        <f t="shared" si="1"/>
        <v>69</v>
      </c>
      <c r="I64" s="12"/>
      <c r="J64" s="12"/>
      <c r="K64" s="94" t="s">
        <v>154</v>
      </c>
      <c r="L64" s="6"/>
      <c r="M64" s="106">
        <v>32</v>
      </c>
      <c r="N64" s="106"/>
      <c r="O64" s="7">
        <f t="shared" ref="O64:O72" si="2">M64/$M$73</f>
        <v>0.22857142857142856</v>
      </c>
      <c r="P64" s="11"/>
      <c r="Q64" s="11"/>
      <c r="R64" s="11"/>
      <c r="S64" s="12"/>
    </row>
    <row r="65" spans="2:16" ht="15" customHeight="1" x14ac:dyDescent="0.25">
      <c r="B65" s="115" t="s">
        <v>24</v>
      </c>
      <c r="C65" s="115"/>
      <c r="D65" s="114">
        <v>58</v>
      </c>
      <c r="E65" s="114"/>
      <c r="F65" s="114">
        <v>8</v>
      </c>
      <c r="G65" s="113"/>
      <c r="H65" s="113">
        <f t="shared" si="1"/>
        <v>66</v>
      </c>
      <c r="I65" s="12"/>
      <c r="J65" s="12"/>
      <c r="K65" s="94" t="s">
        <v>153</v>
      </c>
      <c r="L65" s="6"/>
      <c r="M65" s="106">
        <v>16</v>
      </c>
      <c r="N65" s="106"/>
      <c r="O65" s="7">
        <f t="shared" si="2"/>
        <v>0.11428571428571428</v>
      </c>
      <c r="P65" s="12"/>
    </row>
    <row r="66" spans="2:16" x14ac:dyDescent="0.25">
      <c r="B66" s="115" t="s">
        <v>27</v>
      </c>
      <c r="C66" s="115"/>
      <c r="D66" s="114">
        <v>50</v>
      </c>
      <c r="E66" s="114"/>
      <c r="F66" s="114">
        <v>8</v>
      </c>
      <c r="G66" s="113"/>
      <c r="H66" s="113">
        <f t="shared" si="1"/>
        <v>58</v>
      </c>
      <c r="I66" s="94"/>
      <c r="J66" s="12"/>
      <c r="K66" s="94" t="s">
        <v>152</v>
      </c>
      <c r="L66" s="6"/>
      <c r="M66" s="106">
        <v>21</v>
      </c>
      <c r="N66" s="106"/>
      <c r="O66" s="7">
        <f t="shared" si="2"/>
        <v>0.15</v>
      </c>
      <c r="P66" s="12"/>
    </row>
    <row r="67" spans="2:16" x14ac:dyDescent="0.25">
      <c r="B67" s="115" t="s">
        <v>21</v>
      </c>
      <c r="C67" s="115"/>
      <c r="D67" s="114">
        <v>55</v>
      </c>
      <c r="E67" s="114"/>
      <c r="F67" s="114">
        <v>2</v>
      </c>
      <c r="G67" s="113"/>
      <c r="H67" s="113">
        <f t="shared" si="1"/>
        <v>57</v>
      </c>
      <c r="I67" s="12"/>
      <c r="J67" s="12"/>
      <c r="K67" s="94" t="s">
        <v>151</v>
      </c>
      <c r="L67" s="6"/>
      <c r="M67" s="106">
        <v>5</v>
      </c>
      <c r="N67" s="106"/>
      <c r="O67" s="7">
        <f t="shared" si="2"/>
        <v>3.5714285714285712E-2</v>
      </c>
      <c r="P67" s="12"/>
    </row>
    <row r="68" spans="2:16" x14ac:dyDescent="0.25">
      <c r="B68" s="115" t="s">
        <v>150</v>
      </c>
      <c r="C68" s="115"/>
      <c r="D68" s="114">
        <v>45</v>
      </c>
      <c r="E68" s="114"/>
      <c r="F68" s="114">
        <v>7</v>
      </c>
      <c r="G68" s="113"/>
      <c r="H68" s="113">
        <f t="shared" si="1"/>
        <v>52</v>
      </c>
      <c r="I68" s="12"/>
      <c r="J68" s="12"/>
      <c r="K68" s="94" t="s">
        <v>149</v>
      </c>
      <c r="L68" s="6"/>
      <c r="M68" s="106">
        <v>0</v>
      </c>
      <c r="N68" s="106"/>
      <c r="O68" s="7">
        <f t="shared" si="2"/>
        <v>0</v>
      </c>
      <c r="P68" s="12"/>
    </row>
    <row r="69" spans="2:16" ht="15.75" customHeight="1" x14ac:dyDescent="0.25">
      <c r="B69" s="93" t="s">
        <v>148</v>
      </c>
      <c r="C69" s="93"/>
      <c r="D69" s="6">
        <v>41</v>
      </c>
      <c r="E69" s="6"/>
      <c r="F69" s="108">
        <v>7</v>
      </c>
      <c r="G69" s="6"/>
      <c r="H69" s="107">
        <f t="shared" si="1"/>
        <v>48</v>
      </c>
      <c r="I69" s="12"/>
      <c r="J69" s="12"/>
      <c r="K69" s="94" t="s">
        <v>147</v>
      </c>
      <c r="L69" s="109"/>
      <c r="M69" s="106">
        <v>41</v>
      </c>
      <c r="N69" s="109"/>
      <c r="O69" s="7">
        <f t="shared" si="2"/>
        <v>0.29285714285714287</v>
      </c>
      <c r="P69" s="12"/>
    </row>
    <row r="70" spans="2:16" x14ac:dyDescent="0.25">
      <c r="B70" s="93" t="s">
        <v>18</v>
      </c>
      <c r="C70" s="93"/>
      <c r="D70" s="6">
        <v>42</v>
      </c>
      <c r="E70" s="6"/>
      <c r="F70" s="108">
        <v>2</v>
      </c>
      <c r="G70" s="6"/>
      <c r="H70" s="107">
        <f t="shared" si="1"/>
        <v>44</v>
      </c>
      <c r="I70" s="12"/>
      <c r="J70" s="12"/>
      <c r="K70" s="94" t="s">
        <v>146</v>
      </c>
      <c r="L70" s="6"/>
      <c r="M70" s="106">
        <v>1</v>
      </c>
      <c r="N70" s="106"/>
      <c r="O70" s="7">
        <f t="shared" si="2"/>
        <v>7.1428571428571426E-3</v>
      </c>
      <c r="P70" s="12"/>
    </row>
    <row r="71" spans="2:16" ht="15" customHeight="1" x14ac:dyDescent="0.25">
      <c r="B71" s="93" t="s">
        <v>32</v>
      </c>
      <c r="C71" s="93"/>
      <c r="D71" s="6">
        <v>31</v>
      </c>
      <c r="E71" s="6"/>
      <c r="F71" s="108">
        <v>5</v>
      </c>
      <c r="G71" s="6"/>
      <c r="H71" s="107">
        <f t="shared" si="1"/>
        <v>36</v>
      </c>
      <c r="I71" s="12"/>
      <c r="J71" s="12"/>
      <c r="K71" s="94" t="s">
        <v>145</v>
      </c>
      <c r="L71" s="6"/>
      <c r="M71" s="106">
        <v>4</v>
      </c>
      <c r="N71" s="106"/>
      <c r="O71" s="7">
        <f t="shared" si="2"/>
        <v>2.8571428571428571E-2</v>
      </c>
      <c r="P71" s="12"/>
    </row>
    <row r="72" spans="2:16" ht="15" customHeight="1" thickBot="1" x14ac:dyDescent="0.3">
      <c r="B72" s="93" t="s">
        <v>23</v>
      </c>
      <c r="C72" s="93"/>
      <c r="D72" s="6">
        <v>28</v>
      </c>
      <c r="E72" s="6"/>
      <c r="F72" s="108">
        <v>8</v>
      </c>
      <c r="G72" s="6"/>
      <c r="H72" s="107">
        <f t="shared" si="1"/>
        <v>36</v>
      </c>
      <c r="I72" s="12"/>
      <c r="J72" s="12"/>
      <c r="K72" s="94" t="s">
        <v>4</v>
      </c>
      <c r="L72" s="6"/>
      <c r="M72" s="106">
        <v>20</v>
      </c>
      <c r="N72" s="106"/>
      <c r="O72" s="7">
        <f t="shared" si="2"/>
        <v>0.14285714285714285</v>
      </c>
      <c r="P72" s="12"/>
    </row>
    <row r="73" spans="2:16" ht="15" customHeight="1" x14ac:dyDescent="0.25">
      <c r="B73" s="93" t="s">
        <v>28</v>
      </c>
      <c r="C73" s="93"/>
      <c r="D73" s="6">
        <v>32</v>
      </c>
      <c r="E73" s="6"/>
      <c r="F73" s="108">
        <v>3</v>
      </c>
      <c r="G73" s="6"/>
      <c r="H73" s="107">
        <f t="shared" si="1"/>
        <v>35</v>
      </c>
      <c r="I73" s="12"/>
      <c r="J73" s="12"/>
      <c r="K73" s="14" t="s">
        <v>0</v>
      </c>
      <c r="L73" s="14"/>
      <c r="M73" s="105">
        <f>SUM(M64:M72)</f>
        <v>140</v>
      </c>
      <c r="N73" s="105"/>
      <c r="O73" s="4">
        <f>SUM(O64:O72)</f>
        <v>1</v>
      </c>
      <c r="P73" s="12"/>
    </row>
    <row r="74" spans="2:16" ht="15" customHeight="1" x14ac:dyDescent="0.25">
      <c r="B74" s="93" t="s">
        <v>35</v>
      </c>
      <c r="C74" s="93"/>
      <c r="D74" s="6">
        <v>29</v>
      </c>
      <c r="E74" s="6"/>
      <c r="F74" s="108">
        <v>3</v>
      </c>
      <c r="G74" s="6"/>
      <c r="H74" s="107">
        <f t="shared" si="1"/>
        <v>32</v>
      </c>
      <c r="I74" s="112"/>
      <c r="J74" s="12"/>
    </row>
    <row r="75" spans="2:16" ht="14.25" customHeight="1" x14ac:dyDescent="0.25">
      <c r="B75" s="93" t="s">
        <v>22</v>
      </c>
      <c r="C75" s="93"/>
      <c r="D75" s="6">
        <v>27</v>
      </c>
      <c r="E75" s="6"/>
      <c r="F75" s="108">
        <v>5</v>
      </c>
      <c r="G75" s="6"/>
      <c r="H75" s="107">
        <f t="shared" si="1"/>
        <v>32</v>
      </c>
      <c r="I75" s="12"/>
      <c r="J75" s="12"/>
      <c r="K75" s="151" t="s">
        <v>144</v>
      </c>
      <c r="L75" s="151"/>
      <c r="M75" s="151"/>
      <c r="N75" s="151"/>
      <c r="O75" s="151"/>
      <c r="P75" s="12"/>
    </row>
    <row r="76" spans="2:16" ht="15.75" thickBot="1" x14ac:dyDescent="0.3">
      <c r="B76" s="93" t="s">
        <v>26</v>
      </c>
      <c r="C76" s="93"/>
      <c r="D76" s="6">
        <v>22</v>
      </c>
      <c r="E76" s="6"/>
      <c r="F76" s="108">
        <v>5</v>
      </c>
      <c r="G76" s="6"/>
      <c r="H76" s="107">
        <f t="shared" si="1"/>
        <v>27</v>
      </c>
      <c r="J76" s="111"/>
      <c r="K76" s="171" t="s">
        <v>143</v>
      </c>
      <c r="L76" s="171"/>
      <c r="M76" s="172" t="s">
        <v>142</v>
      </c>
      <c r="N76" s="172"/>
      <c r="O76" s="172"/>
      <c r="P76" s="12"/>
    </row>
    <row r="77" spans="2:16" ht="15" customHeight="1" x14ac:dyDescent="0.25">
      <c r="B77" s="93" t="s">
        <v>34</v>
      </c>
      <c r="C77" s="93"/>
      <c r="D77" s="6">
        <v>18</v>
      </c>
      <c r="E77" s="6"/>
      <c r="F77" s="108">
        <v>4</v>
      </c>
      <c r="G77" s="6"/>
      <c r="H77" s="107">
        <f t="shared" si="1"/>
        <v>22</v>
      </c>
      <c r="I77" s="20"/>
      <c r="J77" s="110"/>
      <c r="K77" s="171"/>
      <c r="L77" s="171"/>
      <c r="M77" s="173" t="s">
        <v>50</v>
      </c>
      <c r="N77" s="173"/>
      <c r="O77" s="10" t="s">
        <v>1</v>
      </c>
    </row>
    <row r="78" spans="2:16" ht="14.25" customHeight="1" x14ac:dyDescent="0.25">
      <c r="B78" s="93" t="s">
        <v>25</v>
      </c>
      <c r="C78" s="93"/>
      <c r="D78" s="6">
        <v>15</v>
      </c>
      <c r="E78" s="6"/>
      <c r="F78" s="108">
        <v>3</v>
      </c>
      <c r="G78" s="6"/>
      <c r="H78" s="107">
        <f t="shared" si="1"/>
        <v>18</v>
      </c>
      <c r="K78" s="94" t="s">
        <v>141</v>
      </c>
      <c r="L78" s="6"/>
      <c r="M78" s="106">
        <v>35</v>
      </c>
      <c r="N78" s="106"/>
      <c r="O78" s="7">
        <f t="shared" ref="O78:O86" si="3">M78/$M$87</f>
        <v>0.25</v>
      </c>
      <c r="P78" s="12"/>
    </row>
    <row r="79" spans="2:16" ht="14.25" customHeight="1" x14ac:dyDescent="0.25">
      <c r="B79" s="93" t="s">
        <v>29</v>
      </c>
      <c r="C79" s="93"/>
      <c r="D79" s="6">
        <v>14</v>
      </c>
      <c r="E79" s="6"/>
      <c r="F79" s="108">
        <v>4</v>
      </c>
      <c r="G79" s="6"/>
      <c r="H79" s="107">
        <f t="shared" si="1"/>
        <v>18</v>
      </c>
      <c r="K79" s="94" t="s">
        <v>140</v>
      </c>
      <c r="L79" s="6"/>
      <c r="M79" s="106">
        <v>9</v>
      </c>
      <c r="N79" s="106"/>
      <c r="O79" s="7">
        <f t="shared" si="3"/>
        <v>6.4285714285714279E-2</v>
      </c>
      <c r="P79" s="12"/>
    </row>
    <row r="80" spans="2:16" ht="14.25" customHeight="1" x14ac:dyDescent="0.25">
      <c r="B80" s="93" t="s">
        <v>31</v>
      </c>
      <c r="C80" s="93"/>
      <c r="D80" s="6">
        <v>15</v>
      </c>
      <c r="E80" s="6"/>
      <c r="F80" s="108">
        <v>0</v>
      </c>
      <c r="G80" s="6"/>
      <c r="H80" s="107">
        <f t="shared" si="1"/>
        <v>15</v>
      </c>
      <c r="K80" s="94" t="s">
        <v>139</v>
      </c>
      <c r="L80" s="6"/>
      <c r="M80" s="106">
        <v>11</v>
      </c>
      <c r="N80" s="106"/>
      <c r="O80" s="7">
        <f t="shared" si="3"/>
        <v>7.857142857142857E-2</v>
      </c>
      <c r="P80" s="12"/>
    </row>
    <row r="81" spans="2:19" ht="14.25" customHeight="1" x14ac:dyDescent="0.25">
      <c r="B81" s="93" t="s">
        <v>19</v>
      </c>
      <c r="C81" s="93"/>
      <c r="D81" s="6">
        <v>12</v>
      </c>
      <c r="E81" s="6"/>
      <c r="F81" s="108">
        <v>3</v>
      </c>
      <c r="G81" s="6"/>
      <c r="H81" s="107">
        <f t="shared" si="1"/>
        <v>15</v>
      </c>
      <c r="K81" s="94" t="s">
        <v>138</v>
      </c>
      <c r="L81" s="6"/>
      <c r="M81" s="106">
        <v>4</v>
      </c>
      <c r="N81" s="106"/>
      <c r="O81" s="7">
        <f t="shared" si="3"/>
        <v>2.8571428571428571E-2</v>
      </c>
      <c r="P81" s="12"/>
    </row>
    <row r="82" spans="2:19" ht="14.25" customHeight="1" x14ac:dyDescent="0.25">
      <c r="B82" s="93" t="s">
        <v>137</v>
      </c>
      <c r="C82" s="93"/>
      <c r="D82" s="6">
        <v>14</v>
      </c>
      <c r="E82" s="6"/>
      <c r="F82" s="108">
        <v>0</v>
      </c>
      <c r="G82" s="6"/>
      <c r="H82" s="107">
        <f t="shared" si="1"/>
        <v>14</v>
      </c>
      <c r="K82" s="94" t="s">
        <v>136</v>
      </c>
      <c r="L82" s="6"/>
      <c r="M82" s="106">
        <v>17</v>
      </c>
      <c r="N82" s="106"/>
      <c r="O82" s="7">
        <f t="shared" si="3"/>
        <v>0.12142857142857143</v>
      </c>
      <c r="P82" s="12"/>
    </row>
    <row r="83" spans="2:19" ht="14.25" customHeight="1" x14ac:dyDescent="0.25">
      <c r="B83" s="93" t="s">
        <v>17</v>
      </c>
      <c r="C83" s="93"/>
      <c r="D83" s="6">
        <v>12</v>
      </c>
      <c r="E83" s="6"/>
      <c r="F83" s="108">
        <v>2</v>
      </c>
      <c r="G83" s="6"/>
      <c r="H83" s="107">
        <f t="shared" si="1"/>
        <v>14</v>
      </c>
      <c r="K83" s="94" t="s">
        <v>135</v>
      </c>
      <c r="L83" s="109"/>
      <c r="M83" s="106">
        <v>13</v>
      </c>
      <c r="N83" s="109"/>
      <c r="O83" s="7">
        <f t="shared" si="3"/>
        <v>9.285714285714286E-2</v>
      </c>
      <c r="P83" s="12"/>
    </row>
    <row r="84" spans="2:19" ht="14.25" customHeight="1" x14ac:dyDescent="0.25">
      <c r="B84" s="93" t="s">
        <v>37</v>
      </c>
      <c r="C84" s="93"/>
      <c r="D84" s="6">
        <v>12</v>
      </c>
      <c r="E84" s="6"/>
      <c r="F84" s="108">
        <v>1</v>
      </c>
      <c r="G84" s="6"/>
      <c r="H84" s="107">
        <f t="shared" si="1"/>
        <v>13</v>
      </c>
      <c r="K84" s="94" t="s">
        <v>134</v>
      </c>
      <c r="L84" s="6"/>
      <c r="M84" s="106">
        <v>2</v>
      </c>
      <c r="N84" s="106"/>
      <c r="O84" s="7">
        <f t="shared" si="3"/>
        <v>1.4285714285714285E-2</v>
      </c>
      <c r="P84" s="12"/>
    </row>
    <row r="85" spans="2:19" ht="14.25" customHeight="1" x14ac:dyDescent="0.25">
      <c r="B85" s="93" t="s">
        <v>30</v>
      </c>
      <c r="C85" s="93"/>
      <c r="D85" s="6">
        <v>9</v>
      </c>
      <c r="E85" s="6"/>
      <c r="F85" s="108">
        <v>1</v>
      </c>
      <c r="G85" s="6"/>
      <c r="H85" s="107">
        <f t="shared" si="1"/>
        <v>10</v>
      </c>
      <c r="K85" s="94" t="s">
        <v>133</v>
      </c>
      <c r="L85" s="6"/>
      <c r="M85" s="106">
        <v>8</v>
      </c>
      <c r="N85" s="106"/>
      <c r="O85" s="7">
        <f t="shared" si="3"/>
        <v>5.7142857142857141E-2</v>
      </c>
      <c r="P85" s="12"/>
    </row>
    <row r="86" spans="2:19" ht="14.25" customHeight="1" thickBot="1" x14ac:dyDescent="0.3">
      <c r="B86" s="93" t="s">
        <v>36</v>
      </c>
      <c r="C86" s="93"/>
      <c r="D86" s="6">
        <v>8</v>
      </c>
      <c r="E86" s="6"/>
      <c r="F86" s="108">
        <v>1</v>
      </c>
      <c r="G86" s="6"/>
      <c r="H86" s="107">
        <f t="shared" si="1"/>
        <v>9</v>
      </c>
      <c r="K86" s="94" t="s">
        <v>42</v>
      </c>
      <c r="L86" s="6"/>
      <c r="M86" s="106">
        <v>41</v>
      </c>
      <c r="N86" s="106"/>
      <c r="O86" s="7">
        <f t="shared" si="3"/>
        <v>0.29285714285714287</v>
      </c>
      <c r="P86" s="12"/>
    </row>
    <row r="87" spans="2:19" ht="14.25" customHeight="1" x14ac:dyDescent="0.25">
      <c r="B87" s="14" t="s">
        <v>0</v>
      </c>
      <c r="C87" s="14"/>
      <c r="D87" s="105">
        <f>SUM(D61:D86)</f>
        <v>1152</v>
      </c>
      <c r="E87" s="105">
        <f>SUM(E61:E86)</f>
        <v>0</v>
      </c>
      <c r="F87" s="105">
        <f>SUM(F61:F86)</f>
        <v>140</v>
      </c>
      <c r="G87" s="105"/>
      <c r="H87" s="105">
        <f>SUM(H61:H86)</f>
        <v>1292</v>
      </c>
      <c r="K87" s="14" t="s">
        <v>0</v>
      </c>
      <c r="L87" s="14"/>
      <c r="M87" s="105">
        <f>SUM(M78:M86)</f>
        <v>140</v>
      </c>
      <c r="N87" s="105"/>
      <c r="O87" s="4">
        <f>SUM(O78:O86)</f>
        <v>1</v>
      </c>
      <c r="P87" s="12"/>
    </row>
    <row r="88" spans="2:19" ht="12.75" customHeight="1" x14ac:dyDescent="0.25">
      <c r="B88" s="168" t="s">
        <v>66</v>
      </c>
      <c r="C88" s="168"/>
      <c r="D88" s="168"/>
      <c r="E88" s="168"/>
      <c r="F88" s="168"/>
      <c r="G88" s="168"/>
      <c r="H88" s="168"/>
      <c r="P88" s="12"/>
    </row>
    <row r="89" spans="2:19" ht="7.5" customHeight="1" x14ac:dyDescent="0.25">
      <c r="B89" s="12"/>
      <c r="C89" s="12"/>
      <c r="D89" s="12"/>
      <c r="E89" s="12"/>
      <c r="F89" s="13"/>
      <c r="G89" s="13"/>
      <c r="H89" s="1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2:19" x14ac:dyDescent="0.25">
      <c r="B90" s="23" t="s">
        <v>132</v>
      </c>
      <c r="C90" s="21"/>
      <c r="D90" s="21"/>
      <c r="E90" s="21"/>
      <c r="F90" s="22"/>
      <c r="G90" s="22"/>
      <c r="H90" s="2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2:19" ht="15" customHeight="1" x14ac:dyDescent="0.25">
      <c r="B91" s="169" t="s">
        <v>131</v>
      </c>
      <c r="C91" s="169"/>
      <c r="D91" s="169"/>
      <c r="E91" s="169"/>
      <c r="F91" s="169"/>
      <c r="G91" s="104"/>
      <c r="H91" s="104"/>
      <c r="I91" s="20"/>
      <c r="J91" s="20"/>
      <c r="K91" s="12"/>
      <c r="L91" s="12"/>
      <c r="M91" s="155" t="s">
        <v>130</v>
      </c>
      <c r="N91" s="155"/>
      <c r="O91" s="155"/>
      <c r="P91" s="155"/>
      <c r="Q91" s="155"/>
      <c r="R91" s="155"/>
      <c r="S91" s="12"/>
    </row>
    <row r="92" spans="2:19" ht="21" customHeight="1" x14ac:dyDescent="0.25">
      <c r="B92" s="169"/>
      <c r="C92" s="169"/>
      <c r="D92" s="169"/>
      <c r="E92" s="169"/>
      <c r="F92" s="169"/>
      <c r="G92" s="104"/>
      <c r="H92" s="104"/>
      <c r="I92" s="20"/>
      <c r="J92" s="20"/>
      <c r="K92" s="12"/>
      <c r="L92" s="12"/>
      <c r="M92" s="155"/>
      <c r="N92" s="155"/>
      <c r="O92" s="155"/>
      <c r="P92" s="155"/>
      <c r="Q92" s="155"/>
      <c r="R92" s="155"/>
      <c r="S92" s="12"/>
    </row>
    <row r="93" spans="2:19" ht="24" customHeight="1" x14ac:dyDescent="0.25">
      <c r="B93" s="40" t="s">
        <v>62</v>
      </c>
      <c r="C93" s="40" t="s">
        <v>129</v>
      </c>
      <c r="D93" s="40" t="s">
        <v>1</v>
      </c>
      <c r="E93" s="170" t="s">
        <v>128</v>
      </c>
      <c r="F93" s="170"/>
      <c r="G93" s="170"/>
      <c r="I93" s="103" t="s">
        <v>127</v>
      </c>
      <c r="J93" s="12"/>
      <c r="K93" s="12"/>
      <c r="L93" s="12"/>
      <c r="M93" s="98" t="s">
        <v>126</v>
      </c>
      <c r="N93" s="97"/>
      <c r="O93" s="171" t="s">
        <v>50</v>
      </c>
      <c r="P93" s="171"/>
      <c r="Q93" s="171" t="s">
        <v>1</v>
      </c>
      <c r="R93" s="171"/>
      <c r="S93" s="12"/>
    </row>
    <row r="94" spans="2:19" x14ac:dyDescent="0.25">
      <c r="B94" s="9" t="s">
        <v>125</v>
      </c>
      <c r="C94" s="13">
        <v>3</v>
      </c>
      <c r="D94" s="102">
        <f t="shared" ref="D94:D100" si="4">C94/$C$101</f>
        <v>2.1428571428571429E-2</v>
      </c>
      <c r="E94" s="15"/>
      <c r="F94" s="13">
        <v>0</v>
      </c>
      <c r="G94" s="13"/>
      <c r="I94" s="95">
        <f>SUM(D94:D97)</f>
        <v>0.10714285714285714</v>
      </c>
      <c r="J94" s="12"/>
      <c r="K94" s="12"/>
      <c r="L94" s="12"/>
      <c r="M94" s="94" t="s">
        <v>2</v>
      </c>
      <c r="N94" s="93"/>
      <c r="O94" s="161">
        <v>132</v>
      </c>
      <c r="P94" s="161"/>
      <c r="Q94" s="162">
        <f>O94/$O$97</f>
        <v>0.94285714285714284</v>
      </c>
      <c r="R94" s="162"/>
      <c r="S94" s="12"/>
    </row>
    <row r="95" spans="2:19" x14ac:dyDescent="0.25">
      <c r="B95" s="9" t="s">
        <v>124</v>
      </c>
      <c r="C95" s="13">
        <v>2</v>
      </c>
      <c r="D95" s="102">
        <f t="shared" si="4"/>
        <v>1.4285714285714285E-2</v>
      </c>
      <c r="E95" s="15"/>
      <c r="F95" s="13">
        <v>0</v>
      </c>
      <c r="G95" s="13"/>
      <c r="I95" s="99"/>
      <c r="J95" s="12"/>
      <c r="K95" s="12"/>
      <c r="L95" s="12"/>
      <c r="M95" s="94" t="s">
        <v>3</v>
      </c>
      <c r="N95" s="93"/>
      <c r="O95" s="161">
        <v>8</v>
      </c>
      <c r="P95" s="161"/>
      <c r="Q95" s="162">
        <f>O95/$O$97</f>
        <v>5.7142857142857141E-2</v>
      </c>
      <c r="R95" s="162"/>
      <c r="S95" s="12"/>
    </row>
    <row r="96" spans="2:19" ht="15.75" thickBot="1" x14ac:dyDescent="0.3">
      <c r="B96" s="9" t="s">
        <v>123</v>
      </c>
      <c r="C96" s="13">
        <v>2</v>
      </c>
      <c r="D96" s="102">
        <f t="shared" si="4"/>
        <v>1.4285714285714285E-2</v>
      </c>
      <c r="E96" s="15"/>
      <c r="F96" s="13">
        <v>0</v>
      </c>
      <c r="G96" s="13"/>
      <c r="I96" s="99" t="s">
        <v>122</v>
      </c>
      <c r="J96" s="12"/>
      <c r="K96" s="12"/>
      <c r="L96" s="12"/>
      <c r="M96" s="94" t="s">
        <v>44</v>
      </c>
      <c r="N96" s="93"/>
      <c r="O96" s="161">
        <v>0</v>
      </c>
      <c r="P96" s="161"/>
      <c r="Q96" s="162">
        <f>O96/$O$97</f>
        <v>0</v>
      </c>
      <c r="R96" s="162"/>
      <c r="S96" s="12"/>
    </row>
    <row r="97" spans="2:19" x14ac:dyDescent="0.25">
      <c r="B97" s="9" t="s">
        <v>121</v>
      </c>
      <c r="C97" s="13">
        <v>8</v>
      </c>
      <c r="D97" s="102">
        <f t="shared" si="4"/>
        <v>5.7142857142857141E-2</v>
      </c>
      <c r="E97" s="15"/>
      <c r="F97" s="13">
        <v>1</v>
      </c>
      <c r="G97" s="13"/>
      <c r="I97" s="95">
        <f>SUM(D98:D99)</f>
        <v>0.84285714285714286</v>
      </c>
      <c r="J97" s="12"/>
      <c r="K97" s="12"/>
      <c r="L97" s="12"/>
      <c r="M97" s="14" t="s">
        <v>0</v>
      </c>
      <c r="N97" s="101"/>
      <c r="O97" s="165">
        <f>SUM(O94:P96)</f>
        <v>140</v>
      </c>
      <c r="P97" s="165"/>
      <c r="Q97" s="166">
        <f>SUM(Q94:R96)</f>
        <v>1</v>
      </c>
      <c r="R97" s="166"/>
      <c r="S97" s="12"/>
    </row>
    <row r="98" spans="2:19" x14ac:dyDescent="0.25">
      <c r="B98" s="9" t="s">
        <v>120</v>
      </c>
      <c r="C98" s="13">
        <v>59</v>
      </c>
      <c r="D98" s="15">
        <f t="shared" si="4"/>
        <v>0.42142857142857143</v>
      </c>
      <c r="E98" s="15"/>
      <c r="F98" s="13">
        <v>66</v>
      </c>
      <c r="G98" s="13"/>
      <c r="I98" s="99"/>
      <c r="J98" s="12"/>
      <c r="K98" s="12"/>
      <c r="L98" s="12"/>
      <c r="M98" s="24"/>
      <c r="N98" s="12"/>
      <c r="O98" s="12"/>
      <c r="P98" s="12"/>
      <c r="Q98" s="12"/>
      <c r="R98" s="12"/>
      <c r="S98" s="12"/>
    </row>
    <row r="99" spans="2:19" x14ac:dyDescent="0.25">
      <c r="B99" s="9" t="s">
        <v>119</v>
      </c>
      <c r="C99" s="13">
        <v>59</v>
      </c>
      <c r="D99" s="15">
        <f t="shared" si="4"/>
        <v>0.42142857142857143</v>
      </c>
      <c r="E99" s="15"/>
      <c r="F99" s="13">
        <v>91</v>
      </c>
      <c r="G99" s="13"/>
      <c r="I99" s="99"/>
      <c r="J99" s="12"/>
      <c r="K99" s="12"/>
      <c r="L99" s="12"/>
      <c r="M99" s="100" t="s">
        <v>118</v>
      </c>
      <c r="N99" s="11"/>
      <c r="O99" s="11"/>
      <c r="P99" s="12"/>
      <c r="Q99" s="12"/>
      <c r="R99" s="12"/>
      <c r="S99" s="12"/>
    </row>
    <row r="100" spans="2:19" ht="15.75" thickBot="1" x14ac:dyDescent="0.3">
      <c r="B100" s="9" t="s">
        <v>56</v>
      </c>
      <c r="C100" s="13">
        <v>7</v>
      </c>
      <c r="D100" s="15">
        <f t="shared" si="4"/>
        <v>0.05</v>
      </c>
      <c r="E100" s="15"/>
      <c r="F100" s="13">
        <v>2</v>
      </c>
      <c r="G100" s="13"/>
      <c r="I100" s="99" t="s">
        <v>117</v>
      </c>
      <c r="J100" s="12"/>
      <c r="K100" s="12"/>
      <c r="L100" s="12"/>
      <c r="M100" s="98" t="s">
        <v>116</v>
      </c>
      <c r="N100" s="97"/>
      <c r="O100" s="167" t="s">
        <v>50</v>
      </c>
      <c r="P100" s="167"/>
      <c r="Q100" s="167" t="s">
        <v>1</v>
      </c>
      <c r="R100" s="167"/>
      <c r="S100" s="12"/>
    </row>
    <row r="101" spans="2:19" x14ac:dyDescent="0.25">
      <c r="B101" s="14" t="s">
        <v>0</v>
      </c>
      <c r="C101" s="14">
        <f>SUM(C94:C100)</f>
        <v>140</v>
      </c>
      <c r="D101" s="4">
        <f>SUM(D94:D100)</f>
        <v>1</v>
      </c>
      <c r="E101" s="4">
        <f>SUM(E94:E100)</f>
        <v>0</v>
      </c>
      <c r="F101" s="96">
        <f>SUM(F94:F100)</f>
        <v>160</v>
      </c>
      <c r="G101" s="4"/>
      <c r="I101" s="95">
        <f>D100</f>
        <v>0.05</v>
      </c>
      <c r="J101" s="12"/>
      <c r="K101" s="12"/>
      <c r="L101" s="12"/>
      <c r="M101" s="94" t="s">
        <v>76</v>
      </c>
      <c r="N101" s="93"/>
      <c r="O101" s="161">
        <v>52</v>
      </c>
      <c r="P101" s="161"/>
      <c r="Q101" s="162">
        <f>O101/$O$105</f>
        <v>0.37142857142857144</v>
      </c>
      <c r="R101" s="162"/>
      <c r="S101" s="12"/>
    </row>
    <row r="102" spans="2:19" x14ac:dyDescent="0.25">
      <c r="B102" s="12"/>
      <c r="C102" s="12"/>
      <c r="D102" s="12"/>
      <c r="E102" s="12"/>
      <c r="F102" s="13"/>
      <c r="G102" s="13"/>
      <c r="H102" s="13"/>
      <c r="I102" s="12"/>
      <c r="J102" s="12"/>
      <c r="K102" s="12"/>
      <c r="L102" s="12"/>
      <c r="M102" s="94" t="s">
        <v>115</v>
      </c>
      <c r="N102" s="93"/>
      <c r="O102" s="161">
        <v>79</v>
      </c>
      <c r="P102" s="161"/>
      <c r="Q102" s="162">
        <f>O102/$O$105</f>
        <v>0.56428571428571428</v>
      </c>
      <c r="R102" s="162"/>
      <c r="S102" s="12"/>
    </row>
    <row r="103" spans="2:19" x14ac:dyDescent="0.25">
      <c r="B103" s="12"/>
      <c r="C103" s="12"/>
      <c r="D103" s="12"/>
      <c r="E103" s="12"/>
      <c r="F103" s="13"/>
      <c r="G103" s="13"/>
      <c r="H103" s="13"/>
      <c r="I103" s="12"/>
      <c r="J103" s="12"/>
      <c r="K103" s="12"/>
      <c r="L103" s="12"/>
      <c r="M103" s="94" t="s">
        <v>114</v>
      </c>
      <c r="N103" s="93"/>
      <c r="O103" s="161">
        <v>7</v>
      </c>
      <c r="P103" s="161"/>
      <c r="Q103" s="162">
        <f>O103/$O$105</f>
        <v>0.05</v>
      </c>
      <c r="R103" s="162"/>
      <c r="S103" s="12"/>
    </row>
    <row r="104" spans="2:19" ht="15.75" thickBot="1" x14ac:dyDescent="0.3">
      <c r="C104" s="11"/>
      <c r="D104" s="11"/>
      <c r="E104" s="11"/>
      <c r="F104" s="11"/>
      <c r="G104" s="11"/>
      <c r="H104" s="11"/>
      <c r="I104" s="12"/>
      <c r="J104" s="12"/>
      <c r="K104" s="12"/>
      <c r="L104" s="12"/>
      <c r="M104" s="94" t="s">
        <v>44</v>
      </c>
      <c r="N104" s="93"/>
      <c r="O104" s="161">
        <v>2</v>
      </c>
      <c r="P104" s="161"/>
      <c r="Q104" s="162">
        <f>O104/$O$105</f>
        <v>1.4285714285714285E-2</v>
      </c>
      <c r="R104" s="162"/>
      <c r="S104" s="12"/>
    </row>
    <row r="105" spans="2:19" ht="24" customHeight="1" x14ac:dyDescent="0.25">
      <c r="B105" s="151" t="s">
        <v>113</v>
      </c>
      <c r="C105" s="151"/>
      <c r="D105" s="151"/>
      <c r="E105" s="151"/>
      <c r="F105" s="151"/>
      <c r="G105" s="151"/>
      <c r="H105" s="151"/>
      <c r="I105" s="12"/>
      <c r="J105" s="12"/>
      <c r="K105" s="12"/>
      <c r="L105" s="12"/>
      <c r="M105" s="32" t="s">
        <v>0</v>
      </c>
      <c r="N105" s="92"/>
      <c r="O105" s="163">
        <f>SUM(O101:P104)</f>
        <v>140</v>
      </c>
      <c r="P105" s="163"/>
      <c r="Q105" s="164">
        <f>SUM(Q101:R104)</f>
        <v>1</v>
      </c>
      <c r="R105" s="164"/>
      <c r="S105" s="12"/>
    </row>
    <row r="106" spans="2:19" x14ac:dyDescent="0.25">
      <c r="B106" s="157" t="s">
        <v>112</v>
      </c>
      <c r="C106" s="157"/>
      <c r="D106" s="157"/>
      <c r="E106" s="40"/>
      <c r="F106" s="10" t="s">
        <v>50</v>
      </c>
      <c r="G106" s="152" t="s">
        <v>1</v>
      </c>
      <c r="H106" s="152"/>
      <c r="I106" s="160"/>
      <c r="J106" s="160"/>
      <c r="K106" s="160"/>
      <c r="L106" s="12"/>
      <c r="M106" s="24"/>
      <c r="N106" s="12"/>
      <c r="O106" s="12"/>
      <c r="P106" s="12"/>
      <c r="Q106" s="12"/>
      <c r="R106" s="12"/>
      <c r="S106" s="12"/>
    </row>
    <row r="107" spans="2:19" x14ac:dyDescent="0.25">
      <c r="B107" s="73" t="s">
        <v>111</v>
      </c>
      <c r="C107" s="89"/>
      <c r="D107" s="89"/>
      <c r="E107" s="89"/>
      <c r="F107" s="72">
        <v>13</v>
      </c>
      <c r="G107" s="88"/>
      <c r="H107" s="87">
        <f t="shared" ref="H107:H131" si="5">F107/$F$132</f>
        <v>9.285714285714286E-2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2:19" ht="18.75" x14ac:dyDescent="0.3">
      <c r="B108" s="73" t="s">
        <v>110</v>
      </c>
      <c r="C108" s="89"/>
      <c r="D108" s="89"/>
      <c r="E108" s="89"/>
      <c r="F108" s="72">
        <v>42</v>
      </c>
      <c r="G108" s="88"/>
      <c r="H108" s="87">
        <f t="shared" si="5"/>
        <v>0.3</v>
      </c>
      <c r="I108" s="12"/>
      <c r="J108" s="12"/>
      <c r="K108" s="91" t="str">
        <f>CONCATENATE(L124,"     (",ROUND(M124*100,0),"%)")</f>
        <v>68     (49%)</v>
      </c>
      <c r="L108" s="12"/>
      <c r="M108" s="12"/>
      <c r="N108" s="12"/>
      <c r="O108" s="12"/>
      <c r="P108" s="12"/>
      <c r="Q108" s="12"/>
      <c r="R108" s="12"/>
      <c r="S108" s="12"/>
    </row>
    <row r="109" spans="2:19" ht="18.75" x14ac:dyDescent="0.3">
      <c r="B109" s="73" t="s">
        <v>109</v>
      </c>
      <c r="C109" s="89"/>
      <c r="D109" s="89"/>
      <c r="E109" s="89"/>
      <c r="F109" s="72">
        <v>5</v>
      </c>
      <c r="G109" s="88"/>
      <c r="H109" s="87">
        <f t="shared" si="5"/>
        <v>3.5714285714285712E-2</v>
      </c>
      <c r="I109" s="12"/>
      <c r="J109" s="12"/>
      <c r="K109" s="90"/>
      <c r="L109" s="12"/>
      <c r="M109" s="12"/>
      <c r="N109" s="12"/>
      <c r="O109" s="12"/>
      <c r="P109" s="12"/>
      <c r="Q109" s="12"/>
      <c r="R109" s="12"/>
      <c r="S109" s="12"/>
    </row>
    <row r="110" spans="2:19" x14ac:dyDescent="0.25">
      <c r="B110" s="73" t="s">
        <v>108</v>
      </c>
      <c r="C110" s="89"/>
      <c r="D110" s="89"/>
      <c r="E110" s="89"/>
      <c r="F110" s="72">
        <v>8</v>
      </c>
      <c r="G110" s="88"/>
      <c r="H110" s="87">
        <f t="shared" si="5"/>
        <v>5.7142857142857141E-2</v>
      </c>
      <c r="I110" s="12"/>
      <c r="J110" s="12"/>
      <c r="K110" s="63"/>
      <c r="L110" s="12"/>
      <c r="M110" s="12"/>
      <c r="N110" s="12"/>
      <c r="O110" s="12"/>
      <c r="P110" s="12"/>
      <c r="Q110" s="12"/>
      <c r="R110" s="12"/>
      <c r="S110" s="12"/>
    </row>
    <row r="111" spans="2:19" ht="15.75" x14ac:dyDescent="0.25">
      <c r="B111" s="70" t="s">
        <v>107</v>
      </c>
      <c r="C111" s="82"/>
      <c r="D111" s="82"/>
      <c r="E111" s="82"/>
      <c r="F111" s="69">
        <v>1</v>
      </c>
      <c r="G111" s="81"/>
      <c r="H111" s="80">
        <f t="shared" si="5"/>
        <v>7.1428571428571426E-3</v>
      </c>
      <c r="I111" s="79"/>
      <c r="J111" s="12"/>
      <c r="K111" s="86"/>
      <c r="L111" s="12"/>
      <c r="M111" s="12"/>
      <c r="N111" s="12"/>
      <c r="O111" s="12"/>
      <c r="P111" s="12"/>
      <c r="Q111" s="12"/>
      <c r="R111" s="12"/>
      <c r="S111" s="12"/>
    </row>
    <row r="112" spans="2:19" x14ac:dyDescent="0.25">
      <c r="B112" s="70" t="s">
        <v>106</v>
      </c>
      <c r="C112" s="82"/>
      <c r="D112" s="82"/>
      <c r="E112" s="82"/>
      <c r="F112" s="69">
        <v>14</v>
      </c>
      <c r="G112" s="81"/>
      <c r="H112" s="80">
        <f t="shared" si="5"/>
        <v>0.1</v>
      </c>
      <c r="I112" s="79"/>
      <c r="J112" s="12"/>
      <c r="K112" s="77"/>
      <c r="L112" s="12"/>
      <c r="M112" s="12"/>
      <c r="N112" s="12"/>
      <c r="O112" s="12"/>
      <c r="P112" s="12"/>
      <c r="Q112" s="12"/>
      <c r="R112" s="12"/>
      <c r="S112" s="12"/>
    </row>
    <row r="113" spans="2:19" x14ac:dyDescent="0.25">
      <c r="B113" s="83" t="s">
        <v>105</v>
      </c>
      <c r="C113" s="84"/>
      <c r="D113" s="85"/>
      <c r="E113" s="84"/>
      <c r="F113" s="69">
        <v>8</v>
      </c>
      <c r="G113" s="81"/>
      <c r="H113" s="80">
        <f t="shared" si="5"/>
        <v>5.7142857142857141E-2</v>
      </c>
      <c r="I113" s="79"/>
      <c r="J113" s="12"/>
      <c r="K113" s="78"/>
      <c r="L113" s="12"/>
      <c r="M113" s="12"/>
      <c r="N113" s="12"/>
      <c r="O113" s="12"/>
      <c r="P113" s="12"/>
      <c r="Q113" s="12"/>
      <c r="R113" s="12"/>
      <c r="S113" s="12"/>
    </row>
    <row r="114" spans="2:19" x14ac:dyDescent="0.25">
      <c r="B114" s="83" t="s">
        <v>104</v>
      </c>
      <c r="C114" s="82"/>
      <c r="D114" s="82"/>
      <c r="E114" s="82"/>
      <c r="F114" s="69">
        <v>3</v>
      </c>
      <c r="G114" s="81"/>
      <c r="H114" s="80">
        <f t="shared" si="5"/>
        <v>2.1428571428571429E-2</v>
      </c>
      <c r="I114" s="79"/>
      <c r="J114" s="12"/>
      <c r="K114" s="78"/>
      <c r="L114" s="12"/>
      <c r="M114" s="12"/>
      <c r="N114" s="12"/>
      <c r="O114" s="12"/>
      <c r="P114" s="12"/>
      <c r="Q114" s="12"/>
      <c r="R114" s="12"/>
      <c r="S114" s="12"/>
    </row>
    <row r="115" spans="2:19" x14ac:dyDescent="0.25">
      <c r="B115" s="67" t="s">
        <v>103</v>
      </c>
      <c r="C115" s="76"/>
      <c r="D115" s="76"/>
      <c r="E115" s="76"/>
      <c r="F115" s="66">
        <v>0</v>
      </c>
      <c r="G115" s="75"/>
      <c r="H115" s="74">
        <f t="shared" si="5"/>
        <v>0</v>
      </c>
      <c r="I115" s="12"/>
      <c r="J115" s="12"/>
      <c r="K115" s="78"/>
      <c r="L115" s="12"/>
      <c r="M115" s="12"/>
      <c r="N115" s="12"/>
      <c r="O115" s="12"/>
      <c r="P115" s="12"/>
      <c r="Q115" s="12"/>
      <c r="R115" s="12"/>
      <c r="S115" s="12"/>
    </row>
    <row r="116" spans="2:19" x14ac:dyDescent="0.25">
      <c r="B116" s="67" t="s">
        <v>102</v>
      </c>
      <c r="C116" s="76"/>
      <c r="D116" s="76"/>
      <c r="E116" s="76"/>
      <c r="F116" s="66">
        <v>0</v>
      </c>
      <c r="G116" s="75"/>
      <c r="H116" s="74">
        <f t="shared" si="5"/>
        <v>0</v>
      </c>
      <c r="I116" s="12"/>
      <c r="J116" s="12"/>
      <c r="K116" s="78"/>
      <c r="L116" s="12"/>
      <c r="M116" s="12"/>
      <c r="N116" s="12"/>
      <c r="O116" s="12"/>
      <c r="P116" s="12"/>
      <c r="Q116" s="12"/>
      <c r="R116" s="12"/>
      <c r="S116" s="12"/>
    </row>
    <row r="117" spans="2:19" x14ac:dyDescent="0.25">
      <c r="B117" s="67" t="s">
        <v>101</v>
      </c>
      <c r="C117" s="76"/>
      <c r="D117" s="76"/>
      <c r="E117" s="76"/>
      <c r="F117" s="66">
        <v>1</v>
      </c>
      <c r="G117" s="75"/>
      <c r="H117" s="74">
        <f t="shared" si="5"/>
        <v>7.1428571428571426E-3</v>
      </c>
      <c r="I117" s="12"/>
      <c r="J117" s="12"/>
      <c r="K117" s="77"/>
      <c r="L117" s="12"/>
      <c r="M117" s="12"/>
      <c r="N117" s="12"/>
      <c r="O117" s="12"/>
      <c r="P117" s="12"/>
      <c r="Q117" s="12"/>
      <c r="R117" s="12"/>
      <c r="S117" s="12"/>
    </row>
    <row r="118" spans="2:19" x14ac:dyDescent="0.25">
      <c r="B118" s="67" t="s">
        <v>100</v>
      </c>
      <c r="C118" s="76"/>
      <c r="D118" s="76"/>
      <c r="E118" s="76"/>
      <c r="F118" s="66">
        <v>0</v>
      </c>
      <c r="G118" s="75"/>
      <c r="H118" s="74">
        <f t="shared" si="5"/>
        <v>0</v>
      </c>
      <c r="I118" s="12"/>
      <c r="J118" s="12"/>
      <c r="K118" s="77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67" t="s">
        <v>99</v>
      </c>
      <c r="C119" s="76"/>
      <c r="D119" s="76"/>
      <c r="E119" s="76"/>
      <c r="F119" s="66">
        <v>0</v>
      </c>
      <c r="G119" s="75"/>
      <c r="H119" s="74">
        <f t="shared" si="5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x14ac:dyDescent="0.25">
      <c r="B120" s="67" t="s">
        <v>98</v>
      </c>
      <c r="C120" s="76"/>
      <c r="D120" s="76"/>
      <c r="E120" s="76"/>
      <c r="F120" s="66">
        <v>0</v>
      </c>
      <c r="G120" s="75"/>
      <c r="H120" s="74">
        <f t="shared" si="5"/>
        <v>0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67" t="s">
        <v>97</v>
      </c>
      <c r="C121" s="76"/>
      <c r="D121" s="76"/>
      <c r="E121" s="76"/>
      <c r="F121" s="66">
        <v>0</v>
      </c>
      <c r="G121" s="75"/>
      <c r="H121" s="74">
        <f t="shared" si="5"/>
        <v>0</v>
      </c>
      <c r="I121" s="12"/>
      <c r="J121" s="12"/>
      <c r="K121" s="151" t="s">
        <v>96</v>
      </c>
      <c r="L121" s="151"/>
      <c r="M121" s="151"/>
      <c r="N121" s="20"/>
      <c r="O121" s="11"/>
      <c r="P121" s="11"/>
      <c r="Q121" s="12"/>
      <c r="R121" s="12"/>
      <c r="S121" s="12"/>
    </row>
    <row r="122" spans="2:19" x14ac:dyDescent="0.25">
      <c r="B122" s="67" t="s">
        <v>95</v>
      </c>
      <c r="C122" s="76"/>
      <c r="D122" s="76"/>
      <c r="E122" s="76"/>
      <c r="F122" s="66">
        <v>0</v>
      </c>
      <c r="G122" s="75"/>
      <c r="H122" s="74">
        <f t="shared" si="5"/>
        <v>0</v>
      </c>
      <c r="I122" s="12"/>
      <c r="J122" s="12"/>
      <c r="K122" s="151"/>
      <c r="L122" s="151"/>
      <c r="M122" s="151"/>
      <c r="N122" s="20"/>
      <c r="O122" s="11"/>
      <c r="P122" s="11"/>
      <c r="Q122" s="12"/>
      <c r="R122" s="12"/>
      <c r="S122" s="12"/>
    </row>
    <row r="123" spans="2:19" x14ac:dyDescent="0.25">
      <c r="B123" s="67" t="s">
        <v>94</v>
      </c>
      <c r="C123" s="76"/>
      <c r="D123" s="76"/>
      <c r="E123" s="76"/>
      <c r="F123" s="66">
        <v>0</v>
      </c>
      <c r="G123" s="75"/>
      <c r="H123" s="74">
        <f t="shared" si="5"/>
        <v>0</v>
      </c>
      <c r="I123" s="12"/>
      <c r="J123" s="12"/>
      <c r="K123" s="40" t="s">
        <v>93</v>
      </c>
      <c r="L123" s="10" t="s">
        <v>50</v>
      </c>
      <c r="M123" s="10" t="s">
        <v>1</v>
      </c>
      <c r="N123" s="38"/>
      <c r="O123" s="13"/>
      <c r="P123" s="15"/>
      <c r="Q123" s="12"/>
      <c r="R123" s="12"/>
      <c r="S123" s="12"/>
    </row>
    <row r="124" spans="2:19" x14ac:dyDescent="0.25">
      <c r="B124" s="67" t="s">
        <v>92</v>
      </c>
      <c r="C124" s="76"/>
      <c r="D124" s="76"/>
      <c r="E124" s="76"/>
      <c r="F124" s="66">
        <v>6</v>
      </c>
      <c r="G124" s="75"/>
      <c r="H124" s="74">
        <f t="shared" si="5"/>
        <v>4.2857142857142858E-2</v>
      </c>
      <c r="I124" s="12"/>
      <c r="J124" s="12"/>
      <c r="K124" s="73" t="s">
        <v>91</v>
      </c>
      <c r="L124" s="72">
        <f>+F107+F108+F109+F110</f>
        <v>68</v>
      </c>
      <c r="M124" s="71">
        <f t="shared" ref="M124:M129" si="6">L124/$L$130</f>
        <v>0.48571428571428571</v>
      </c>
      <c r="N124" s="38"/>
      <c r="O124" s="13"/>
      <c r="P124" s="15"/>
      <c r="Q124" s="12"/>
      <c r="R124" s="12"/>
      <c r="S124" s="12"/>
    </row>
    <row r="125" spans="2:19" x14ac:dyDescent="0.25">
      <c r="B125" s="60" t="s">
        <v>90</v>
      </c>
      <c r="C125" s="59"/>
      <c r="D125" s="59"/>
      <c r="E125" s="59"/>
      <c r="F125" s="58">
        <v>0</v>
      </c>
      <c r="G125" s="57"/>
      <c r="H125" s="56">
        <f t="shared" si="5"/>
        <v>0</v>
      </c>
      <c r="I125" s="12"/>
      <c r="J125" s="12"/>
      <c r="K125" s="70" t="s">
        <v>89</v>
      </c>
      <c r="L125" s="69">
        <f>+F111+F112+F113+F114</f>
        <v>26</v>
      </c>
      <c r="M125" s="68">
        <f t="shared" si="6"/>
        <v>0.18571428571428572</v>
      </c>
      <c r="N125" s="38"/>
      <c r="O125" s="13"/>
      <c r="P125" s="15"/>
      <c r="Q125" s="12"/>
      <c r="R125" s="12"/>
      <c r="S125" s="12"/>
    </row>
    <row r="126" spans="2:19" x14ac:dyDescent="0.25">
      <c r="B126" s="60" t="s">
        <v>88</v>
      </c>
      <c r="C126" s="59"/>
      <c r="D126" s="59"/>
      <c r="E126" s="59"/>
      <c r="F126" s="58">
        <v>8</v>
      </c>
      <c r="G126" s="57"/>
      <c r="H126" s="56">
        <f t="shared" si="5"/>
        <v>5.7142857142857141E-2</v>
      </c>
      <c r="I126" s="12"/>
      <c r="J126" s="12"/>
      <c r="K126" s="67" t="s">
        <v>67</v>
      </c>
      <c r="L126" s="66">
        <f>SUM(F115:F124)</f>
        <v>7</v>
      </c>
      <c r="M126" s="65">
        <f t="shared" si="6"/>
        <v>0.05</v>
      </c>
      <c r="N126" s="63"/>
      <c r="O126" s="12"/>
      <c r="P126" s="12"/>
      <c r="Q126" s="12"/>
      <c r="R126" s="12"/>
      <c r="S126" s="12"/>
    </row>
    <row r="127" spans="2:19" x14ac:dyDescent="0.25">
      <c r="B127" s="60" t="s">
        <v>87</v>
      </c>
      <c r="C127" s="59"/>
      <c r="D127" s="59"/>
      <c r="E127" s="59"/>
      <c r="F127" s="58">
        <v>9</v>
      </c>
      <c r="G127" s="57"/>
      <c r="H127" s="56">
        <f t="shared" si="5"/>
        <v>6.4285714285714279E-2</v>
      </c>
      <c r="I127" s="12"/>
      <c r="J127" s="12"/>
      <c r="K127" s="60" t="s">
        <v>86</v>
      </c>
      <c r="L127" s="58">
        <f>SUM(F125:F129)</f>
        <v>18</v>
      </c>
      <c r="M127" s="64">
        <f t="shared" si="6"/>
        <v>0.12857142857142856</v>
      </c>
      <c r="N127" s="63"/>
      <c r="O127" s="12"/>
      <c r="P127" s="12"/>
      <c r="Q127" s="12"/>
      <c r="R127" s="12"/>
      <c r="S127" s="12"/>
    </row>
    <row r="128" spans="2:19" x14ac:dyDescent="0.25">
      <c r="B128" s="60" t="s">
        <v>85</v>
      </c>
      <c r="C128" s="59"/>
      <c r="D128" s="59"/>
      <c r="E128" s="59"/>
      <c r="F128" s="58">
        <v>1</v>
      </c>
      <c r="G128" s="57"/>
      <c r="H128" s="56">
        <f t="shared" si="5"/>
        <v>7.1428571428571426E-3</v>
      </c>
      <c r="I128" s="12"/>
      <c r="J128" s="12"/>
      <c r="K128" s="51" t="s">
        <v>82</v>
      </c>
      <c r="L128" s="48">
        <f>F131</f>
        <v>16</v>
      </c>
      <c r="M128" s="62">
        <f t="shared" si="6"/>
        <v>0.11428571428571428</v>
      </c>
      <c r="N128" s="61"/>
      <c r="O128" s="12"/>
      <c r="P128" s="12"/>
      <c r="Q128" s="12"/>
      <c r="R128" s="12"/>
      <c r="S128" s="12"/>
    </row>
    <row r="129" spans="2:19" ht="15.75" thickBot="1" x14ac:dyDescent="0.3">
      <c r="B129" s="60" t="s">
        <v>84</v>
      </c>
      <c r="C129" s="59"/>
      <c r="D129" s="59"/>
      <c r="E129" s="59"/>
      <c r="F129" s="58">
        <v>0</v>
      </c>
      <c r="G129" s="57"/>
      <c r="H129" s="56">
        <f t="shared" si="5"/>
        <v>0</v>
      </c>
      <c r="I129" s="12"/>
      <c r="J129" s="12"/>
      <c r="K129" s="33" t="s">
        <v>4</v>
      </c>
      <c r="L129" s="13">
        <f>F130</f>
        <v>5</v>
      </c>
      <c r="M129" s="35">
        <f t="shared" si="6"/>
        <v>3.5714285714285712E-2</v>
      </c>
      <c r="N129" s="12"/>
      <c r="O129" s="12"/>
      <c r="P129" s="12"/>
      <c r="Q129" s="12"/>
      <c r="R129" s="12"/>
      <c r="S129" s="12"/>
    </row>
    <row r="130" spans="2:19" x14ac:dyDescent="0.25">
      <c r="B130" s="55" t="s">
        <v>83</v>
      </c>
      <c r="C130" s="54"/>
      <c r="D130" s="54"/>
      <c r="E130" s="54"/>
      <c r="F130" s="53">
        <v>5</v>
      </c>
      <c r="G130" s="53"/>
      <c r="H130" s="52">
        <f t="shared" si="5"/>
        <v>3.5714285714285712E-2</v>
      </c>
      <c r="I130" s="12"/>
      <c r="J130" s="12"/>
      <c r="K130" s="32" t="s">
        <v>0</v>
      </c>
      <c r="L130" s="14">
        <f>SUM(L124:L129)</f>
        <v>140</v>
      </c>
      <c r="M130" s="30">
        <f>SUM(M124:M129)</f>
        <v>1.0000000000000002</v>
      </c>
      <c r="N130" s="12"/>
      <c r="O130" s="12"/>
      <c r="P130" s="12"/>
      <c r="Q130" s="12"/>
      <c r="R130" s="12"/>
      <c r="S130" s="12"/>
    </row>
    <row r="131" spans="2:19" ht="16.5" customHeight="1" thickBot="1" x14ac:dyDescent="0.3">
      <c r="B131" s="51" t="s">
        <v>82</v>
      </c>
      <c r="C131" s="50"/>
      <c r="D131" s="50"/>
      <c r="E131" s="50"/>
      <c r="F131" s="49">
        <v>16</v>
      </c>
      <c r="G131" s="48"/>
      <c r="H131" s="47">
        <f t="shared" si="5"/>
        <v>0.11428571428571428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5" customHeight="1" x14ac:dyDescent="0.25">
      <c r="B132" s="149" t="s">
        <v>0</v>
      </c>
      <c r="C132" s="149"/>
      <c r="D132" s="149"/>
      <c r="E132" s="14"/>
      <c r="F132" s="14">
        <f>SUM(F107:F131)</f>
        <v>140</v>
      </c>
      <c r="G132" s="46"/>
      <c r="H132" s="4">
        <f>SUM(H107:H131)</f>
        <v>1</v>
      </c>
      <c r="I132" s="44"/>
      <c r="J132" s="44"/>
      <c r="K132" s="43"/>
      <c r="L132" s="43"/>
      <c r="M132" s="43"/>
      <c r="N132" s="43"/>
      <c r="O132" s="43"/>
      <c r="P132" s="43"/>
      <c r="Q132" s="43"/>
      <c r="R132" s="12"/>
      <c r="S132" s="12"/>
    </row>
    <row r="133" spans="2:19" ht="11.25" customHeight="1" x14ac:dyDescent="0.25">
      <c r="B133" s="45" t="s">
        <v>81</v>
      </c>
      <c r="I133" s="44"/>
      <c r="J133" s="44"/>
      <c r="K133" s="159" t="s">
        <v>80</v>
      </c>
      <c r="L133" s="159"/>
      <c r="M133" s="159"/>
      <c r="N133" s="159"/>
      <c r="O133" s="159"/>
      <c r="P133" s="43"/>
      <c r="Q133" s="43"/>
      <c r="R133" s="12"/>
      <c r="S133" s="12"/>
    </row>
    <row r="134" spans="2:19" ht="12.75" customHeight="1" x14ac:dyDescent="0.25">
      <c r="B134" s="45" t="s">
        <v>79</v>
      </c>
      <c r="I134" s="44"/>
      <c r="J134" s="44"/>
      <c r="K134" s="159"/>
      <c r="L134" s="159"/>
      <c r="M134" s="159"/>
      <c r="N134" s="159"/>
      <c r="O134" s="159"/>
      <c r="P134" s="43"/>
      <c r="Q134" s="43"/>
      <c r="R134" s="12"/>
      <c r="S134" s="12"/>
    </row>
    <row r="135" spans="2:19" x14ac:dyDescent="0.25">
      <c r="B135" s="156" t="s">
        <v>78</v>
      </c>
      <c r="C135" s="156"/>
      <c r="D135" s="156"/>
      <c r="E135" s="156"/>
      <c r="F135" s="156"/>
      <c r="G135" s="156"/>
      <c r="H135" s="156"/>
      <c r="I135" s="12"/>
      <c r="J135" s="12"/>
      <c r="K135" s="157" t="s">
        <v>77</v>
      </c>
      <c r="L135" s="157"/>
      <c r="M135" s="10" t="s">
        <v>50</v>
      </c>
      <c r="N135" s="10"/>
      <c r="O135" s="10" t="s">
        <v>1</v>
      </c>
      <c r="P135" s="41"/>
      <c r="Q135" s="41"/>
      <c r="R135" s="12"/>
      <c r="S135" s="12"/>
    </row>
    <row r="136" spans="2:19" x14ac:dyDescent="0.25">
      <c r="B136" s="156"/>
      <c r="C136" s="156"/>
      <c r="D136" s="156"/>
      <c r="E136" s="156"/>
      <c r="F136" s="156"/>
      <c r="G136" s="156"/>
      <c r="H136" s="156"/>
      <c r="I136" s="12"/>
      <c r="J136" s="12"/>
      <c r="K136" s="33" t="s">
        <v>76</v>
      </c>
      <c r="L136" s="42"/>
      <c r="M136" s="36">
        <v>95</v>
      </c>
      <c r="N136" s="13"/>
      <c r="O136" s="15">
        <f t="shared" ref="O136:O141" si="7">M136/$M$142</f>
        <v>0.6785714285714286</v>
      </c>
      <c r="P136" s="41"/>
      <c r="Q136" s="33"/>
      <c r="R136" s="12"/>
      <c r="S136" s="12"/>
    </row>
    <row r="137" spans="2:19" ht="15.75" thickBot="1" x14ac:dyDescent="0.3">
      <c r="B137" s="157" t="s">
        <v>75</v>
      </c>
      <c r="C137" s="158" t="s">
        <v>74</v>
      </c>
      <c r="D137" s="158"/>
      <c r="E137" s="40"/>
      <c r="F137" s="158">
        <v>2018</v>
      </c>
      <c r="G137" s="158"/>
      <c r="H137" s="158"/>
      <c r="I137" s="12"/>
      <c r="J137" s="12"/>
      <c r="K137" s="33" t="s">
        <v>73</v>
      </c>
      <c r="L137" s="37"/>
      <c r="M137" s="39">
        <v>15</v>
      </c>
      <c r="N137" s="38"/>
      <c r="O137" s="15">
        <f t="shared" si="7"/>
        <v>0.10714285714285714</v>
      </c>
      <c r="P137" s="34"/>
      <c r="Q137" s="33"/>
      <c r="R137" s="12"/>
      <c r="S137" s="12"/>
    </row>
    <row r="138" spans="2:19" x14ac:dyDescent="0.25">
      <c r="B138" s="157"/>
      <c r="C138" s="40" t="s">
        <v>50</v>
      </c>
      <c r="D138" s="40" t="s">
        <v>1</v>
      </c>
      <c r="E138" s="40"/>
      <c r="F138" s="40" t="s">
        <v>50</v>
      </c>
      <c r="G138" s="157" t="s">
        <v>1</v>
      </c>
      <c r="H138" s="157"/>
      <c r="I138" s="12"/>
      <c r="J138" s="12"/>
      <c r="K138" s="33" t="s">
        <v>72</v>
      </c>
      <c r="L138" s="37"/>
      <c r="M138" s="39">
        <v>3</v>
      </c>
      <c r="N138" s="38"/>
      <c r="O138" s="15">
        <f t="shared" si="7"/>
        <v>2.1428571428571429E-2</v>
      </c>
      <c r="P138" s="34"/>
      <c r="Q138" s="33"/>
      <c r="R138" s="12"/>
      <c r="S138" s="12"/>
    </row>
    <row r="139" spans="2:19" x14ac:dyDescent="0.25">
      <c r="B139" s="33" t="s">
        <v>71</v>
      </c>
      <c r="C139" s="37">
        <f>L124+L125</f>
        <v>94</v>
      </c>
      <c r="D139" s="38">
        <f>C139/$L$130</f>
        <v>0.67142857142857137</v>
      </c>
      <c r="E139" s="38"/>
      <c r="F139" s="37">
        <v>107</v>
      </c>
      <c r="G139" s="153">
        <f>F139/$F$142</f>
        <v>0.71812080536912748</v>
      </c>
      <c r="H139" s="153"/>
      <c r="I139" s="12"/>
      <c r="J139" s="12"/>
      <c r="K139" s="33" t="s">
        <v>70</v>
      </c>
      <c r="L139" s="37"/>
      <c r="M139" s="39">
        <v>5</v>
      </c>
      <c r="N139" s="38"/>
      <c r="O139" s="15">
        <f t="shared" si="7"/>
        <v>3.5714285714285712E-2</v>
      </c>
      <c r="P139" s="34"/>
      <c r="Q139" s="33"/>
      <c r="R139" s="12"/>
      <c r="S139" s="12"/>
    </row>
    <row r="140" spans="2:19" x14ac:dyDescent="0.25">
      <c r="B140" s="33" t="s">
        <v>69</v>
      </c>
      <c r="C140" s="37">
        <f>L127+L128+L129</f>
        <v>39</v>
      </c>
      <c r="D140" s="38">
        <f>C140/$L$130</f>
        <v>0.27857142857142858</v>
      </c>
      <c r="E140" s="38"/>
      <c r="F140" s="37">
        <v>35</v>
      </c>
      <c r="G140" s="153">
        <f>F140/$F$142</f>
        <v>0.2348993288590604</v>
      </c>
      <c r="H140" s="153"/>
      <c r="I140" s="12"/>
      <c r="J140" s="12"/>
      <c r="K140" s="33" t="s">
        <v>68</v>
      </c>
      <c r="L140" s="37"/>
      <c r="M140" s="39">
        <v>4</v>
      </c>
      <c r="N140" s="38"/>
      <c r="O140" s="15">
        <f t="shared" si="7"/>
        <v>2.8571428571428571E-2</v>
      </c>
      <c r="P140" s="34"/>
      <c r="Q140" s="33"/>
      <c r="R140" s="12"/>
      <c r="S140" s="12"/>
    </row>
    <row r="141" spans="2:19" ht="15.75" thickBot="1" x14ac:dyDescent="0.3">
      <c r="B141" s="33" t="s">
        <v>67</v>
      </c>
      <c r="C141" s="37">
        <f>L126</f>
        <v>7</v>
      </c>
      <c r="D141" s="38">
        <f>C141/$L$130</f>
        <v>0.05</v>
      </c>
      <c r="E141" s="38"/>
      <c r="F141" s="37">
        <v>7</v>
      </c>
      <c r="G141" s="153">
        <f>F141/$F$142</f>
        <v>4.6979865771812082E-2</v>
      </c>
      <c r="H141" s="153"/>
      <c r="I141" s="12"/>
      <c r="J141" s="12"/>
      <c r="K141" s="33" t="s">
        <v>42</v>
      </c>
      <c r="L141" s="13"/>
      <c r="M141" s="36">
        <v>18</v>
      </c>
      <c r="N141" s="35"/>
      <c r="O141" s="15">
        <f t="shared" si="7"/>
        <v>0.12857142857142856</v>
      </c>
      <c r="P141" s="34"/>
      <c r="Q141" s="33"/>
      <c r="R141" s="12"/>
      <c r="S141" s="12"/>
    </row>
    <row r="142" spans="2:19" x14ac:dyDescent="0.25">
      <c r="B142" s="32" t="s">
        <v>0</v>
      </c>
      <c r="C142" s="14">
        <f>SUM(C139:C141)</f>
        <v>140</v>
      </c>
      <c r="D142" s="30">
        <f>SUM(D139:D141)</f>
        <v>1</v>
      </c>
      <c r="E142" s="30"/>
      <c r="F142" s="14">
        <f>SUM(F139:F141)</f>
        <v>149</v>
      </c>
      <c r="G142" s="14"/>
      <c r="H142" s="4">
        <f>SUM(G139:H141)</f>
        <v>1</v>
      </c>
      <c r="I142" s="12"/>
      <c r="J142" s="12"/>
      <c r="K142" s="154" t="s">
        <v>0</v>
      </c>
      <c r="L142" s="154"/>
      <c r="M142" s="31">
        <f>SUM(M136:M141)</f>
        <v>140</v>
      </c>
      <c r="N142" s="30"/>
      <c r="O142" s="4">
        <f>SUM(O136:O141)</f>
        <v>1</v>
      </c>
      <c r="P142" s="12"/>
      <c r="Q142" s="12"/>
      <c r="R142" s="12"/>
      <c r="S142" s="12"/>
    </row>
    <row r="143" spans="2:19" ht="11.25" customHeight="1" x14ac:dyDescent="0.25">
      <c r="B143" s="29" t="s">
        <v>66</v>
      </c>
      <c r="I143" s="12"/>
      <c r="J143" s="12"/>
      <c r="K143" s="28"/>
      <c r="L143" s="28"/>
      <c r="M143" s="27"/>
      <c r="N143" s="26"/>
      <c r="O143" s="25"/>
      <c r="P143" s="12"/>
      <c r="Q143" s="12"/>
      <c r="R143" s="12"/>
      <c r="S143" s="12"/>
    </row>
    <row r="144" spans="2:19" x14ac:dyDescent="0.25">
      <c r="B144" s="12"/>
      <c r="C144" s="12"/>
      <c r="D144" s="12"/>
      <c r="E144" s="12"/>
      <c r="F144" s="13"/>
      <c r="G144" s="13"/>
      <c r="H144" s="13"/>
      <c r="I144" s="12"/>
      <c r="J144" s="12"/>
      <c r="K144" s="24"/>
      <c r="L144" s="12"/>
      <c r="M144" s="12"/>
      <c r="N144" s="12"/>
      <c r="O144" s="13"/>
      <c r="P144" s="13"/>
      <c r="Q144" s="13"/>
      <c r="R144" s="12"/>
      <c r="S144" s="12"/>
    </row>
    <row r="145" spans="2:19" x14ac:dyDescent="0.25">
      <c r="B145" s="23" t="s">
        <v>65</v>
      </c>
      <c r="C145" s="21"/>
      <c r="D145" s="21"/>
      <c r="E145" s="21"/>
      <c r="F145" s="22"/>
      <c r="G145" s="22"/>
      <c r="H145" s="22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x14ac:dyDescent="0.25">
      <c r="B146" s="155" t="s">
        <v>64</v>
      </c>
      <c r="C146" s="155"/>
      <c r="D146" s="155"/>
      <c r="E146" s="20"/>
      <c r="F146" s="20"/>
      <c r="G146" s="13"/>
      <c r="H146" s="13"/>
      <c r="I146" s="12"/>
      <c r="J146" s="12"/>
      <c r="K146" s="155" t="s">
        <v>63</v>
      </c>
      <c r="L146" s="155"/>
      <c r="M146" s="155"/>
      <c r="N146" s="20"/>
      <c r="O146" s="20"/>
      <c r="P146" s="12"/>
      <c r="Q146" s="12"/>
      <c r="R146" s="12"/>
      <c r="S146" s="12"/>
    </row>
    <row r="147" spans="2:19" x14ac:dyDescent="0.25">
      <c r="B147" s="155"/>
      <c r="C147" s="155"/>
      <c r="D147" s="155"/>
      <c r="E147" s="20"/>
      <c r="F147" s="20"/>
      <c r="G147" s="13"/>
      <c r="H147" s="13"/>
      <c r="I147" s="12"/>
      <c r="J147" s="12"/>
      <c r="K147" s="155"/>
      <c r="L147" s="155"/>
      <c r="M147" s="155"/>
      <c r="N147" s="20"/>
      <c r="O147" s="20"/>
      <c r="P147" s="12"/>
      <c r="Q147" s="12"/>
      <c r="R147" s="12"/>
      <c r="S147" s="12"/>
    </row>
    <row r="148" spans="2:19" x14ac:dyDescent="0.25">
      <c r="B148" s="19" t="s">
        <v>62</v>
      </c>
      <c r="C148" s="10" t="s">
        <v>50</v>
      </c>
      <c r="D148" s="10" t="s">
        <v>1</v>
      </c>
      <c r="E148" s="12"/>
      <c r="F148" s="13"/>
      <c r="G148" s="13"/>
      <c r="H148" s="13"/>
      <c r="I148" s="12"/>
      <c r="J148" s="12"/>
      <c r="K148" s="19" t="s">
        <v>61</v>
      </c>
      <c r="L148" s="10" t="s">
        <v>50</v>
      </c>
      <c r="M148" s="10" t="s">
        <v>1</v>
      </c>
      <c r="N148" s="12"/>
      <c r="O148" s="13"/>
      <c r="P148" s="12"/>
      <c r="Q148" s="12"/>
      <c r="R148" s="12"/>
      <c r="S148" s="12"/>
    </row>
    <row r="149" spans="2:19" x14ac:dyDescent="0.25">
      <c r="B149" s="9" t="s">
        <v>60</v>
      </c>
      <c r="C149" s="6">
        <v>3</v>
      </c>
      <c r="D149" s="7">
        <f>C149/$C$154</f>
        <v>2.1428571428571429E-2</v>
      </c>
      <c r="E149" s="12"/>
      <c r="F149" s="13"/>
      <c r="G149" s="13"/>
      <c r="H149" s="13"/>
      <c r="I149" s="12"/>
      <c r="J149" s="12"/>
      <c r="K149" s="9" t="s">
        <v>3</v>
      </c>
      <c r="L149" s="6">
        <v>38</v>
      </c>
      <c r="M149" s="7">
        <f>L149/$C$101</f>
        <v>0.27142857142857141</v>
      </c>
      <c r="N149" s="12"/>
      <c r="O149" s="13"/>
      <c r="P149" s="12"/>
      <c r="Q149" s="12"/>
      <c r="R149" s="12"/>
      <c r="S149" s="12"/>
    </row>
    <row r="150" spans="2:19" x14ac:dyDescent="0.25">
      <c r="B150" s="9" t="s">
        <v>59</v>
      </c>
      <c r="C150" s="6">
        <v>49</v>
      </c>
      <c r="D150" s="7">
        <f>C150/$C$154</f>
        <v>0.35</v>
      </c>
      <c r="E150" s="12"/>
      <c r="F150" s="13"/>
      <c r="G150" s="13"/>
      <c r="H150" s="13"/>
      <c r="I150" s="12"/>
      <c r="J150" s="12"/>
      <c r="K150" s="9" t="s">
        <v>2</v>
      </c>
      <c r="L150" s="6">
        <v>71</v>
      </c>
      <c r="M150" s="7">
        <f>L150/$C$101</f>
        <v>0.50714285714285712</v>
      </c>
      <c r="N150" s="12"/>
      <c r="O150" s="13"/>
      <c r="P150" s="12"/>
      <c r="Q150" s="12"/>
      <c r="R150" s="12"/>
      <c r="S150" s="12"/>
    </row>
    <row r="151" spans="2:19" ht="15.75" thickBot="1" x14ac:dyDescent="0.3">
      <c r="B151" s="9" t="s">
        <v>58</v>
      </c>
      <c r="C151" s="6">
        <v>69</v>
      </c>
      <c r="D151" s="7">
        <f>C151/$C$154</f>
        <v>0.49285714285714288</v>
      </c>
      <c r="E151" s="12"/>
      <c r="F151" s="13"/>
      <c r="G151" s="13"/>
      <c r="H151" s="18" t="s">
        <v>57</v>
      </c>
      <c r="I151" s="12"/>
      <c r="J151" s="12"/>
      <c r="K151" s="9" t="s">
        <v>44</v>
      </c>
      <c r="L151" s="6">
        <v>31</v>
      </c>
      <c r="M151" s="7">
        <f>L151/$C$101</f>
        <v>0.22142857142857142</v>
      </c>
      <c r="N151" s="12"/>
      <c r="O151" s="13"/>
      <c r="P151" s="12"/>
      <c r="Q151" s="12"/>
      <c r="R151" s="12"/>
      <c r="S151" s="12"/>
    </row>
    <row r="152" spans="2:19" x14ac:dyDescent="0.25">
      <c r="B152" s="9" t="s">
        <v>56</v>
      </c>
      <c r="C152" s="6">
        <v>3</v>
      </c>
      <c r="D152" s="7">
        <f>C152/$C$154</f>
        <v>2.1428571428571429E-2</v>
      </c>
      <c r="E152" s="12"/>
      <c r="F152" s="13"/>
      <c r="G152" s="13"/>
      <c r="H152" s="17">
        <f>D150+D151</f>
        <v>0.84285714285714286</v>
      </c>
      <c r="I152" s="12"/>
      <c r="J152" s="12"/>
      <c r="K152" s="14" t="s">
        <v>0</v>
      </c>
      <c r="L152" s="14">
        <f>SUM(L149:L151)</f>
        <v>140</v>
      </c>
      <c r="M152" s="4">
        <f>SUM(M149:M151)</f>
        <v>0.99999999999999989</v>
      </c>
      <c r="N152" s="12"/>
      <c r="O152" s="13"/>
      <c r="P152" s="12"/>
      <c r="Q152" s="12"/>
      <c r="R152" s="12"/>
      <c r="S152" s="12"/>
    </row>
    <row r="153" spans="2:19" ht="15.75" thickBot="1" x14ac:dyDescent="0.3">
      <c r="B153" s="9" t="s">
        <v>44</v>
      </c>
      <c r="C153" s="6">
        <v>16</v>
      </c>
      <c r="D153" s="7">
        <f>C153/$C$154</f>
        <v>0.11428571428571428</v>
      </c>
      <c r="E153" s="12"/>
      <c r="F153" s="13"/>
      <c r="G153" s="13"/>
      <c r="H153" s="13"/>
      <c r="I153" s="12"/>
      <c r="J153" s="12"/>
      <c r="K153" s="16"/>
      <c r="L153" s="13"/>
      <c r="M153" s="15"/>
      <c r="N153" s="12"/>
      <c r="O153" s="13"/>
      <c r="P153" s="12"/>
      <c r="Q153" s="12"/>
      <c r="R153" s="12"/>
      <c r="S153" s="12"/>
    </row>
    <row r="154" spans="2:19" x14ac:dyDescent="0.25">
      <c r="B154" s="14" t="s">
        <v>0</v>
      </c>
      <c r="C154" s="14">
        <f>SUM(C149:C153)</f>
        <v>140</v>
      </c>
      <c r="D154" s="4">
        <f>SUM(D149:D153)</f>
        <v>1</v>
      </c>
      <c r="E154" s="12"/>
      <c r="F154" s="13"/>
      <c r="G154" s="13"/>
      <c r="H154" s="13"/>
      <c r="I154" s="12"/>
      <c r="J154" s="12"/>
      <c r="N154" s="12"/>
      <c r="O154" s="13"/>
      <c r="P154" s="12"/>
      <c r="Q154" s="12"/>
      <c r="R154" s="12"/>
      <c r="S154" s="12"/>
    </row>
    <row r="155" spans="2:19" x14ac:dyDescent="0.25">
      <c r="C155" s="11"/>
      <c r="D155" s="11"/>
      <c r="K155" s="151" t="s">
        <v>55</v>
      </c>
      <c r="L155" s="151"/>
      <c r="M155" s="151"/>
      <c r="N155" s="151"/>
      <c r="O155" s="151"/>
    </row>
    <row r="156" spans="2:19" x14ac:dyDescent="0.25">
      <c r="K156" s="152" t="s">
        <v>54</v>
      </c>
      <c r="L156" s="152"/>
      <c r="M156" s="10" t="s">
        <v>50</v>
      </c>
      <c r="N156" s="10"/>
      <c r="O156" s="10" t="s">
        <v>1</v>
      </c>
    </row>
    <row r="157" spans="2:19" x14ac:dyDescent="0.25">
      <c r="B157" s="151" t="s">
        <v>53</v>
      </c>
      <c r="C157" s="151"/>
      <c r="D157" s="151"/>
      <c r="E157" s="151"/>
      <c r="F157" s="151"/>
      <c r="K157" s="148" t="s">
        <v>52</v>
      </c>
      <c r="L157" s="148"/>
      <c r="M157" s="6">
        <v>66</v>
      </c>
      <c r="N157" s="7"/>
      <c r="O157" s="7">
        <f t="shared" ref="O157:O162" si="8">M157/$M$163</f>
        <v>0.47142857142857142</v>
      </c>
      <c r="Q157" s="6"/>
    </row>
    <row r="158" spans="2:19" x14ac:dyDescent="0.25">
      <c r="B158" s="152" t="s">
        <v>51</v>
      </c>
      <c r="C158" s="152"/>
      <c r="D158" s="10" t="s">
        <v>50</v>
      </c>
      <c r="E158" s="152" t="s">
        <v>1</v>
      </c>
      <c r="F158" s="152"/>
      <c r="K158" s="148" t="s">
        <v>49</v>
      </c>
      <c r="L158" s="148"/>
      <c r="M158" s="6">
        <v>11</v>
      </c>
      <c r="N158" s="7"/>
      <c r="O158" s="7">
        <f t="shared" si="8"/>
        <v>7.857142857142857E-2</v>
      </c>
      <c r="Q158" s="6"/>
    </row>
    <row r="159" spans="2:19" x14ac:dyDescent="0.25">
      <c r="B159" s="148" t="s">
        <v>48</v>
      </c>
      <c r="C159" s="148"/>
      <c r="D159" s="8">
        <v>80</v>
      </c>
      <c r="E159" s="147">
        <f>D159/$D$162</f>
        <v>0.5714285714285714</v>
      </c>
      <c r="F159" s="147"/>
      <c r="K159" s="148" t="s">
        <v>47</v>
      </c>
      <c r="L159" s="148"/>
      <c r="M159" s="6">
        <v>28</v>
      </c>
      <c r="N159" s="7"/>
      <c r="O159" s="7">
        <f t="shared" si="8"/>
        <v>0.2</v>
      </c>
      <c r="Q159" s="6"/>
    </row>
    <row r="160" spans="2:19" x14ac:dyDescent="0.25">
      <c r="B160" s="148" t="s">
        <v>46</v>
      </c>
      <c r="C160" s="148"/>
      <c r="D160" s="8">
        <v>39</v>
      </c>
      <c r="E160" s="147">
        <f>D160/$D$162</f>
        <v>0.27857142857142858</v>
      </c>
      <c r="F160" s="147"/>
      <c r="K160" s="148" t="s">
        <v>45</v>
      </c>
      <c r="L160" s="148"/>
      <c r="M160" s="6">
        <v>10</v>
      </c>
      <c r="N160" s="7"/>
      <c r="O160" s="7">
        <f t="shared" si="8"/>
        <v>7.1428571428571425E-2</v>
      </c>
      <c r="Q160" s="6"/>
    </row>
    <row r="161" spans="2:17" ht="15.75" thickBot="1" x14ac:dyDescent="0.3">
      <c r="B161" s="9" t="s">
        <v>44</v>
      </c>
      <c r="D161" s="8">
        <v>21</v>
      </c>
      <c r="E161" s="147">
        <f>D161/$D$162</f>
        <v>0.15</v>
      </c>
      <c r="F161" s="147"/>
      <c r="K161" s="148" t="s">
        <v>43</v>
      </c>
      <c r="L161" s="148"/>
      <c r="M161" s="6">
        <v>0</v>
      </c>
      <c r="N161" s="7"/>
      <c r="O161" s="7">
        <f t="shared" si="8"/>
        <v>0</v>
      </c>
      <c r="Q161" s="6"/>
    </row>
    <row r="162" spans="2:17" ht="15.75" thickBot="1" x14ac:dyDescent="0.3">
      <c r="B162" s="149" t="s">
        <v>0</v>
      </c>
      <c r="C162" s="149"/>
      <c r="D162" s="5">
        <f>SUM(D159:D161)</f>
        <v>140</v>
      </c>
      <c r="E162" s="150">
        <f>SUM(E159:F161)</f>
        <v>1</v>
      </c>
      <c r="F162" s="150"/>
      <c r="K162" s="148" t="s">
        <v>42</v>
      </c>
      <c r="L162" s="148"/>
      <c r="M162" s="6">
        <v>25</v>
      </c>
      <c r="N162" s="7"/>
      <c r="O162" s="7">
        <f t="shared" si="8"/>
        <v>0.17857142857142858</v>
      </c>
      <c r="Q162" s="6"/>
    </row>
    <row r="163" spans="2:17" ht="14.25" customHeight="1" x14ac:dyDescent="0.25">
      <c r="K163" s="149" t="s">
        <v>0</v>
      </c>
      <c r="L163" s="149"/>
      <c r="M163" s="5">
        <f>SUM(M157:M162)</f>
        <v>140</v>
      </c>
      <c r="N163" s="4"/>
      <c r="O163" s="4">
        <f>SUM(O157:O162)</f>
        <v>1</v>
      </c>
    </row>
    <row r="164" spans="2:17" ht="15" customHeight="1" x14ac:dyDescent="0.25">
      <c r="B164" s="145" t="s">
        <v>41</v>
      </c>
      <c r="C164" s="145"/>
      <c r="D164" s="145"/>
      <c r="E164" s="145"/>
      <c r="F164" s="145"/>
      <c r="G164" s="145"/>
      <c r="H164" s="145"/>
      <c r="I164" s="3"/>
    </row>
    <row r="165" spans="2:17" ht="17.25" customHeight="1" x14ac:dyDescent="0.25">
      <c r="B165" s="145"/>
      <c r="C165" s="145"/>
      <c r="D165" s="145"/>
      <c r="E165" s="145"/>
      <c r="F165" s="145"/>
      <c r="G165" s="145"/>
      <c r="H165" s="145"/>
      <c r="I165" s="3"/>
    </row>
    <row r="166" spans="2:17" x14ac:dyDescent="0.25">
      <c r="B166" s="146" t="s">
        <v>40</v>
      </c>
      <c r="C166" s="146"/>
      <c r="D166" s="146"/>
      <c r="E166" s="146"/>
      <c r="F166" s="146"/>
      <c r="G166" s="146"/>
      <c r="H166" s="146"/>
    </row>
    <row r="168" spans="2:17" x14ac:dyDescent="0.25">
      <c r="B168" s="2" t="s">
        <v>39</v>
      </c>
      <c r="K168" s="2"/>
    </row>
    <row r="169" spans="2:17" x14ac:dyDescent="0.25">
      <c r="B169" s="2" t="s">
        <v>38</v>
      </c>
      <c r="K169" s="2"/>
    </row>
  </sheetData>
  <mergeCells count="90">
    <mergeCell ref="L52:M52"/>
    <mergeCell ref="O52:Q52"/>
    <mergeCell ref="L49:S49"/>
    <mergeCell ref="B57:H58"/>
    <mergeCell ref="B5:S6"/>
    <mergeCell ref="B8:S8"/>
    <mergeCell ref="B10:S11"/>
    <mergeCell ref="I15:M16"/>
    <mergeCell ref="I32:K33"/>
    <mergeCell ref="B46:G48"/>
    <mergeCell ref="I47:K48"/>
    <mergeCell ref="K51:Q51"/>
    <mergeCell ref="K52:K53"/>
    <mergeCell ref="B59:C60"/>
    <mergeCell ref="D59:D60"/>
    <mergeCell ref="F59:F60"/>
    <mergeCell ref="H59:H60"/>
    <mergeCell ref="K61:O61"/>
    <mergeCell ref="K62:L63"/>
    <mergeCell ref="M62:O62"/>
    <mergeCell ref="K75:O75"/>
    <mergeCell ref="K76:L77"/>
    <mergeCell ref="M76:O76"/>
    <mergeCell ref="M77:N77"/>
    <mergeCell ref="B88:H88"/>
    <mergeCell ref="B91:F92"/>
    <mergeCell ref="M91:R92"/>
    <mergeCell ref="E93:G93"/>
    <mergeCell ref="O93:P93"/>
    <mergeCell ref="Q93:R93"/>
    <mergeCell ref="O94:P94"/>
    <mergeCell ref="Q94:R94"/>
    <mergeCell ref="O95:P95"/>
    <mergeCell ref="Q95:R95"/>
    <mergeCell ref="Q104:R104"/>
    <mergeCell ref="O96:P96"/>
    <mergeCell ref="Q96:R96"/>
    <mergeCell ref="O97:P97"/>
    <mergeCell ref="Q97:R97"/>
    <mergeCell ref="O100:P100"/>
    <mergeCell ref="Q100:R100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B105:H105"/>
    <mergeCell ref="O105:P105"/>
    <mergeCell ref="Q105:R105"/>
    <mergeCell ref="K121:M122"/>
    <mergeCell ref="B132:D132"/>
    <mergeCell ref="B135:H136"/>
    <mergeCell ref="B137:B138"/>
    <mergeCell ref="C137:D137"/>
    <mergeCell ref="F137:H137"/>
    <mergeCell ref="K135:L135"/>
    <mergeCell ref="G138:H138"/>
    <mergeCell ref="K133:O134"/>
    <mergeCell ref="G139:H139"/>
    <mergeCell ref="G140:H140"/>
    <mergeCell ref="G141:H141"/>
    <mergeCell ref="K142:L142"/>
    <mergeCell ref="B146:D147"/>
    <mergeCell ref="K146:M147"/>
    <mergeCell ref="K155:O155"/>
    <mergeCell ref="K156:L156"/>
    <mergeCell ref="B157:F157"/>
    <mergeCell ref="K157:L157"/>
    <mergeCell ref="B158:C158"/>
    <mergeCell ref="E158:F158"/>
    <mergeCell ref="K158:L158"/>
    <mergeCell ref="B159:C159"/>
    <mergeCell ref="E159:F159"/>
    <mergeCell ref="K159:L159"/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2019-11-15T21:20:17Z</dcterms:modified>
</cp:coreProperties>
</file>